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CORTEIZ/7-SS26/2-PRODUCTION/2-STYLE-FILE/1. TECH PACK/CRTZ-1165/"/>
    </mc:Choice>
  </mc:AlternateContent>
  <xr:revisionPtr revIDLastSave="231" documentId="13_ncr:1_{3B44196C-D682-4743-89B3-65E8FB111851}" xr6:coauthVersionLast="47" xr6:coauthVersionMax="47" xr10:uidLastSave="{148FF753-4FDC-441E-988E-05458E5C73EE}"/>
  <bookViews>
    <workbookView xWindow="-110" yWindow="-110" windowWidth="19420" windowHeight="10300" tabRatio="753" firstSheet="1" activeTab="1" xr2:uid="{00000000-000D-0000-FFFF-FFFF00000000}"/>
  </bookViews>
  <sheets>
    <sheet name="GREY" sheetId="16" state="hidden" r:id="rId1"/>
    <sheet name="1. CUTTING DOCKET" sheetId="1" r:id="rId2"/>
    <sheet name="2. TRIM CARD" sheetId="5" r:id="rId3"/>
    <sheet name="SPEC" sheetId="20" r:id="rId4"/>
    <sheet name="PP MEETING" sheetId="21" r:id="rId5"/>
    <sheet name="2. TRIM CARD (GREY)" sheetId="17" state="hidden" r:id="rId6"/>
    <sheet name="3. ĐỊNH VỊ HÌNH IN.THÊU" sheetId="7" state="hidden" r:id="rId7"/>
    <sheet name="4. THÔNG SỐ SẢN XUẤT" sheetId="8" state="hidden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</externalReferences>
  <definedNames>
    <definedName name="____SCM40" localSheetId="4">'[1]Raw material movement'!#REF!</definedName>
    <definedName name="____SCM40">'[1]Raw material movement'!#REF!</definedName>
    <definedName name="___SCM40" localSheetId="4">'[2]Raw material movement'!#REF!</definedName>
    <definedName name="___SCM40">'[2]Raw material movement'!#REF!</definedName>
    <definedName name="__SCM40" localSheetId="4">'[3]Raw material movement'!#REF!</definedName>
    <definedName name="__SCM40">'[3]Raw material movement'!#REF!</definedName>
    <definedName name="_1CAP002" localSheetId="4">#REF!</definedName>
    <definedName name="_1CAP002">[4]MTP!#REF!</definedName>
    <definedName name="_2DATA_DATA2_L" localSheetId="4">'[5]#REF'!#REF!</definedName>
    <definedName name="_2DATA_DATA2_L">'[5]#REF'!#REF!</definedName>
    <definedName name="_2STREO7" localSheetId="4">#REF!</definedName>
    <definedName name="_2STREO7">[6]MTP!#REF!</definedName>
    <definedName name="_4GOIC01" localSheetId="4">#REF!</definedName>
    <definedName name="_4GOIC01">[7]MTP!#REF!</definedName>
    <definedName name="_4OSLCTT" localSheetId="4">#REF!</definedName>
    <definedName name="_4OSLCTT">[7]MTP!#REF!</definedName>
    <definedName name="_6BNTTTH" localSheetId="4">#REF!</definedName>
    <definedName name="_6BNTTTH">[6]MTP1!#REF!</definedName>
    <definedName name="_6DCTTBO" localSheetId="4">#REF!</definedName>
    <definedName name="_6DCTTBO">[6]MTP1!#REF!</definedName>
    <definedName name="_6DD24TT" localSheetId="4">#REF!</definedName>
    <definedName name="_6DD24TT">[6]MTP1!#REF!</definedName>
    <definedName name="_6FCOTBU" localSheetId="4">#REF!</definedName>
    <definedName name="_6FCOTBU">[6]MTP1!#REF!</definedName>
    <definedName name="_6LATUBU" localSheetId="4">#REF!</definedName>
    <definedName name="_6LATUBU">[6]MTP1!#REF!</definedName>
    <definedName name="_6SDTT24" localSheetId="4">#REF!</definedName>
    <definedName name="_6SDTT24">[6]MTP1!#REF!</definedName>
    <definedName name="_6TBUDTT" localSheetId="4">#REF!</definedName>
    <definedName name="_6TBUDTT">[6]MTP1!#REF!</definedName>
    <definedName name="_6TDDDTT" localSheetId="4">#REF!</definedName>
    <definedName name="_6TDDDTT">[6]MTP1!#REF!</definedName>
    <definedName name="_6TLTTTH" localSheetId="4">#REF!</definedName>
    <definedName name="_6TLTTTH">[6]MTP1!#REF!</definedName>
    <definedName name="_6TUBUTT" localSheetId="4">#REF!</definedName>
    <definedName name="_6TUBUTT">[6]MTP1!#REF!</definedName>
    <definedName name="_6UCLVIS" localSheetId="4">#REF!</definedName>
    <definedName name="_6UCLVIS">[6]MTP1!#REF!</definedName>
    <definedName name="_7DNCABC" localSheetId="4">#REF!</definedName>
    <definedName name="_7DNCABC">[6]MTP1!#REF!</definedName>
    <definedName name="_7HDCTBU" localSheetId="4">#REF!</definedName>
    <definedName name="_7HDCTBU">[6]MTP1!#REF!</definedName>
    <definedName name="_7PKTUBU" localSheetId="4">#REF!</definedName>
    <definedName name="_7PKTUBU">[6]MTP1!#REF!</definedName>
    <definedName name="_7TBHT20" localSheetId="4">#REF!</definedName>
    <definedName name="_7TBHT20">[6]MTP1!#REF!</definedName>
    <definedName name="_7TBHT30" localSheetId="4">#REF!</definedName>
    <definedName name="_7TBHT30">[6]MTP1!#REF!</definedName>
    <definedName name="_7TDCABC" localSheetId="4">#REF!</definedName>
    <definedName name="_7TDCABC">[6]MTP1!#REF!</definedName>
    <definedName name="_dao1" localSheetId="4">#REF!</definedName>
    <definedName name="_dao1">'[8]CT Thang Mo'!$B$189:$H$189</definedName>
    <definedName name="_dao2" localSheetId="4">#REF!</definedName>
    <definedName name="_dao2">'[8]CT Thang Mo'!$B$161:$H$161</definedName>
    <definedName name="_dap2" localSheetId="4">#REF!</definedName>
    <definedName name="_dap2">'[8]CT Thang Mo'!$B$162:$H$162</definedName>
    <definedName name="_DATA_DATA2_L" localSheetId="4">'[9]#REF'!#REF!</definedName>
    <definedName name="_DATA_DATA2_L">'[9]#REF'!#REF!</definedName>
    <definedName name="_day1" localSheetId="4">#REF!</definedName>
    <definedName name="_day1">'[10]Chiet tinh dz22'!#REF!</definedName>
    <definedName name="_day2" localSheetId="4">#REF!</definedName>
    <definedName name="_day2">'[11]Chiet tinh dz35'!$H$3</definedName>
    <definedName name="_dbu1" localSheetId="4">#REF!</definedName>
    <definedName name="_dbu1">'[8]CT Thang Mo'!#REF!</definedName>
    <definedName name="_dbu2" localSheetId="4">#REF!</definedName>
    <definedName name="_dbu2">'[8]CT Thang Mo'!$B$93:$F$93</definedName>
    <definedName name="_Fill" localSheetId="2" hidden="1">#REF!</definedName>
    <definedName name="_Fill" localSheetId="5" hidden="1">#REF!</definedName>
    <definedName name="_Fill" localSheetId="4" hidden="1">#REF!</definedName>
    <definedName name="_Fill" hidden="1">#REF!</definedName>
    <definedName name="_xlnm._FilterDatabase" localSheetId="1" hidden="1">'1. CUTTING DOCKET'!$A$44:$R$62</definedName>
    <definedName name="_xlnm._FilterDatabase" localSheetId="0" hidden="1">GREY!$A$64:$Q$131</definedName>
    <definedName name="_lap1" localSheetId="4">#REF!</definedName>
    <definedName name="_lap1">#REF!</definedName>
    <definedName name="_lap2" localSheetId="4">#REF!</definedName>
    <definedName name="_lap2">#REF!</definedName>
    <definedName name="_SCM40" localSheetId="4">'[2]Raw material movement'!#REF!</definedName>
    <definedName name="_SCM40">'[2]Raw material movement'!#REF!</definedName>
    <definedName name="_vc1" localSheetId="4">#REF!</definedName>
    <definedName name="_vc1">'[8]CT Thang Mo'!$B$34:$H$34</definedName>
    <definedName name="_vc2" localSheetId="4">#REF!</definedName>
    <definedName name="_vc2">'[8]CT Thang Mo'!$B$35:$H$35</definedName>
    <definedName name="_vc3" localSheetId="4">#REF!</definedName>
    <definedName name="_vc3">'[8]CT Thang Mo'!$B$36:$H$36</definedName>
    <definedName name="AB" localSheetId="4">#REF!</definedName>
    <definedName name="AB">#REF!</definedName>
    <definedName name="Area_Print" localSheetId="4">#REF!</definedName>
    <definedName name="Area_Print">[12]LB!$B$1:$R$28</definedName>
    <definedName name="B_Giaù" localSheetId="4">#REF!</definedName>
    <definedName name="B_Giaù">#REF!</definedName>
    <definedName name="Bang_TK" localSheetId="4">#REF!</definedName>
    <definedName name="Bang_TK">[12]TK!$A:$IV</definedName>
    <definedName name="Bang_TK1" localSheetId="4">#REF!</definedName>
    <definedName name="Bang_TK1">[12]TK!$B$11:$Q$60</definedName>
    <definedName name="Baõng_Kieåm_Tra" localSheetId="4">#REF!</definedName>
    <definedName name="Baõng_Kieåm_Tra">[13]TK!$A$61:$E$65</definedName>
    <definedName name="Baûng_giaù" localSheetId="4">#REF!</definedName>
    <definedName name="Baûng_giaù">[13]QT!$R$2:$U$5</definedName>
    <definedName name="Baûng_HS" localSheetId="4">#REF!</definedName>
    <definedName name="Baûng_HS">[12]HS!$C$3:$C$49</definedName>
    <definedName name="Baûng_Kieåm_Tra" localSheetId="4">#REF!</definedName>
    <definedName name="Baûng_Kieåm_Tra">[12]TK!$E$62:$F$65</definedName>
    <definedName name="Baûng_QT" localSheetId="4">#REF!</definedName>
    <definedName name="Baûng_QT">[12]QT!$A$5:$K$88</definedName>
    <definedName name="Caáp_Baäc" localSheetId="4">#REF!</definedName>
    <definedName name="Caáp_Baäc">[13]QT!$D$7:$M$42</definedName>
    <definedName name="Caáp_Baät" localSheetId="4">#REF!</definedName>
    <definedName name="Caáp_Baät">#REF!</definedName>
    <definedName name="cap" localSheetId="4">#REF!</definedName>
    <definedName name="cap">#REF!</definedName>
    <definedName name="cap0.7" localSheetId="4">#REF!</definedName>
    <definedName name="cap0.7">#REF!</definedName>
    <definedName name="CCNK" localSheetId="4">#REF!</definedName>
    <definedName name="CCNK">[14]QMCT!#REF!</definedName>
    <definedName name="CL" localSheetId="4">#REF!</definedName>
    <definedName name="CL">#REF!</definedName>
    <definedName name="CLTMP" localSheetId="4">#REF!</definedName>
    <definedName name="CLTMP">[14]QMCT!#REF!</definedName>
    <definedName name="CODE">[15]CODE!$A$6:$B$156</definedName>
    <definedName name="ctdn9697" localSheetId="4">#REF!</definedName>
    <definedName name="ctdn9697">#REF!</definedName>
    <definedName name="DA" localSheetId="4">'[16]Raw material movement'!#REF!</definedName>
    <definedName name="DA">'[16]Raw material movement'!#REF!</definedName>
    <definedName name="daotd" localSheetId="4">#REF!</definedName>
    <definedName name="daotd">'[8]CT Thang Mo'!$B$323:$H$323</definedName>
    <definedName name="dap" localSheetId="4">#REF!</definedName>
    <definedName name="dap">'[8]CT Thang Mo'!$B$39:$H$39</definedName>
    <definedName name="daptd" localSheetId="4">#REF!</definedName>
    <definedName name="daptd">'[8]CT Thang Mo'!$B$324:$H$324</definedName>
    <definedName name="DATA_DATA2_List" localSheetId="4">#REF!</definedName>
    <definedName name="DATA_DATA2_List">#REF!</definedName>
    <definedName name="_xlnm.Database" localSheetId="4">#REF!</definedName>
    <definedName name="_xlnm.Database">#REF!</definedName>
    <definedName name="DDAY" localSheetId="4">#REF!</definedName>
    <definedName name="DDAY">#REF!</definedName>
    <definedName name="df" localSheetId="4">'[2]Raw material movement'!#REF!</definedName>
    <definedName name="df">'[2]Raw material movement'!#REF!</definedName>
    <definedName name="DM" localSheetId="4">#REF!</definedName>
    <definedName name="DM">#REF!</definedName>
    <definedName name="DM_1" localSheetId="4">#REF!</definedName>
    <definedName name="DM_1">[12]TK!$E$11:$E$60</definedName>
    <definedName name="DM_2" localSheetId="4">#REF!</definedName>
    <definedName name="DM_2">[12]TK!$M$11:$M$60</definedName>
    <definedName name="dobt" localSheetId="4">#REF!</definedName>
    <definedName name="dobt">#REF!</definedName>
    <definedName name="Döõ_Lieäu_Thoâ" localSheetId="4">#REF!,#REF!,#REF!,#REF!</definedName>
    <definedName name="Döõ_Lieäu_Thoâ">[12]TK!$E$11:$E$60,[12]TK!$G$11:$G$60,[12]TK!$M$11:$M$60,[12]TK!$Q$11:$Q$60</definedName>
    <definedName name="dsdf" localSheetId="4">'[1]Raw material movement'!#REF!</definedName>
    <definedName name="dsdf">'[1]Raw material movement'!#REF!</definedName>
    <definedName name="dulieu" localSheetId="4">#REF!</definedName>
    <definedName name="dulieu">#REF!</definedName>
    <definedName name="FHT" localSheetId="4">#REF!</definedName>
    <definedName name="FHT">#REF!</definedName>
    <definedName name="Full" localSheetId="4">#REF!</definedName>
    <definedName name="Full">[14]QMCT!#REF!</definedName>
    <definedName name="GDFD" localSheetId="4">'[17]Raw material movement'!#REF!</definedName>
    <definedName name="GDFD">'[17]Raw material movement'!#REF!</definedName>
    <definedName name="giaca" localSheetId="4">#REF!</definedName>
    <definedName name="giaca">'[18]dg-VTu'!$C$6:$F$55</definedName>
    <definedName name="HDCCT" localSheetId="4">#REF!</definedName>
    <definedName name="HDCCT">[14]QMCT!#REF!</definedName>
    <definedName name="HDCD" localSheetId="4">#REF!</definedName>
    <definedName name="HDCD">[14]QMCT!#REF!</definedName>
    <definedName name="Heâ_Soá" localSheetId="4">#REF!</definedName>
    <definedName name="Heâ_Soá">'[19]He so'!$A$1:$AU$1</definedName>
    <definedName name="Heä_Soá_NS" localSheetId="4">#REF!</definedName>
    <definedName name="Heä_Soá_NS">#REF!</definedName>
    <definedName name="Heä_Soá_TC" localSheetId="4">#REF!</definedName>
    <definedName name="Heä_Soá_TC">[12]HS!$C$66:$E$79</definedName>
    <definedName name="HS_1" localSheetId="4">#REF!</definedName>
    <definedName name="HS_1">[12]HS!#REF!</definedName>
    <definedName name="HS_2" localSheetId="4">#REF!</definedName>
    <definedName name="HS_2">[12]HS!#REF!</definedName>
    <definedName name="HS_3" localSheetId="4">#REF!</definedName>
    <definedName name="HS_3">[12]HS!#REF!</definedName>
    <definedName name="HS_4" localSheetId="4">#REF!</definedName>
    <definedName name="HS_4">[12]HS!#REF!</definedName>
    <definedName name="HS_5" localSheetId="4">#REF!</definedName>
    <definedName name="HS_5">[12]HS!#REF!</definedName>
    <definedName name="HS_6" localSheetId="4">#REF!</definedName>
    <definedName name="HS_6">[12]HS!#REF!</definedName>
    <definedName name="HS_7" localSheetId="4">#REF!</definedName>
    <definedName name="HS_7">[12]HS!#REF!</definedName>
    <definedName name="HS_8" localSheetId="4">#REF!</definedName>
    <definedName name="HS_8">[12]HS!#REF!</definedName>
    <definedName name="HS_9" localSheetId="4">#REF!</definedName>
    <definedName name="HS_9">[12]HS!#REF!</definedName>
    <definedName name="IB" localSheetId="4">#REF!</definedName>
    <definedName name="IB">#REF!</definedName>
    <definedName name="INTERNAL_INVOICE" localSheetId="4">[20]UN!#REF!</definedName>
    <definedName name="INTERNAL_INVOICE">[20]UN!#REF!</definedName>
    <definedName name="K" localSheetId="4">#REF!</definedName>
    <definedName name="K">#REF!</definedName>
    <definedName name="K_1" localSheetId="4">#REF!</definedName>
    <definedName name="K_1">[21]!K_1</definedName>
    <definedName name="K_2" localSheetId="4">#REF!</definedName>
    <definedName name="K_2">[21]!K_2</definedName>
    <definedName name="Khaû_Naêng" localSheetId="4">#REF!</definedName>
    <definedName name="Khaû_Naêng">#REF!</definedName>
    <definedName name="KN" localSheetId="4">#REF!</definedName>
    <definedName name="KN">#REF!</definedName>
    <definedName name="KNIT" localSheetId="4">#REF!</definedName>
    <definedName name="KNIT">'[22]GENERAL (K)'!$C$7:$C$4072</definedName>
    <definedName name="KVC" localSheetId="4">#REF!</definedName>
    <definedName name="KVC">#REF!</definedName>
    <definedName name="L" localSheetId="4">#REF!</definedName>
    <definedName name="L">#REF!</definedName>
    <definedName name="lapa" localSheetId="4">#REF!</definedName>
    <definedName name="lapa">'[8]CT Thang Mo'!$B$350:$H$350</definedName>
    <definedName name="lapb" localSheetId="4">#REF!</definedName>
    <definedName name="lapb">'[8]CT Thang Mo'!$B$370:$H$370</definedName>
    <definedName name="lapc" localSheetId="4">#REF!</definedName>
    <definedName name="lapc">'[8]CT Thang Mo'!$B$390:$H$390</definedName>
    <definedName name="LÑP" localSheetId="4">#REF!</definedName>
    <definedName name="LÑP">#REF!</definedName>
    <definedName name="lVC" localSheetId="4">#REF!</definedName>
    <definedName name="lVC">#REF!</definedName>
    <definedName name="MAHANG" localSheetId="4">#REF!</definedName>
    <definedName name="MAHANG">#REF!</definedName>
    <definedName name="Maõ_CÑ" localSheetId="4">#REF!</definedName>
    <definedName name="Maõ_CÑ">#REF!</definedName>
    <definedName name="Maõ_Haøng" localSheetId="4">#REF!</definedName>
    <definedName name="Maõ_Haøng">#REF!</definedName>
    <definedName name="mat" localSheetId="4">#REF!</definedName>
    <definedName name="mat">[23]Tke!$AD$10:$AR$96</definedName>
    <definedName name="MAVT">[24]Code!$A$7:$A$73</definedName>
    <definedName name="May" localSheetId="4">#REF!</definedName>
    <definedName name="May">#REF!</definedName>
    <definedName name="Naêng_Suaát_BQ" localSheetId="4">#REF!</definedName>
    <definedName name="Naêng_Suaát_BQ">[13]QT!$P$3</definedName>
    <definedName name="Naêng_suaát_BQ__taïm" localSheetId="4">#REF!</definedName>
    <definedName name="Naêng_suaát_BQ__taïm">#REF!</definedName>
    <definedName name="Naêng_suaát_QÑ" localSheetId="4">#REF!</definedName>
    <definedName name="Naêng_suaát_QÑ">#REF!</definedName>
    <definedName name="NCcap0.7" localSheetId="4">#REF!</definedName>
    <definedName name="NCcap0.7">#REF!</definedName>
    <definedName name="NCcap1" localSheetId="4">#REF!</definedName>
    <definedName name="NCcap1">#REF!</definedName>
    <definedName name="ÑG" localSheetId="4">#REF!</definedName>
    <definedName name="ÑG">[13]QT!$K$6</definedName>
    <definedName name="Ngaøy_thaùng_HH" localSheetId="4">#REF!</definedName>
    <definedName name="Ngaøy_thaùng_HH">#REF!</definedName>
    <definedName name="NHÃN_CHÍNH_GẮN_CHIP_NFC_70MM_x_38MM" localSheetId="4">#REF!</definedName>
    <definedName name="Ñinh_Möùc_BQ" localSheetId="4">#REF!</definedName>
    <definedName name="Ñinh_Möùc_BQ">[13]QT!$B$5</definedName>
    <definedName name="ÑMTB" localSheetId="4">#REF!</definedName>
    <definedName name="ÑMTB">#REF!</definedName>
    <definedName name="Ñoåi_teân" localSheetId="4">#REF!</definedName>
    <definedName name="Ñoåi_teân">[12]HS!#REF!</definedName>
    <definedName name="Ñôn_Giaù_Duyeät" localSheetId="4">#REF!</definedName>
    <definedName name="Ñôn_Giaù_Duyeät">#REF!</definedName>
    <definedName name="Ñònh_Möùc_BQ" localSheetId="4">#REF!</definedName>
    <definedName name="Ñònh_Möùc_BQ">#REF!</definedName>
    <definedName name="NSNM" localSheetId="4">#REF!</definedName>
    <definedName name="NSNM">#REF!</definedName>
    <definedName name="NToS" localSheetId="4">#REF!</definedName>
    <definedName name="NToS">[25]!NToS</definedName>
    <definedName name="PRICE" localSheetId="4">#REF!</definedName>
    <definedName name="PRICE">#REF!</definedName>
    <definedName name="_xlnm.Print_Area" localSheetId="1">'1. CUTTING DOCKET'!$A$1:$Q$99</definedName>
    <definedName name="_xlnm.Print_Area" localSheetId="2">'2. TRIM CARD'!$A$1:$C$42</definedName>
    <definedName name="_xlnm.Print_Area" localSheetId="5">'2. TRIM CARD (GREY)'!$A$1:$E$39</definedName>
    <definedName name="_xlnm.Print_Area" localSheetId="0">GREY!$A$1:$P$169</definedName>
    <definedName name="_xlnm.Print_Area" localSheetId="4">'PP MEETING'!$A$1:$H$23</definedName>
    <definedName name="Print_erea" localSheetId="4">#REF!</definedName>
    <definedName name="Print_erea">[13]QT!$A$1:$U$54</definedName>
    <definedName name="_xlnm.Print_Titles" localSheetId="1">'1. CUTTING DOCKET'!$1:$15</definedName>
    <definedName name="_xlnm.Print_Titles" localSheetId="2">'2. TRIM CARD'!$1:$5</definedName>
    <definedName name="_xlnm.Print_Titles" localSheetId="5">'2. TRIM CARD (GREY)'!$1:$5</definedName>
    <definedName name="_xlnm.Print_Titles" localSheetId="0">GREY!$1:$15</definedName>
    <definedName name="Quyõ_TG_SX" localSheetId="4">#REF!</definedName>
    <definedName name="Quyõ_TG_SX">#REF!</definedName>
    <definedName name="Quyõ_TGTB" localSheetId="4">#REF!</definedName>
    <definedName name="Quyõ_TGTB">#REF!</definedName>
    <definedName name="S_löôïng_BQ1toå" localSheetId="4">#REF!</definedName>
    <definedName name="S_löôïng_BQ1toå">#REF!</definedName>
    <definedName name="sau" localSheetId="4">#REF!</definedName>
    <definedName name="sau">'[11]Chiet tinh dz35'!$H$4</definedName>
    <definedName name="SDDL" localSheetId="4">#REF!</definedName>
    <definedName name="SDDL">[14]QMCT!#REF!</definedName>
    <definedName name="Soá_Giôø_TC" localSheetId="4">#REF!</definedName>
    <definedName name="Soá_Giôø_TC">#REF!</definedName>
    <definedName name="Soá_Löôïng" localSheetId="4">#REF!</definedName>
    <definedName name="Soá_Löôïng">#REF!</definedName>
    <definedName name="Soá_ngaøy_SX" localSheetId="4">#REF!</definedName>
    <definedName name="Soá_ngaøy_SX">#REF!</definedName>
    <definedName name="Soá_TT" localSheetId="4">#REF!</definedName>
    <definedName name="Soá_TT">#REF!</definedName>
    <definedName name="style" localSheetId="4">#REF!</definedName>
    <definedName name="style">#REF!</definedName>
    <definedName name="TableStart" localSheetId="4">#REF!</definedName>
    <definedName name="TableStart">[26]Tables!$C$3</definedName>
    <definedName name="tablestart1" localSheetId="4">#REF!</definedName>
    <definedName name="tablestart1">[27]Tables!$C$3</definedName>
    <definedName name="TAMTINH" localSheetId="4">#REF!</definedName>
    <definedName name="TAMTINH">#REF!</definedName>
    <definedName name="TG_Bthöôøng" localSheetId="4">#REF!</definedName>
    <definedName name="TG_Bthöôøng">#REF!</definedName>
    <definedName name="Thôøi_gian_SX" localSheetId="4">#REF!</definedName>
    <definedName name="Thôøi_gian_SX">#REF!</definedName>
    <definedName name="TRAM" localSheetId="4">#REF!</definedName>
    <definedName name="TRAM">#REF!</definedName>
    <definedName name="ttbt" localSheetId="4">#REF!</definedName>
    <definedName name="ttbt">#REF!</definedName>
    <definedName name="ttt" localSheetId="4">#REF!</definedName>
    <definedName name="ttt">'[8]CT Thang Mo'!$B$309:$M$309</definedName>
    <definedName name="tttb" localSheetId="4">#REF!</definedName>
    <definedName name="tttb">'[8]CT Thang Mo'!$B$431:$I$431</definedName>
    <definedName name="UH" localSheetId="4">#REF!</definedName>
    <definedName name="UH">#REF!</definedName>
    <definedName name="vc3." localSheetId="4">#REF!</definedName>
    <definedName name="vc3.">'[8]CT  PL'!$B$125:$H$125</definedName>
    <definedName name="vca" localSheetId="4">#REF!</definedName>
    <definedName name="vca">'[8]CT  PL'!$B$25:$H$25</definedName>
    <definedName name="vccot" localSheetId="4">#REF!</definedName>
    <definedName name="vccot">#REF!</definedName>
    <definedName name="vccot." localSheetId="4">#REF!</definedName>
    <definedName name="vccot.">'[8]CT  PL'!$B$8:$H$8</definedName>
    <definedName name="vcdbt" localSheetId="4">#REF!</definedName>
    <definedName name="vcdbt">'[8]CT Thang Mo'!$B$220:$I$220</definedName>
    <definedName name="vcdc." localSheetId="4">#REF!</definedName>
    <definedName name="vcdc.">'[28]Chi tiet'!#REF!</definedName>
    <definedName name="vcdd" localSheetId="4">#REF!</definedName>
    <definedName name="vcdd">'[8]CT Thang Mo'!$B$182:$H$182</definedName>
    <definedName name="vcdt" localSheetId="4">#REF!</definedName>
    <definedName name="vcdt">'[8]CT Thang Mo'!$B$406:$I$406</definedName>
    <definedName name="vcdtb" localSheetId="4">#REF!</definedName>
    <definedName name="vcdtb">'[8]CT Thang Mo'!$B$432:$I$432</definedName>
    <definedName name="vctb" localSheetId="4">#REF!</definedName>
    <definedName name="vctb">#REF!</definedName>
    <definedName name="vctt" localSheetId="4">#REF!</definedName>
    <definedName name="vctt">'[8]CT  PL'!$B$288:$H$288</definedName>
    <definedName name="VDCLY" localSheetId="4">#REF!</definedName>
    <definedName name="VDCLY">[14]QMCT!#REF!</definedName>
    <definedName name="Vlcap0.7" localSheetId="4">#REF!</definedName>
    <definedName name="Vlcap0.7">#REF!</definedName>
    <definedName name="VLcap1" localSheetId="4">#REF!</definedName>
    <definedName name="VLcap1">#REF!</definedName>
    <definedName name="WAFORD" localSheetId="4">#REF!</definedName>
    <definedName name="WAFOR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9" i="1" l="1"/>
  <c r="I19" i="1"/>
  <c r="J19" i="1"/>
  <c r="B36" i="1"/>
  <c r="C13" i="21"/>
  <c r="C15" i="21"/>
  <c r="C14" i="21"/>
  <c r="D8" i="21"/>
  <c r="G8" i="21"/>
  <c r="G6" i="21"/>
  <c r="D6" i="21"/>
  <c r="D4" i="21"/>
  <c r="B29" i="5" l="1"/>
  <c r="B41" i="5"/>
  <c r="B39" i="5"/>
  <c r="B37" i="5"/>
  <c r="B35" i="5"/>
  <c r="B33" i="5"/>
  <c r="B31" i="5"/>
  <c r="B25" i="5"/>
  <c r="B21" i="5"/>
  <c r="B19" i="5"/>
  <c r="B17" i="5" l="1"/>
  <c r="L45" i="1" l="1"/>
  <c r="F45" i="1"/>
  <c r="F49" i="1" s="1"/>
  <c r="B23" i="5" s="1"/>
  <c r="E37" i="1"/>
  <c r="K19" i="1"/>
  <c r="L19" i="1"/>
  <c r="G19" i="1"/>
  <c r="G11" i="20"/>
  <c r="I11" i="20" s="1"/>
  <c r="J11" i="20" s="1"/>
  <c r="E11" i="20"/>
  <c r="D11" i="20" s="1"/>
  <c r="H21" i="1" l="1"/>
  <c r="I21" i="1"/>
  <c r="J21" i="1"/>
  <c r="K21" i="1"/>
  <c r="L21" i="1"/>
  <c r="G21" i="1"/>
  <c r="B12" i="5" l="1"/>
  <c r="A41" i="5" l="1"/>
  <c r="A39" i="5"/>
  <c r="A37" i="5"/>
  <c r="A35" i="5"/>
  <c r="A33" i="5"/>
  <c r="A31" i="5"/>
  <c r="A29" i="5"/>
  <c r="A25" i="5"/>
  <c r="C26" i="5"/>
  <c r="C25" i="5"/>
  <c r="C24" i="5"/>
  <c r="C23" i="5"/>
  <c r="A23" i="5"/>
  <c r="A21" i="5"/>
  <c r="A19" i="5"/>
  <c r="A17" i="5"/>
  <c r="B16" i="5"/>
  <c r="B15" i="5"/>
  <c r="A16" i="5"/>
  <c r="A15" i="5"/>
  <c r="A13" i="5"/>
  <c r="A11" i="5"/>
  <c r="B10" i="5"/>
  <c r="L62" i="1" l="1"/>
  <c r="L61" i="1" s="1"/>
  <c r="L60" i="1"/>
  <c r="I57" i="1"/>
  <c r="I58" i="1"/>
  <c r="I59" i="1"/>
  <c r="I60" i="1"/>
  <c r="I61" i="1"/>
  <c r="I62" i="1"/>
  <c r="L46" i="1"/>
  <c r="I49" i="1" l="1"/>
  <c r="I50" i="1"/>
  <c r="I51" i="1"/>
  <c r="I52" i="1"/>
  <c r="I46" i="1"/>
  <c r="I47" i="1"/>
  <c r="I48" i="1"/>
  <c r="I24" i="1" l="1"/>
  <c r="J24" i="1"/>
  <c r="K24" i="1"/>
  <c r="L24" i="1"/>
  <c r="H24" i="1"/>
  <c r="C28" i="5" l="1"/>
  <c r="A27" i="5"/>
  <c r="E40" i="1" l="1"/>
  <c r="G24" i="1" l="1"/>
  <c r="B3" i="5" l="1"/>
  <c r="A48" i="1" l="1"/>
  <c r="A49" i="1" s="1"/>
  <c r="A50" i="1" s="1"/>
  <c r="A51" i="1" s="1"/>
  <c r="A52" i="1" s="1"/>
  <c r="H25" i="1" l="1"/>
  <c r="I25" i="1"/>
  <c r="J25" i="1"/>
  <c r="K25" i="1"/>
  <c r="L25" i="1"/>
  <c r="L28" i="1" l="1"/>
  <c r="K28" i="1"/>
  <c r="I28" i="1"/>
  <c r="H28" i="1"/>
  <c r="J28" i="1"/>
  <c r="Q26" i="1"/>
  <c r="Q20" i="1"/>
  <c r="C88" i="1"/>
  <c r="C68" i="1"/>
  <c r="C78" i="1"/>
  <c r="I56" i="1"/>
  <c r="D24" i="1"/>
  <c r="D25" i="1" s="1"/>
  <c r="Q23" i="1"/>
  <c r="B40" i="1"/>
  <c r="L66" i="16"/>
  <c r="B38" i="17"/>
  <c r="A38" i="17"/>
  <c r="B32" i="17"/>
  <c r="B30" i="17"/>
  <c r="A30" i="17"/>
  <c r="B28" i="17"/>
  <c r="A28" i="17"/>
  <c r="B26" i="17"/>
  <c r="B24" i="17"/>
  <c r="A24" i="17"/>
  <c r="B22" i="17"/>
  <c r="A22" i="17"/>
  <c r="B20" i="17"/>
  <c r="A20" i="17"/>
  <c r="B18" i="17"/>
  <c r="A18" i="17"/>
  <c r="B17" i="17"/>
  <c r="A17" i="17"/>
  <c r="E16" i="17"/>
  <c r="D16" i="17"/>
  <c r="C16" i="17"/>
  <c r="B16" i="17"/>
  <c r="A14" i="17"/>
  <c r="E13" i="17"/>
  <c r="B13" i="17"/>
  <c r="A13" i="17"/>
  <c r="A12" i="17"/>
  <c r="A11" i="17"/>
  <c r="A9" i="17"/>
  <c r="A8" i="17"/>
  <c r="B7" i="17"/>
  <c r="E5" i="17"/>
  <c r="D5" i="17"/>
  <c r="C5" i="17"/>
  <c r="B4" i="17"/>
  <c r="A4" i="17"/>
  <c r="B3" i="17"/>
  <c r="A3" i="17"/>
  <c r="B2" i="17"/>
  <c r="A2" i="17"/>
  <c r="F99" i="1" l="1"/>
  <c r="F96" i="1"/>
  <c r="D99" i="1"/>
  <c r="D96" i="1"/>
  <c r="G99" i="1"/>
  <c r="G96" i="1"/>
  <c r="E99" i="1"/>
  <c r="E96" i="1"/>
  <c r="H99" i="1"/>
  <c r="H96" i="1"/>
  <c r="C27" i="5"/>
  <c r="A39" i="1"/>
  <c r="C5" i="5"/>
  <c r="B69" i="1"/>
  <c r="Q24" i="1"/>
  <c r="Q25" i="1" s="1"/>
  <c r="G25" i="1"/>
  <c r="B159" i="16"/>
  <c r="B158" i="16"/>
  <c r="B150" i="16"/>
  <c r="B149" i="16"/>
  <c r="B138" i="16"/>
  <c r="B13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L110" i="16"/>
  <c r="L118" i="16" s="1"/>
  <c r="H110" i="16"/>
  <c r="L109" i="16"/>
  <c r="L117" i="16" s="1"/>
  <c r="H109" i="16"/>
  <c r="L108" i="16"/>
  <c r="L116" i="16" s="1"/>
  <c r="H108" i="16"/>
  <c r="L107" i="16"/>
  <c r="L131" i="16" s="1"/>
  <c r="M131" i="16" s="1"/>
  <c r="O131" i="16" s="1"/>
  <c r="H107" i="16"/>
  <c r="H106" i="16"/>
  <c r="H105" i="16"/>
  <c r="H104" i="16"/>
  <c r="H103" i="16"/>
  <c r="H102" i="16"/>
  <c r="H101" i="16"/>
  <c r="H100" i="16"/>
  <c r="H99" i="16"/>
  <c r="H98" i="16"/>
  <c r="H97" i="16"/>
  <c r="L96" i="16"/>
  <c r="H96" i="16"/>
  <c r="H95" i="16"/>
  <c r="H94" i="16"/>
  <c r="H93" i="16"/>
  <c r="H92" i="16"/>
  <c r="H91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L72" i="16"/>
  <c r="H72" i="16"/>
  <c r="L71" i="16"/>
  <c r="H71" i="16"/>
  <c r="L70" i="16"/>
  <c r="H70" i="16"/>
  <c r="L69" i="16"/>
  <c r="H69" i="16"/>
  <c r="L68" i="16"/>
  <c r="H68" i="16"/>
  <c r="F68" i="16" s="1"/>
  <c r="L67" i="16"/>
  <c r="H67" i="16"/>
  <c r="F67" i="16" s="1"/>
  <c r="H66" i="16"/>
  <c r="F66" i="16" s="1"/>
  <c r="L65" i="16"/>
  <c r="H65" i="16"/>
  <c r="F65" i="16" s="1"/>
  <c r="B59" i="16"/>
  <c r="A58" i="16"/>
  <c r="E59" i="16" s="1"/>
  <c r="E60" i="16" s="1"/>
  <c r="E61" i="16" s="1"/>
  <c r="B55" i="16"/>
  <c r="A54" i="16"/>
  <c r="E55" i="16" s="1"/>
  <c r="E56" i="16" s="1"/>
  <c r="E57" i="16" s="1"/>
  <c r="B51" i="16"/>
  <c r="A50" i="16"/>
  <c r="E51" i="16" s="1"/>
  <c r="B47" i="16"/>
  <c r="A46" i="16"/>
  <c r="E47" i="16" s="1"/>
  <c r="K40" i="16"/>
  <c r="J40" i="16"/>
  <c r="I40" i="16"/>
  <c r="G40" i="16"/>
  <c r="P39" i="16"/>
  <c r="D39" i="16"/>
  <c r="D40" i="16" s="1"/>
  <c r="P38" i="16"/>
  <c r="K35" i="16"/>
  <c r="J35" i="16"/>
  <c r="I35" i="16"/>
  <c r="H35" i="16"/>
  <c r="G35" i="16"/>
  <c r="P34" i="16"/>
  <c r="D34" i="16"/>
  <c r="D35" i="16" s="1"/>
  <c r="P33" i="16"/>
  <c r="K30" i="16"/>
  <c r="J30" i="16"/>
  <c r="I30" i="16"/>
  <c r="H30" i="16"/>
  <c r="G30" i="16"/>
  <c r="P29" i="16"/>
  <c r="D29" i="16"/>
  <c r="D30" i="16" s="1"/>
  <c r="P28" i="16"/>
  <c r="K24" i="16"/>
  <c r="K25" i="16" s="1"/>
  <c r="J24" i="16"/>
  <c r="J25" i="16" s="1"/>
  <c r="I24" i="16"/>
  <c r="I25" i="16" s="1"/>
  <c r="H24" i="16"/>
  <c r="H25" i="16" s="1"/>
  <c r="G24" i="16"/>
  <c r="G25" i="16" s="1"/>
  <c r="D24" i="16"/>
  <c r="D25" i="16" s="1"/>
  <c r="P23" i="16"/>
  <c r="K20" i="16"/>
  <c r="J20" i="16"/>
  <c r="I20" i="16"/>
  <c r="H20" i="16"/>
  <c r="G20" i="16"/>
  <c r="P19" i="16"/>
  <c r="D19" i="16"/>
  <c r="D20" i="16" s="1"/>
  <c r="P18" i="16"/>
  <c r="C15" i="5"/>
  <c r="P20" i="16" l="1"/>
  <c r="L97" i="16"/>
  <c r="L98" i="16"/>
  <c r="L95" i="16"/>
  <c r="P35" i="16"/>
  <c r="K118" i="16" s="1"/>
  <c r="M118" i="16" s="1"/>
  <c r="O118" i="16" s="1"/>
  <c r="P40" i="16"/>
  <c r="G41" i="1"/>
  <c r="I41" i="1" s="1"/>
  <c r="G40" i="1"/>
  <c r="G42" i="16"/>
  <c r="C169" i="16" s="1"/>
  <c r="I42" i="16"/>
  <c r="E169" i="16" s="1"/>
  <c r="P30" i="16"/>
  <c r="K105" i="16" s="1"/>
  <c r="M105" i="16" s="1"/>
  <c r="O105" i="16" s="1"/>
  <c r="K42" i="16"/>
  <c r="G169" i="16" s="1"/>
  <c r="H42" i="16"/>
  <c r="D169" i="16" s="1"/>
  <c r="J42" i="16"/>
  <c r="F169" i="16" s="1"/>
  <c r="K65" i="16"/>
  <c r="M65" i="16" s="1"/>
  <c r="O65" i="16" s="1"/>
  <c r="G60" i="16"/>
  <c r="I60" i="16" s="1"/>
  <c r="G57" i="16"/>
  <c r="I57" i="16" s="1"/>
  <c r="K119" i="16"/>
  <c r="M119" i="16" s="1"/>
  <c r="O119" i="16" s="1"/>
  <c r="K115" i="16"/>
  <c r="K111" i="16"/>
  <c r="K107" i="16"/>
  <c r="M107" i="16" s="1"/>
  <c r="O107" i="16" s="1"/>
  <c r="K99" i="16"/>
  <c r="M99" i="16" s="1"/>
  <c r="O99" i="16" s="1"/>
  <c r="K95" i="16"/>
  <c r="M95" i="16" s="1"/>
  <c r="O95" i="16" s="1"/>
  <c r="K85" i="16"/>
  <c r="M85" i="16" s="1"/>
  <c r="O85" i="16" s="1"/>
  <c r="K77" i="16"/>
  <c r="M77" i="16" s="1"/>
  <c r="O77" i="16" s="1"/>
  <c r="G48" i="16"/>
  <c r="I48" i="16" s="1"/>
  <c r="G59" i="16"/>
  <c r="I59" i="16" s="1"/>
  <c r="G56" i="16"/>
  <c r="I56" i="16" s="1"/>
  <c r="G49" i="16"/>
  <c r="I49" i="16" s="1"/>
  <c r="G47" i="16"/>
  <c r="I47" i="16" s="1"/>
  <c r="G55" i="16"/>
  <c r="I55" i="16" s="1"/>
  <c r="K123" i="16"/>
  <c r="M123" i="16" s="1"/>
  <c r="O123" i="16" s="1"/>
  <c r="K103" i="16"/>
  <c r="M103" i="16" s="1"/>
  <c r="O103" i="16" s="1"/>
  <c r="K91" i="16"/>
  <c r="M91" i="16" s="1"/>
  <c r="O91" i="16" s="1"/>
  <c r="K81" i="16"/>
  <c r="M81" i="16" s="1"/>
  <c r="O81" i="16" s="1"/>
  <c r="K73" i="16"/>
  <c r="M73" i="16" s="1"/>
  <c r="O73" i="16" s="1"/>
  <c r="K69" i="16"/>
  <c r="M69" i="16" s="1"/>
  <c r="O69" i="16" s="1"/>
  <c r="G61" i="16"/>
  <c r="I61" i="16" s="1"/>
  <c r="E52" i="16"/>
  <c r="E53" i="16" s="1"/>
  <c r="B148" i="16"/>
  <c r="K121" i="16"/>
  <c r="M121" i="16" s="1"/>
  <c r="O121" i="16" s="1"/>
  <c r="K101" i="16"/>
  <c r="M101" i="16" s="1"/>
  <c r="O101" i="16" s="1"/>
  <c r="K87" i="16"/>
  <c r="M87" i="16" s="1"/>
  <c r="O87" i="16" s="1"/>
  <c r="K79" i="16"/>
  <c r="M79" i="16" s="1"/>
  <c r="O79" i="16" s="1"/>
  <c r="K71" i="16"/>
  <c r="M71" i="16" s="1"/>
  <c r="O71" i="16" s="1"/>
  <c r="K67" i="16"/>
  <c r="M67" i="16" s="1"/>
  <c r="O67" i="16" s="1"/>
  <c r="K83" i="16"/>
  <c r="M83" i="16" s="1"/>
  <c r="O83" i="16" s="1"/>
  <c r="K75" i="16"/>
  <c r="M75" i="16" s="1"/>
  <c r="O75" i="16" s="1"/>
  <c r="K97" i="16"/>
  <c r="M97" i="16" s="1"/>
  <c r="O97" i="16" s="1"/>
  <c r="I126" i="16"/>
  <c r="I106" i="16"/>
  <c r="I94" i="16"/>
  <c r="I84" i="16"/>
  <c r="I76" i="16"/>
  <c r="I121" i="16"/>
  <c r="I118" i="16"/>
  <c r="I114" i="16"/>
  <c r="I110" i="16"/>
  <c r="I101" i="16"/>
  <c r="I98" i="16"/>
  <c r="I87" i="16"/>
  <c r="I79" i="16"/>
  <c r="I70" i="16"/>
  <c r="I124" i="16"/>
  <c r="I104" i="16"/>
  <c r="I92" i="16"/>
  <c r="I82" i="16"/>
  <c r="I74" i="16"/>
  <c r="I65" i="16"/>
  <c r="B147" i="16"/>
  <c r="I119" i="16"/>
  <c r="I115" i="16"/>
  <c r="I111" i="16"/>
  <c r="I107" i="16"/>
  <c r="I99" i="16"/>
  <c r="I95" i="16"/>
  <c r="I85" i="16"/>
  <c r="I77" i="16"/>
  <c r="I71" i="16"/>
  <c r="I66" i="16"/>
  <c r="E48" i="16"/>
  <c r="E49" i="16" s="1"/>
  <c r="I102" i="16"/>
  <c r="I80" i="16"/>
  <c r="I67" i="16"/>
  <c r="I122" i="16"/>
  <c r="I88" i="16"/>
  <c r="I125" i="16"/>
  <c r="I116" i="16"/>
  <c r="I112" i="16"/>
  <c r="I108" i="16"/>
  <c r="I105" i="16"/>
  <c r="I96" i="16"/>
  <c r="I93" i="16"/>
  <c r="I83" i="16"/>
  <c r="I75" i="16"/>
  <c r="I72" i="16"/>
  <c r="I68" i="16"/>
  <c r="I97" i="16"/>
  <c r="I81" i="16"/>
  <c r="I73" i="16"/>
  <c r="I120" i="16"/>
  <c r="I100" i="16"/>
  <c r="I86" i="16"/>
  <c r="I78" i="16"/>
  <c r="I123" i="16"/>
  <c r="I117" i="16"/>
  <c r="I113" i="16"/>
  <c r="I109" i="16"/>
  <c r="I103" i="16"/>
  <c r="I91" i="16"/>
  <c r="I69" i="16"/>
  <c r="K106" i="16"/>
  <c r="M106" i="16" s="1"/>
  <c r="O106" i="16" s="1"/>
  <c r="L114" i="16"/>
  <c r="L129" i="16"/>
  <c r="M129" i="16" s="1"/>
  <c r="O129" i="16" s="1"/>
  <c r="L113" i="16"/>
  <c r="L127" i="16"/>
  <c r="M127" i="16" s="1"/>
  <c r="O127" i="16" s="1"/>
  <c r="K72" i="16"/>
  <c r="M72" i="16" s="1"/>
  <c r="O72" i="16" s="1"/>
  <c r="P24" i="16"/>
  <c r="P25" i="16" s="1"/>
  <c r="L112" i="16"/>
  <c r="L130" i="16"/>
  <c r="M130" i="16" s="1"/>
  <c r="O130" i="16" s="1"/>
  <c r="L111" i="16"/>
  <c r="L115" i="16"/>
  <c r="L128" i="16"/>
  <c r="M128" i="16" s="1"/>
  <c r="O128" i="16" s="1"/>
  <c r="K114" i="16"/>
  <c r="K113" i="16" l="1"/>
  <c r="K125" i="16"/>
  <c r="M125" i="16" s="1"/>
  <c r="O125" i="16" s="1"/>
  <c r="K109" i="16"/>
  <c r="M109" i="16" s="1"/>
  <c r="O109" i="16" s="1"/>
  <c r="K117" i="16"/>
  <c r="M117" i="16" s="1"/>
  <c r="O117" i="16" s="1"/>
  <c r="K93" i="16"/>
  <c r="M93" i="16" s="1"/>
  <c r="O93" i="16" s="1"/>
  <c r="H169" i="16"/>
  <c r="K68" i="16"/>
  <c r="M68" i="16" s="1"/>
  <c r="O68" i="16" s="1"/>
  <c r="K84" i="16"/>
  <c r="M84" i="16" s="1"/>
  <c r="O84" i="16" s="1"/>
  <c r="K122" i="16"/>
  <c r="M122" i="16" s="1"/>
  <c r="O122" i="16" s="1"/>
  <c r="K76" i="16"/>
  <c r="M76" i="16" s="1"/>
  <c r="O76" i="16" s="1"/>
  <c r="K102" i="16"/>
  <c r="M102" i="16" s="1"/>
  <c r="O102" i="16" s="1"/>
  <c r="K110" i="16"/>
  <c r="M110" i="16" s="1"/>
  <c r="O110" i="16" s="1"/>
  <c r="K94" i="16"/>
  <c r="M94" i="16" s="1"/>
  <c r="O94" i="16" s="1"/>
  <c r="K98" i="16"/>
  <c r="M98" i="16" s="1"/>
  <c r="O98" i="16" s="1"/>
  <c r="K88" i="16"/>
  <c r="M88" i="16" s="1"/>
  <c r="O88" i="16" s="1"/>
  <c r="K126" i="16"/>
  <c r="M126" i="16" s="1"/>
  <c r="O126" i="16" s="1"/>
  <c r="K80" i="16"/>
  <c r="M80" i="16" s="1"/>
  <c r="O80" i="16" s="1"/>
  <c r="J41" i="1"/>
  <c r="M41" i="1" s="1"/>
  <c r="G52" i="16"/>
  <c r="I52" i="16" s="1"/>
  <c r="G53" i="16"/>
  <c r="I53" i="16" s="1"/>
  <c r="J53" i="16" s="1"/>
  <c r="G51" i="16"/>
  <c r="I51" i="16" s="1"/>
  <c r="J51" i="16" s="1"/>
  <c r="K70" i="16"/>
  <c r="M70" i="16" s="1"/>
  <c r="O70" i="16" s="1"/>
  <c r="K124" i="16"/>
  <c r="M124" i="16" s="1"/>
  <c r="O124" i="16" s="1"/>
  <c r="K104" i="16"/>
  <c r="M104" i="16" s="1"/>
  <c r="O104" i="16" s="1"/>
  <c r="K92" i="16"/>
  <c r="M92" i="16" s="1"/>
  <c r="O92" i="16" s="1"/>
  <c r="K82" i="16"/>
  <c r="M82" i="16" s="1"/>
  <c r="O82" i="16" s="1"/>
  <c r="K74" i="16"/>
  <c r="M74" i="16" s="1"/>
  <c r="O74" i="16" s="1"/>
  <c r="K66" i="16"/>
  <c r="M66" i="16" s="1"/>
  <c r="O66" i="16" s="1"/>
  <c r="K116" i="16"/>
  <c r="M116" i="16" s="1"/>
  <c r="O116" i="16" s="1"/>
  <c r="K112" i="16"/>
  <c r="M112" i="16" s="1"/>
  <c r="O112" i="16" s="1"/>
  <c r="K108" i="16"/>
  <c r="M108" i="16" s="1"/>
  <c r="O108" i="16" s="1"/>
  <c r="K96" i="16"/>
  <c r="M96" i="16" s="1"/>
  <c r="O96" i="16" s="1"/>
  <c r="K120" i="16"/>
  <c r="M120" i="16" s="1"/>
  <c r="O120" i="16" s="1"/>
  <c r="K100" i="16"/>
  <c r="M100" i="16" s="1"/>
  <c r="O100" i="16" s="1"/>
  <c r="K86" i="16"/>
  <c r="M86" i="16" s="1"/>
  <c r="O86" i="16" s="1"/>
  <c r="K78" i="16"/>
  <c r="M78" i="16" s="1"/>
  <c r="O78" i="16" s="1"/>
  <c r="P42" i="16"/>
  <c r="M115" i="16"/>
  <c r="O115" i="16" s="1"/>
  <c r="M114" i="16"/>
  <c r="O114" i="16" s="1"/>
  <c r="M113" i="16"/>
  <c r="O113" i="16" s="1"/>
  <c r="M111" i="16"/>
  <c r="O111" i="16" s="1"/>
  <c r="J52" i="16" l="1"/>
  <c r="L52" i="16" s="1"/>
  <c r="L53" i="16"/>
  <c r="L51" i="16"/>
  <c r="B35" i="1"/>
  <c r="G28" i="1"/>
  <c r="C99" i="1" l="1"/>
  <c r="C96" i="1"/>
  <c r="I99" i="1"/>
  <c r="I96" i="1"/>
  <c r="D6" i="17"/>
  <c r="E6" i="17"/>
  <c r="D9" i="17" l="1"/>
  <c r="E9" i="17"/>
  <c r="D11" i="17" l="1"/>
  <c r="E11" i="17"/>
  <c r="B7" i="5" l="1"/>
  <c r="B6" i="17" l="1"/>
  <c r="B6" i="5"/>
  <c r="B9" i="17" l="1"/>
  <c r="B11" i="17" l="1"/>
  <c r="E15" i="17" l="1"/>
  <c r="D15" i="17"/>
  <c r="C6" i="17" l="1"/>
  <c r="C6" i="5"/>
  <c r="C9" i="17" l="1"/>
  <c r="C11" i="17" l="1"/>
  <c r="I45" i="1" l="1"/>
  <c r="D19" i="1"/>
  <c r="A8" i="5"/>
  <c r="Q18" i="1"/>
  <c r="B2" i="5"/>
  <c r="A4" i="5"/>
  <c r="A3" i="5"/>
  <c r="A2" i="5"/>
  <c r="B4" i="5"/>
  <c r="Q19" i="1"/>
  <c r="Q21" i="1" l="1"/>
  <c r="D21" i="1"/>
  <c r="H62" i="1" s="1"/>
  <c r="D20" i="1"/>
  <c r="H57" i="1"/>
  <c r="H60" i="1"/>
  <c r="H58" i="1"/>
  <c r="B5" i="5"/>
  <c r="H48" i="1" l="1"/>
  <c r="H59" i="1"/>
  <c r="H61" i="1"/>
  <c r="B78" i="1"/>
  <c r="H51" i="1"/>
  <c r="B88" i="1"/>
  <c r="H46" i="1"/>
  <c r="H47" i="1"/>
  <c r="A34" i="1"/>
  <c r="H45" i="1"/>
  <c r="B14" i="5" s="1"/>
  <c r="H52" i="1"/>
  <c r="F52" i="1" s="1"/>
  <c r="B27" i="5" s="1"/>
  <c r="B5" i="17"/>
  <c r="H56" i="1"/>
  <c r="H49" i="1"/>
  <c r="H50" i="1"/>
  <c r="B68" i="1"/>
  <c r="K57" i="1"/>
  <c r="M57" i="1" s="1"/>
  <c r="O57" i="1" s="1"/>
  <c r="K58" i="1"/>
  <c r="K62" i="1"/>
  <c r="M62" i="1" s="1"/>
  <c r="O62" i="1" s="1"/>
  <c r="K61" i="1"/>
  <c r="K60" i="1"/>
  <c r="K59" i="1"/>
  <c r="M59" i="1" s="1"/>
  <c r="O59" i="1" s="1"/>
  <c r="C14" i="5"/>
  <c r="C15" i="17"/>
  <c r="K47" i="1"/>
  <c r="M47" i="1" s="1"/>
  <c r="O47" i="1" s="1"/>
  <c r="K48" i="1"/>
  <c r="M48" i="1" s="1"/>
  <c r="O48" i="1" s="1"/>
  <c r="K49" i="1"/>
  <c r="M49" i="1" s="1"/>
  <c r="K50" i="1"/>
  <c r="K51" i="1"/>
  <c r="M51" i="1" s="1"/>
  <c r="O51" i="1" s="1"/>
  <c r="K52" i="1"/>
  <c r="M52" i="1" s="1"/>
  <c r="O52" i="1" s="1"/>
  <c r="K46" i="1"/>
  <c r="M46" i="1" s="1"/>
  <c r="O46" i="1" s="1"/>
  <c r="G37" i="1"/>
  <c r="I37" i="1" s="1"/>
  <c r="I35" i="1"/>
  <c r="M35" i="1" s="1"/>
  <c r="G38" i="1"/>
  <c r="I38" i="1" s="1"/>
  <c r="J38" i="1" s="1"/>
  <c r="K45" i="1"/>
  <c r="Q28" i="1"/>
  <c r="G36" i="1" s="1"/>
  <c r="I36" i="1" s="1"/>
  <c r="M36" i="1" s="1"/>
  <c r="K56" i="1"/>
  <c r="I40" i="1"/>
  <c r="J40" i="1" s="1"/>
  <c r="B15" i="17" l="1"/>
  <c r="M37" i="1"/>
  <c r="M50" i="1"/>
  <c r="O50" i="1" s="1"/>
  <c r="M38" i="1"/>
  <c r="M40" i="1"/>
  <c r="M45" i="1"/>
  <c r="O45" i="1" s="1"/>
  <c r="O49" i="1"/>
  <c r="M58" i="1"/>
  <c r="O58" i="1" s="1"/>
  <c r="M56" i="1"/>
  <c r="O56" i="1" s="1"/>
  <c r="M61" i="1" l="1"/>
  <c r="O61" i="1" s="1"/>
  <c r="M60" i="1" l="1"/>
  <c r="O60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Chi Tran Thi Linh</author>
  </authors>
  <commentList>
    <comment ref="D78" authorId="0" shapeId="0" xr:uid="{8CF08443-3DE6-494B-BF64-58DBDF16623E}">
      <text>
        <r>
          <rPr>
            <b/>
            <sz val="9"/>
            <color indexed="81"/>
            <rFont val="Tahoma"/>
            <family val="2"/>
          </rPr>
          <t>Chi Tran Thi Linh:</t>
        </r>
        <r>
          <rPr>
            <sz val="15"/>
            <color indexed="81"/>
            <rFont val="Tahoma"/>
            <family val="2"/>
          </rPr>
          <t xml:space="preserve">
MR ĐÃ CHUYỂN MẪU DUYỆT S/O 4/10</t>
        </r>
      </text>
    </comment>
    <comment ref="D79" authorId="0" shapeId="0" xr:uid="{FE79A065-1205-4804-A8AC-0E001A36C546}">
      <text>
        <r>
          <rPr>
            <b/>
            <sz val="15"/>
            <color indexed="81"/>
            <rFont val="Tahoma"/>
            <family val="2"/>
          </rPr>
          <t>Chi Tran Thi Linh:</t>
        </r>
        <r>
          <rPr>
            <sz val="15"/>
            <color indexed="81"/>
            <rFont val="Tahoma"/>
            <family val="2"/>
          </rPr>
          <t xml:space="preserve">
MR ĐÃ CHUYỂN MẪU DUYỆT S/O 4/10
</t>
        </r>
      </text>
    </comment>
    <comment ref="D84" authorId="0" shapeId="0" xr:uid="{4C07CEDB-5BC7-4ACA-9FCB-5D6B544DC21F}">
      <text>
        <r>
          <rPr>
            <b/>
            <sz val="12"/>
            <color indexed="81"/>
            <rFont val="Tahoma"/>
            <family val="2"/>
          </rPr>
          <t>Chi Tran Thi Linh:</t>
        </r>
        <r>
          <rPr>
            <sz val="12"/>
            <color indexed="81"/>
            <rFont val="Tahoma"/>
            <family val="2"/>
          </rPr>
          <t xml:space="preserve">
MER CHUYỂN THÔNG TIN 30/1 </t>
        </r>
      </text>
    </comment>
  </commentList>
</comments>
</file>

<file path=xl/sharedStrings.xml><?xml version="1.0" encoding="utf-8"?>
<sst xmlns="http://schemas.openxmlformats.org/spreadsheetml/2006/main" count="857" uniqueCount="379">
  <si>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</si>
  <si>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</si>
  <si>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</si>
  <si>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</si>
  <si>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</si>
  <si>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</si>
  <si>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</si>
  <si>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</si>
  <si>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</si>
  <si>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COLOR</t>
  </si>
  <si>
    <t>M</t>
  </si>
  <si>
    <t>TOTAL</t>
  </si>
  <si>
    <t xml:space="preserve">ORDER CUT </t>
  </si>
  <si>
    <t>TOTAL 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</si>
  <si>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</si>
  <si>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</si>
  <si>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</si>
  <si>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</si>
  <si>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</si>
  <si>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</si>
  <si>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</si>
  <si>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</si>
  <si>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</si>
  <si>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</si>
  <si>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</si>
  <si>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</si>
  <si>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</si>
  <si>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</si>
  <si>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</si>
  <si>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</si>
  <si>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</si>
  <si>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</si>
  <si>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VẢI CHÍNH </t>
  </si>
  <si>
    <t>THÀNH PHẦN</t>
  </si>
  <si>
    <t>SỐ LƯỢNG THEO ĐỊNH MỨC  (NET)</t>
  </si>
  <si>
    <t>LỖI VẢI (DEFECT)</t>
  </si>
  <si>
    <t>SỐ LƯỢNG CẦN CẤP CHO TỔ CẮT (GROSS)</t>
  </si>
  <si>
    <t>SỐ LƯỢNG CẦN CẤP CHO TEST IN</t>
  </si>
  <si>
    <t>WHITE</t>
  </si>
  <si>
    <t>BLACK</t>
  </si>
  <si>
    <t xml:space="preserve">THÀNH PHẦN VẢI: </t>
  </si>
  <si>
    <t>CHỈ 40/2 MAY CHÍNH + VẮT SỔ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</si>
  <si>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</si>
  <si>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</si>
  <si>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</si>
  <si>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</si>
  <si>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</si>
  <si>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</si>
  <si>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</si>
  <si>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</si>
  <si>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</si>
  <si>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 xml:space="preserve">GHI CHÚ / CODE VẢI </t>
  </si>
  <si>
    <t>CHỈ</t>
  </si>
  <si>
    <t>-CÁCH MAY THEO NHƯ TÀI LIỆU ĐÍNH KÈM</t>
  </si>
  <si>
    <t>DUYỆT HÌNH IN THEO</t>
  </si>
  <si>
    <t>NATURAL</t>
  </si>
  <si>
    <t>5THEWAY</t>
  </si>
  <si>
    <t>SIZE:</t>
  </si>
  <si>
    <t>L</t>
  </si>
  <si>
    <t>XL</t>
  </si>
  <si>
    <t>XXL</t>
  </si>
  <si>
    <t>S</t>
  </si>
  <si>
    <t>SIZE</t>
  </si>
  <si>
    <t>SỐ LƯỢNG</t>
  </si>
  <si>
    <t>EXTRA (+/-)</t>
  </si>
  <si>
    <t xml:space="preserve">XUẤT NGÀY </t>
  </si>
  <si>
    <t>PHẦN C : PHỤ LIỆU ĐÓNG GÓI</t>
  </si>
  <si>
    <t>PHẦN D : IN / THÊU / WASH</t>
  </si>
  <si>
    <t xml:space="preserve">-CÁCH GẮN NHÃN PHẢI NHƯ TÀI LIỆU YÊU CẦU </t>
  </si>
  <si>
    <t>-SỐ LƯỢNG NHÃN SIZE NHƯ SAU :</t>
  </si>
  <si>
    <t>DUYỆT HÌNH THÊU THEO</t>
  </si>
  <si>
    <t>THÔNG TIN ĐỊNH VỊ HÌNH THÊU</t>
  </si>
  <si>
    <t>CHẤT LƯỢNG, HIỆU ỨNG VÀ MÀU SẮC DUYỆT THEO</t>
  </si>
  <si>
    <t>CUSTOMER :</t>
  </si>
  <si>
    <t>VER.12/2019</t>
  </si>
  <si>
    <t>STYLE :</t>
  </si>
  <si>
    <t>SS NEW TEE</t>
  </si>
  <si>
    <t>Ngày cập nhật: 26/12/2019</t>
  </si>
  <si>
    <t>No.</t>
  </si>
  <si>
    <t>Measurement position</t>
  </si>
  <si>
    <t>Thông số</t>
  </si>
  <si>
    <t>TOLERANCE</t>
  </si>
  <si>
    <t>FRONT BODY LENGTH fm HSP/FRT</t>
  </si>
  <si>
    <t>DÀI THÂN TRƯỚC TỪ ĐỈNH VAI</t>
  </si>
  <si>
    <t>[+/-]  1 cm</t>
  </si>
  <si>
    <t>BACK BODY LENGTH (Center)</t>
  </si>
  <si>
    <t>DÀI GIỮA THÂN SAU</t>
  </si>
  <si>
    <t>1/2 CHEST 2CMS BLW ARMPIT</t>
  </si>
  <si>
    <t>1/2 NGỰC (DƯỚI NÁCH 2CM)</t>
  </si>
  <si>
    <t>1/2 BASE</t>
  </si>
  <si>
    <t>1/2 LAI</t>
  </si>
  <si>
    <t>ARMHOLE STRAIGHT</t>
  </si>
  <si>
    <t>NÁCH ĐO THẲNG</t>
  </si>
  <si>
    <t>[+/-]  0.5 cm</t>
  </si>
  <si>
    <t>NECK WIDTH (SEAM TO SEAM)</t>
  </si>
  <si>
    <t>RỘNG CỔ (TỪ ĐƯỜNG MAY ĐẾN ĐƯỜNG MAY)</t>
  </si>
  <si>
    <t>FRONT NECK DROP fm SNP to Seam</t>
  </si>
  <si>
    <t>HẠ CỔ TRƯỚC</t>
  </si>
  <si>
    <t>BACK NECK DROP fm SNP to Seam</t>
  </si>
  <si>
    <t>HẠ CỔ SAU</t>
  </si>
  <si>
    <t>SHOULDER LENGTH</t>
  </si>
  <si>
    <t>NGANG VAI</t>
  </si>
  <si>
    <t>SLEEVE LENGTH - SHORT</t>
  </si>
  <si>
    <t>DÀI TAY</t>
  </si>
  <si>
    <t xml:space="preserve">SLEEVE OPENING </t>
  </si>
  <si>
    <t>CỬA TAY</t>
  </si>
  <si>
    <t>CUFF HEIGHT/ SLEEVE HEM DEPTH</t>
  </si>
  <si>
    <t>TO BẢN LAI TAY</t>
  </si>
  <si>
    <t>BOTTOM HEM DEPTH/ WELT DEPTH</t>
  </si>
  <si>
    <t>TO BẢN LAI ÁO</t>
  </si>
  <si>
    <t>NECK TRIM DEPTH</t>
  </si>
  <si>
    <t>TO BẢN BO CỔ</t>
  </si>
  <si>
    <t>SKU</t>
  </si>
  <si>
    <t>Mã số:</t>
  </si>
  <si>
    <t>MER.QT-1.BM.4</t>
  </si>
  <si>
    <t>Lần ban hành:</t>
  </si>
  <si>
    <t>01</t>
  </si>
  <si>
    <t>Số trang</t>
  </si>
  <si>
    <t xml:space="preserve">PHẦN F: LƯU Ý </t>
  </si>
  <si>
    <t>03/03</t>
  </si>
  <si>
    <r>
      <t>IN :</t>
    </r>
    <r>
      <rPr>
        <b/>
        <sz val="22"/>
        <rFont val="Muli"/>
      </rPr>
      <t xml:space="preserve"> </t>
    </r>
  </si>
  <si>
    <r>
      <t>THÊU :</t>
    </r>
    <r>
      <rPr>
        <b/>
        <sz val="22"/>
        <rFont val="Muli"/>
      </rPr>
      <t xml:space="preserve"> </t>
    </r>
  </si>
  <si>
    <r>
      <t>WASH:</t>
    </r>
    <r>
      <rPr>
        <sz val="22"/>
        <rFont val="Muli"/>
      </rPr>
      <t xml:space="preserve"> </t>
    </r>
  </si>
  <si>
    <t>STUSSY</t>
  </si>
  <si>
    <t>ORANGE</t>
  </si>
  <si>
    <r>
      <t xml:space="preserve">NHÃN SIZE  - </t>
    </r>
    <r>
      <rPr>
        <b/>
        <sz val="22"/>
        <rFont val="Muli"/>
      </rPr>
      <t>ZWVNL20</t>
    </r>
  </si>
  <si>
    <t>ZWVNL20</t>
  </si>
  <si>
    <r>
      <t xml:space="preserve">NHÃN TRANG TRÍ - </t>
    </r>
    <r>
      <rPr>
        <b/>
        <sz val="22"/>
        <rFont val="Muli"/>
      </rPr>
      <t>ZDNA01</t>
    </r>
  </si>
  <si>
    <t>ZDNA01</t>
  </si>
  <si>
    <t>NỀN TRẮNG CHỮ ĐEN</t>
  </si>
  <si>
    <t>PCS</t>
  </si>
  <si>
    <t>NỀN NATURAL CHỮ ĐEN</t>
  </si>
  <si>
    <t>CLEAR</t>
  </si>
  <si>
    <t>THÙNG CARTOON BOX 60X40X30CM</t>
  </si>
  <si>
    <t xml:space="preserve">TẤM LÓT 58X38CM </t>
  </si>
  <si>
    <t>BIG POLY BAG 100X120</t>
  </si>
  <si>
    <t xml:space="preserve">GIẤY CHỐNG ẨM </t>
  </si>
  <si>
    <t xml:space="preserve"> GÓI CHỐNG ẨM </t>
  </si>
  <si>
    <t>KÍCH THƯỚC</t>
  </si>
  <si>
    <t>MÀU IN</t>
  </si>
  <si>
    <t>GẮN BÊN DƯỚI NHÃN THÀNH PHẦN, MÉP NHÃN TRANG TRÍ BẰNG MÉP TRÊN NHÃN THÀNH PHẦN, GẤP ĐÔI KHI MAY</t>
  </si>
  <si>
    <t>STICKER DÁN THẺ BÀI, POLY BAG, THÙNG - SMST</t>
  </si>
  <si>
    <t>DÁN LÊN MẶT SAU THẺ BÀI, BAO POLY BAG, THÙNG CARTON</t>
  </si>
  <si>
    <t>GẮN LUỒN QUA NHÃN SIZE</t>
  </si>
  <si>
    <t>BỎ VÀO ÁO KHI GẤP XẾP</t>
  </si>
  <si>
    <t>THÙNG, TẤM LÓT THÙNG, BAO 100X120</t>
  </si>
  <si>
    <t>THÙNG 60X40X30CM CÓ IN LOGO</t>
  </si>
  <si>
    <t>NỀN ĐEN CHỮ TRẮNG</t>
  </si>
  <si>
    <t>NỀN TRẮNG CHỮ XÁM</t>
  </si>
  <si>
    <t>GREEN</t>
  </si>
  <si>
    <t>STICKER DÁN THÙNG</t>
  </si>
  <si>
    <t>YELLOW/
RED/
ORANGE/
WHITE</t>
  </si>
  <si>
    <t>100% COTTON</t>
  </si>
  <si>
    <t>VẢI CHÍNH</t>
  </si>
  <si>
    <t>NHÃN THÀNH PHẦN 100% COTTON</t>
  </si>
  <si>
    <t>VIỀN CỔ</t>
  </si>
  <si>
    <t>POLY BAG - 25" x 20" + 2"</t>
  </si>
  <si>
    <t>GẮN BÊN DƯỚI, GIỮA NHÃN  CHÍNH, GẤP ĐÔI KHI MAY</t>
  </si>
  <si>
    <t>SMST</t>
  </si>
  <si>
    <r>
      <t xml:space="preserve">ĐỊNH VỊ HÌNH IN: </t>
    </r>
    <r>
      <rPr>
        <b/>
        <sz val="24"/>
        <rFont val="Muli"/>
      </rPr>
      <t>TỪ ĐƯỜNG TRA CỔ ĐẾN ĐỈNH HÌNH IN, CANH ĐỀU 2 BÊN (INCH)</t>
    </r>
  </si>
  <si>
    <t>TEAL</t>
  </si>
  <si>
    <t>GRAND TOTAL:</t>
  </si>
  <si>
    <t>12.37” WIDE</t>
  </si>
  <si>
    <t xml:space="preserve">CHỈ 40/2 MAY NHÃN CHÍNH </t>
  </si>
  <si>
    <t>11-0601 TPG</t>
  </si>
  <si>
    <t>11-0602 TPG</t>
  </si>
  <si>
    <t xml:space="preserve"> 100% DRY COTTON (16OE) - 230GSM WITHOUT ENZYCUT </t>
  </si>
  <si>
    <t>PHƯƠNG LÂM 210</t>
  </si>
  <si>
    <t>100% DRY COTTON FLEECE 410GSM</t>
  </si>
  <si>
    <t>186CM</t>
  </si>
  <si>
    <t>NCC TAHTONG</t>
  </si>
  <si>
    <t>BLACK1500</t>
  </si>
  <si>
    <t>STICKER DÁN THẺ BÀI + BAO SMST</t>
  </si>
  <si>
    <t>STICKER DÁN THÙNG - SMST</t>
  </si>
  <si>
    <t>03</t>
  </si>
  <si>
    <t>04</t>
  </si>
  <si>
    <t>05</t>
  </si>
  <si>
    <t>S/O DUYỆT IN MÀU BLACK CHUYỂN NGÀY 18/10/22</t>
  </si>
  <si>
    <t>S/O DUYỆT IN MÀU ORANGE CHUYỂN NGÀY 18/10/22</t>
  </si>
  <si>
    <t>THAM KHẢO CÁCH MAY: MẪU PHOTO MÃ 118524  MÙA FA23 MÀU BLACK CHUYỂN CÙNG TÁC NGHIỆP</t>
  </si>
  <si>
    <t>S20  FA23  G2342</t>
  </si>
  <si>
    <t>ST118524B1</t>
  </si>
  <si>
    <t>STOCK FLEECE VEST</t>
  </si>
  <si>
    <t>FA23 PRODUCTION</t>
  </si>
  <si>
    <t>TANK TOP</t>
  </si>
  <si>
    <t>STOCK SOLID DYE</t>
  </si>
  <si>
    <t>GREY HEATHER</t>
  </si>
  <si>
    <t>WASHED BURGUNDY</t>
  </si>
  <si>
    <t>LIME</t>
  </si>
  <si>
    <t>RIB 1X1 430GSM</t>
  </si>
  <si>
    <t>RIB</t>
  </si>
  <si>
    <r>
      <t xml:space="preserve">NHÃN CHÍNH - </t>
    </r>
    <r>
      <rPr>
        <b/>
        <sz val="22"/>
        <rFont val="Muli"/>
      </rPr>
      <t>ZWVNL05</t>
    </r>
  </si>
  <si>
    <t>ZWVNL05</t>
  </si>
  <si>
    <t>THẺ BÀI 1 LÁ - ZHGT08</t>
  </si>
  <si>
    <t>KHÔNG IN</t>
  </si>
  <si>
    <t>THÊU BÁN THÀNH PHẨM THÂN TRƯỚC</t>
  </si>
  <si>
    <t>HOT WASH</t>
  </si>
  <si>
    <t>MÀU CHỈ THÊU</t>
  </si>
  <si>
    <t>KÍCH HÌNH THÊU</t>
  </si>
  <si>
    <t>WHITE EU-870</t>
  </si>
  <si>
    <t>1.5” WIDTH</t>
  </si>
  <si>
    <t>DUYỆT THEO MẪU PHOTOSHOOT TRƯỚC WASH</t>
  </si>
  <si>
    <t>ĐỊNH VỊ HÌNH THÊU: TỪ ĐỈNH VAI ĐẾN ĐỈNH HÌNH THÊU</t>
  </si>
  <si>
    <t>TỪ GIỮA TRƯỚC</t>
  </si>
  <si>
    <t>HANDFEEL KHÔ STUSSY - THEO MẪU SHIPPING SAMPLE MÃ 118471 MÀU SAND MÙA SP23 CHUYỂN C NHUNG 18/10/22</t>
  </si>
  <si>
    <t>HANDFEEL: THEO MẪU SHIPPING DUYỆT MÀU GREY HEATHER MÙA SP23 MÃ 118480 ĐÃ CHUYỂN C NHUNG 18/10/22</t>
  </si>
  <si>
    <t>GẮN TẠI MIẾNG ĐẮP ĐÔ GIỮA CỔ SAU, TỪ ĐƯỜNG VIỀN CỔ XUỐNG 1 /2", MAY 4 CẠNH</t>
  </si>
  <si>
    <t>HÌNH ẢNH CHỈ ĐỂ THAM KHẢO KIỂU DÁNG STICKER</t>
  </si>
  <si>
    <t>STHO22P0891004A00K
LOT 2-2 ÁNH A: CẤP 201M</t>
  </si>
  <si>
    <t>STSU22P0739001A00K
LOT 2-2 ÁNH A: CẤP 13M</t>
  </si>
  <si>
    <t>S20 1389</t>
  </si>
  <si>
    <t>DUYỆT THEO MẪU PHOTOSHOOT TRƯỚC WASH CHUYỂN MS TIÊN 8/2/22</t>
  </si>
  <si>
    <t>GẮN BÊN TRONG SƯỜN TRÁI NGƯỜI MẶC CÁCH ĐƯỜNG TRA LAI LÊN 6.5CM</t>
  </si>
  <si>
    <t>DỰ KIẾN NHẬP KHO 14/2/23</t>
  </si>
  <si>
    <t>ZHGT08</t>
  </si>
  <si>
    <t>S20 1388</t>
  </si>
  <si>
    <t>GY5137</t>
  </si>
  <si>
    <t>STHO22P0891003A00K
LOT 13-11 CẤP HẾT 461M
LOT 13-9 ÁNH A: CẤP 22M</t>
  </si>
  <si>
    <t>SỐ LƯỢNG CẦN CẤP CHO TEST INHOUSE</t>
  </si>
  <si>
    <t>SỐ LƯỢNG CẦN CẤP CHO TEST OUTSOURCE</t>
  </si>
  <si>
    <t>LỖI VẢI (DEFECT)
+ ĐẦU KHÚC</t>
  </si>
  <si>
    <t xml:space="preserve">ĐỊNH VỊ HÌNH IN: </t>
  </si>
  <si>
    <t>XS</t>
  </si>
  <si>
    <t>SHIPPING SAMPLE REQUIRED</t>
  </si>
  <si>
    <t>MER.QT-4.BM4</t>
  </si>
  <si>
    <t>02</t>
  </si>
  <si>
    <t>01/01</t>
  </si>
  <si>
    <t>PP MEETING DATE</t>
  </si>
  <si>
    <t>SEASON</t>
  </si>
  <si>
    <t xml:space="preserve">STYLE(s)# </t>
  </si>
  <si>
    <t>ITEM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</si>
  <si>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</si>
  <si>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</si>
  <si>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</si>
  <si>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</si>
  <si>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</si>
  <si>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Technical Garment Construction</t>
  </si>
  <si>
    <t>Printting</t>
  </si>
  <si>
    <t>Washing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</si>
  <si>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</si>
  <si>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</si>
  <si>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 xml:space="preserve">CLEAR </t>
  </si>
  <si>
    <t>SET</t>
  </si>
  <si>
    <t>DUYỆT HÌNH INTHEO</t>
  </si>
  <si>
    <t xml:space="preserve">KHÔNG IN </t>
  </si>
  <si>
    <t xml:space="preserve"> </t>
  </si>
  <si>
    <t>CỔ/ NẮP TÚI</t>
  </si>
  <si>
    <t>KEO MÈ</t>
  </si>
  <si>
    <t>LSSP24S0073002F00K - ÁNH A - CẤP TRIỆT TIÊU  230802-012- LOT 1</t>
  </si>
  <si>
    <t>KEO MÈ 9015FW</t>
  </si>
  <si>
    <t>UNPACKPKEOME02U00D</t>
  </si>
  <si>
    <t>PANTS</t>
  </si>
  <si>
    <t>CORTEIZ</t>
  </si>
  <si>
    <t>ĐÁY QUẦN</t>
  </si>
  <si>
    <t xml:space="preserve">CƠI TÚI </t>
  </si>
  <si>
    <t>CHỈ MAY NHÃN TRANG TRÍ 40/2</t>
  </si>
  <si>
    <t>DÂY LUỒN DẸP 10MM</t>
  </si>
  <si>
    <t>THUN LƯNG 5.5CM</t>
  </si>
  <si>
    <t>DÂY KÉO TÚI SƯỜN</t>
  </si>
  <si>
    <t xml:space="preserve">SỐ LƯỢNG DÂY KÉO </t>
  </si>
  <si>
    <t>POLYBAG STICKER 2” (L) x 1” (W)</t>
  </si>
  <si>
    <t>GIẤY CHỐNG ẨM</t>
  </si>
  <si>
    <t>BAO LỚN (100CMX120CM)</t>
  </si>
  <si>
    <t>LÓT THÙNG</t>
  </si>
  <si>
    <t>THÙNG CARTON</t>
  </si>
  <si>
    <t>THÊU BÁN THÀNH PHẨM TẠI CHÂN TRƯỚC TRÁI NGƯỜI MẶC</t>
  </si>
  <si>
    <t xml:space="preserve">ĐỊNH VỊ HÌNH THÊU:
CANH GIỮA ĐƯỜNG DIỄU GIỮA VÀ SƯỜN TRÁI NGƯỜI MẶT, CÁCH CẠNH DƯỚI TÚI </t>
  </si>
  <si>
    <t>XS -17CM</t>
  </si>
  <si>
    <t>S - 17CM</t>
  </si>
  <si>
    <t>M - 18CM</t>
  </si>
  <si>
    <t>L - 18CM</t>
  </si>
  <si>
    <t>XL - 18CM</t>
  </si>
  <si>
    <t>XXL - 19CM</t>
  </si>
  <si>
    <t>GẮN TẠI NHÃN CHÍNH</t>
  </si>
  <si>
    <t>LÓT BÊN TRONG THÙNG</t>
  </si>
  <si>
    <t>DÁN TẠI GÓC PHẢI BÊN DƯỚI MẶT TRƯỚC BAO POLYBAG</t>
  </si>
  <si>
    <t>MAY TẠI MIỆNG TÚI SƯỜN 2 BÊN</t>
  </si>
  <si>
    <t>MAY TẠI LƯNG</t>
  </si>
  <si>
    <t>LUỒN VÀO LƯNG, BÊN TRONG NGƯỜI MẶC, GẬP ĐÔI, ĐÓNG BỌ 2 ĐẦU NHƯ MẪU</t>
  </si>
  <si>
    <t>GẬP ĐÔI, MAY VÀO SƯỜN TRÁI NGƯỜI MẶC, TỪ MÉP LƯNG  XUỐNG 10CM</t>
  </si>
  <si>
    <t>CORTEIZ FLEECE PANT</t>
  </si>
  <si>
    <t>SAMPLE SIZE</t>
  </si>
  <si>
    <t>Point of Measurement Name</t>
  </si>
  <si>
    <t>How To Measure Instructions</t>
  </si>
  <si>
    <t>2XL</t>
  </si>
  <si>
    <t>Waist Finish Height at CF</t>
  </si>
  <si>
    <t>Top edge to seam, vertical</t>
  </si>
  <si>
    <t>TO BẢN LƯNG TẠI GIỮA SAU</t>
  </si>
  <si>
    <t>Waist Opening (Relaxed/Flat)</t>
  </si>
  <si>
    <t>Inner edge to edge, with front and back edges aligned, horizontal</t>
  </si>
  <si>
    <t>LƯNG ĐO ÊM</t>
  </si>
  <si>
    <t>Waist Opening (Extended)</t>
  </si>
  <si>
    <t>At waist edge, extended to original pattern measurement</t>
  </si>
  <si>
    <t>LƯNG ĐO CĂNG TẠI MÉP LƯNG</t>
  </si>
  <si>
    <t>Low Hip Placement (from Waist)</t>
  </si>
  <si>
    <t>Down from CF top of waist, vertical</t>
  </si>
  <si>
    <t>VỊ TRÍ ĐO HÔNG DƯỚI MÉP LƯNG TẠI GIỮA TRƯỚC</t>
  </si>
  <si>
    <t>Low Hip Width (Bottom)</t>
  </si>
  <si>
    <t>At hip placement, diagonal</t>
  </si>
  <si>
    <t>NGANG HÔNG ĐO 3 ĐIỂM</t>
  </si>
  <si>
    <t>Thigh Width</t>
  </si>
  <si>
    <t>2.5cm below natural crotch fold, horizontal</t>
  </si>
  <si>
    <t>ĐÙI DƯỚI ĐÁY 2.5CM</t>
  </si>
  <si>
    <t>Knee Placement (Graded)</t>
  </si>
  <si>
    <t>Up from leg hem edge, vertical</t>
  </si>
  <si>
    <t>VỊ TRÍ GỐI TỪ MÉP LAI LÊN</t>
  </si>
  <si>
    <t>Knee Width</t>
  </si>
  <si>
    <t>At knee placement, horizontal</t>
  </si>
  <si>
    <t>RỘNG GỐI</t>
  </si>
  <si>
    <t>Leg Opening (Relaxed, Full-length)</t>
  </si>
  <si>
    <t>Inner edge to edge</t>
  </si>
  <si>
    <t>RỘNG LAI ĐO ÊM</t>
  </si>
  <si>
    <t>Leg Opening (Extended, Full-length)</t>
  </si>
  <si>
    <t>At hem edge or seam, extended to original pattern measurement</t>
  </si>
  <si>
    <t>RỘNG LAI ĐO CĂNG</t>
  </si>
  <si>
    <t>Front Rise Length</t>
  </si>
  <si>
    <t>CF top of waist to crotch seam, along curve</t>
  </si>
  <si>
    <t>ĐÁY TRƯỚC TỪ MÉP LƯNG ĐẾN ĐƯỜNG MAY ĐÁY - ĐO CONG</t>
  </si>
  <si>
    <t>Back Rise Length</t>
  </si>
  <si>
    <t>CB top of waist to crotch seam, along curve</t>
  </si>
  <si>
    <t>ĐÁY SAU TỪ MÉP LƯNG ĐẾN ĐƯỜNG MAY ĐÁY - ĐO CONG</t>
  </si>
  <si>
    <t>Inseam Length (Full-length)</t>
  </si>
  <si>
    <t>Crotch point (natural garment fold) to bottom hem edge, along inseam fold</t>
  </si>
  <si>
    <t>DÀI SƯỜN TRONG - TỪ ĐIỂM GẤP ĐÁY ĐẾN MÉP LAI</t>
  </si>
  <si>
    <t>Hand Pocket Opening (Graded)</t>
  </si>
  <si>
    <t>Inside edge to edge of pocket opening, including zipper stop/end as applicable</t>
  </si>
  <si>
    <t>DÀI MIỆNG TÚI SƯỜN</t>
  </si>
  <si>
    <t>Drawcord Length (Exposed, ADULTS)</t>
  </si>
  <si>
    <t>DC exit to end of DC when garment is EXTENDED to original pattern measurement</t>
  </si>
  <si>
    <t>DÀI DÂY LUỒN DƯ RA KHỎI MẮT CÁO KHI LƯNG ĐO CĂNG</t>
  </si>
  <si>
    <t xml:space="preserve">SIZE - CHIỀU DÀI </t>
  </si>
  <si>
    <t>FLEECE_100%COTTON_OE20/2+CD8/1_420GSM_VTK5971B</t>
  </si>
  <si>
    <t>182CM</t>
  </si>
  <si>
    <t>K8399</t>
  </si>
  <si>
    <r>
      <t>IN :</t>
    </r>
    <r>
      <rPr>
        <b/>
        <sz val="26"/>
        <rFont val="Muli"/>
      </rPr>
      <t xml:space="preserve"> </t>
    </r>
  </si>
  <si>
    <r>
      <t>THÊU :</t>
    </r>
    <r>
      <rPr>
        <b/>
        <sz val="26"/>
        <rFont val="Muli"/>
      </rPr>
      <t xml:space="preserve"> </t>
    </r>
  </si>
  <si>
    <r>
      <t>WASH:</t>
    </r>
    <r>
      <rPr>
        <sz val="26"/>
        <rFont val="Muli"/>
      </rPr>
      <t xml:space="preserve"> </t>
    </r>
  </si>
  <si>
    <t>CRTZ-1165</t>
  </si>
  <si>
    <t>HMP OPEN HEM PANT</t>
  </si>
  <si>
    <t>QUẦN MẪU PROTO MÃ HÀNG CRTZ-1165 , SIZE L, MÀU HEATHER GREY CHUYỂN CÙNG TÁC NGHIỆP</t>
  </si>
  <si>
    <t>GẬP ĐÔI, MAY VÀO ĐƯỜNG MAY LƯNG GIỮA THÂN SAU NGƯỜI MẶT</t>
  </si>
  <si>
    <t>MAY DƯỚI CƠI TÚI THÂN SAU BÊN NGOÀI, MAY 4 CẠNH - CANH GIỮA CƠI TÚI, TỪ CẠNH DƯỚ TÚI XUỐNG 0.5"</t>
  </si>
  <si>
    <t>1"</t>
  </si>
  <si>
    <t>C21  FW24   G2739</t>
  </si>
  <si>
    <t>BÍCH/QUỲNH 251</t>
  </si>
  <si>
    <t>DROP 6</t>
  </si>
  <si>
    <t>FW24</t>
  </si>
  <si>
    <t>PHOTOSHOOT</t>
  </si>
  <si>
    <t>KEO MÈ 9015FB</t>
  </si>
  <si>
    <t>CHỈ 40/2 CHỈ MAY CHÍNH</t>
  </si>
  <si>
    <t>BLACK 1500</t>
  </si>
  <si>
    <t>NHÃN CHÍNH HMP</t>
  </si>
  <si>
    <t>NHÃN DỆT TRANG TRÍ 2"H X 2"W HMP</t>
  </si>
  <si>
    <t>C21-0442</t>
  </si>
  <si>
    <t>C21-0443</t>
  </si>
  <si>
    <t>C21-0439</t>
  </si>
  <si>
    <t>NHÃN THÀNH PHẦN 100%COTTON
PO# 00229
CRTZ_1165</t>
  </si>
  <si>
    <t>C21-0441</t>
  </si>
  <si>
    <t>W: 6CM</t>
  </si>
  <si>
    <t>VJ548</t>
  </si>
  <si>
    <t>THẺ BÀI 3.13” (L) x 3” (W) + DÂY TREO HMP</t>
  </si>
  <si>
    <t>C21-0444</t>
  </si>
  <si>
    <t>C21-0455</t>
  </si>
  <si>
    <t>KHAKI</t>
  </si>
  <si>
    <t>POLYBAG 	370mm X 470mm  CÓ CHỮ HMP</t>
  </si>
  <si>
    <t>CUSTOMER</t>
  </si>
  <si>
    <t>Pattern-Marker
&amp; Cutting</t>
  </si>
  <si>
    <t xml:space="preserve">- CUNG CẤP RẬP FULL SIZE </t>
  </si>
  <si>
    <t>-MAY THEO MẪU ĐÃ DUYỆT</t>
  </si>
  <si>
    <t>Outsource</t>
  </si>
  <si>
    <t>QA/QC
(CFA)</t>
  </si>
  <si>
    <t>KHÔNG WASH</t>
  </si>
  <si>
    <t>-DUYỆT CHẤT LƯỢNG, MÀU SẮC NHƯ STRIKE OFF DỰ KIẾN CHUYỂN 14.10.24</t>
  </si>
  <si>
    <t>CTFW24P0424001A00K
'DC5770B ÁNH B: 1070M CẤP TRIỆT TIÊU- ĐI SƠ ĐỒ CỤM NGẮN ĐỐI CHIỀU</t>
  </si>
  <si>
    <t>CTFW24P0424001A00K
'DC6050 ÁNH D CẤP ĐỦ</t>
  </si>
  <si>
    <t>CTFW24P0424002A00K
'DC5233 ÁNH D +B : 33M CẤP TRIỆT TIÊU- ƯU TIÊN DÙNG CHO MAIN ÁNH D
'4192 ÁNH B: 30M CẤP ĐỦ.</t>
  </si>
  <si>
    <t>TỒN UA</t>
  </si>
  <si>
    <t>THAM KHẢO CÁCH MAY: QUẦN MẪU PROTO MÃ HÀNG CRTZ-1165 , SIZE L, MÀU BLACK CHUYỂN CÙNG TÁC NGHIỆP 08.10.24</t>
  </si>
  <si>
    <t>RIB 2X2_16'S CM + 55D/OP_97/3_COTTON SPANDEX_445GSM_VTK6002-1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</si>
</sst>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[$-409]dd\-mmm\-yy;@"/>
    <numFmt numFmtId="166" formatCode="0.0"/>
    <numFmt numFmtId="167" formatCode="0\ &quot;pcs&quot;"/>
    <numFmt numFmtId="168" formatCode="\$#,##0\ ;\(\$#,##0\)"/>
    <numFmt numFmtId="169" formatCode="0.00_)"/>
    <numFmt numFmtId="170" formatCode="&quot;\&quot;#,##0;[Red]&quot;\&quot;&quot;\&quot;\-#,##0"/>
    <numFmt numFmtId="171" formatCode="&quot;\&quot;#,##0.00;[Red]&quot;\&quot;&quot;\&quot;&quot;\&quot;&quot;\&quot;&quot;\&quot;&quot;\&quot;\-#,##0.00"/>
    <numFmt numFmtId="172" formatCode="&quot;\&quot;#,##0.00;[Red]&quot;\&quot;\-#,##0.00"/>
    <numFmt numFmtId="173" formatCode="&quot;\&quot;#,##0;[Red]&quot;\&quot;\-#,##0"/>
    <numFmt numFmtId="174" formatCode="0.0000"/>
    <numFmt numFmtId="175" formatCode="[$-409]d\-mmm;@"/>
    <numFmt numFmtId="176" formatCode="0.000"/>
    <numFmt numFmtId="177" formatCode="#,##0.0"/>
  </numFmts>
  <fonts count="11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sz val="12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4"/>
      <name val="Calibri"/>
      <family val="2"/>
      <scheme val="minor"/>
    </font>
    <font>
      <sz val="16"/>
      <color rgb="FF000000"/>
      <name val="Calibri"/>
      <family val="2"/>
      <scheme val="minor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16"/>
      <color rgb="FF000000"/>
      <name val="Calibri"/>
      <family val="2"/>
      <scheme val="minor"/>
    </font>
    <font>
      <b/>
      <sz val="14"/>
      <name val="Muli"/>
    </font>
    <font>
      <b/>
      <u/>
      <sz val="14"/>
      <name val="Muli"/>
    </font>
    <font>
      <sz val="14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sz val="20"/>
      <name val="Muli"/>
    </font>
    <font>
      <b/>
      <sz val="36"/>
      <color theme="1"/>
      <name val="Muli"/>
    </font>
    <font>
      <b/>
      <sz val="72"/>
      <name val="Muli"/>
    </font>
    <font>
      <b/>
      <sz val="40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sz val="40"/>
      <name val="Muli"/>
    </font>
    <font>
      <b/>
      <sz val="24"/>
      <color theme="1"/>
      <name val="Muli"/>
    </font>
    <font>
      <b/>
      <sz val="48"/>
      <color theme="1"/>
      <name val="Muli"/>
    </font>
    <font>
      <sz val="22"/>
      <color rgb="FFFF0000"/>
      <name val="Muli"/>
    </font>
    <font>
      <b/>
      <sz val="42"/>
      <color indexed="48"/>
      <name val="Muli"/>
    </font>
    <font>
      <b/>
      <sz val="42"/>
      <color theme="9" tint="-0.249977111117893"/>
      <name val="Muli"/>
    </font>
    <font>
      <b/>
      <sz val="42"/>
      <name val="Muli"/>
    </font>
    <font>
      <sz val="42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name val="Muli"/>
    </font>
    <font>
      <b/>
      <sz val="8"/>
      <name val="Muli"/>
    </font>
    <font>
      <i/>
      <sz val="12"/>
      <name val="Muli"/>
    </font>
    <font>
      <b/>
      <sz val="9"/>
      <color indexed="81"/>
      <name val="Tahoma"/>
      <family val="2"/>
    </font>
    <font>
      <sz val="15"/>
      <color indexed="81"/>
      <name val="Tahoma"/>
      <family val="2"/>
    </font>
    <font>
      <b/>
      <sz val="15"/>
      <color indexed="81"/>
      <name val="Tahoma"/>
      <family val="2"/>
    </font>
    <font>
      <b/>
      <sz val="33"/>
      <name val="Muli"/>
    </font>
    <font>
      <sz val="10"/>
      <color rgb="FF000000"/>
      <name val="Calibri"/>
      <family val="2"/>
      <scheme val="minor"/>
    </font>
    <font>
      <sz val="10"/>
      <color theme="1"/>
      <name val="Arial"/>
      <family val="2"/>
    </font>
    <font>
      <b/>
      <sz val="18"/>
      <name val="Muli"/>
    </font>
    <font>
      <sz val="11"/>
      <name val="Muli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b/>
      <sz val="12"/>
      <color indexed="81"/>
      <name val="Tahoma"/>
      <family val="2"/>
    </font>
    <font>
      <sz val="12"/>
      <color indexed="81"/>
      <name val="Tahoma"/>
      <family val="2"/>
    </font>
    <font>
      <b/>
      <i/>
      <sz val="26"/>
      <name val="Muli"/>
    </font>
    <font>
      <sz val="30"/>
      <name val="Muli"/>
    </font>
    <font>
      <b/>
      <sz val="30"/>
      <color theme="1"/>
      <name val="Muli"/>
    </font>
    <font>
      <sz val="35"/>
      <name val="Muli"/>
    </font>
    <font>
      <b/>
      <sz val="8"/>
      <color theme="1"/>
      <name val="Muli"/>
    </font>
    <font>
      <sz val="8"/>
      <color theme="1"/>
      <name val="Muli"/>
    </font>
  </fonts>
  <fills count="5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</fills>
  <borders count="73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auto="1"/>
      </right>
      <top/>
      <bottom style="medium">
        <color rgb="FF000000"/>
      </bottom>
      <diagonal/>
    </border>
    <border>
      <left style="medium">
        <color auto="1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medium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129">
    <xf numFmtId="0" fontId="0" fillId="0" borderId="0"/>
    <xf numFmtId="0" fontId="1" fillId="0" borderId="0"/>
    <xf numFmtId="0" fontId="5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0" fontId="7" fillId="0" borderId="11">
      <alignment horizontal="center"/>
    </xf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5" fillId="0" borderId="0" applyBorder="0" applyAlignment="0" applyProtection="0"/>
    <xf numFmtId="2" fontId="5" fillId="0" borderId="0" applyFont="0" applyFill="0" applyBorder="0" applyAlignment="0" applyProtection="0"/>
    <xf numFmtId="38" fontId="9" fillId="4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0" fontId="9" fillId="6" borderId="14" applyNumberFormat="0" applyBorder="0" applyAlignment="0" applyProtection="0"/>
    <xf numFmtId="169" fontId="12" fillId="0" borderId="0"/>
    <xf numFmtId="0" fontId="5" fillId="0" borderId="0"/>
    <xf numFmtId="0" fontId="5" fillId="0" borderId="0"/>
    <xf numFmtId="0" fontId="13" fillId="0" borderId="0"/>
    <xf numFmtId="0" fontId="14" fillId="0" borderId="0"/>
    <xf numFmtId="0" fontId="8" fillId="0" borderId="0" applyFill="0"/>
    <xf numFmtId="0" fontId="14" fillId="0" borderId="0"/>
    <xf numFmtId="0" fontId="15" fillId="0" borderId="0"/>
    <xf numFmtId="0" fontId="8" fillId="0" borderId="0"/>
    <xf numFmtId="0" fontId="8" fillId="0" borderId="0" applyFill="0"/>
    <xf numFmtId="0" fontId="5" fillId="0" borderId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" fontId="16" fillId="7" borderId="21" applyNumberFormat="0" applyProtection="0">
      <alignment horizontal="right" vertical="center"/>
    </xf>
    <xf numFmtId="0" fontId="5" fillId="8" borderId="21" applyNumberFormat="0" applyProtection="0">
      <alignment horizontal="left" vertical="center" indent="1"/>
    </xf>
    <xf numFmtId="0" fontId="5" fillId="0" borderId="0"/>
    <xf numFmtId="40" fontId="17" fillId="0" borderId="0"/>
    <xf numFmtId="0" fontId="5" fillId="0" borderId="22" applyNumberFormat="0" applyFont="0" applyFill="0" applyAlignment="0" applyProtection="0"/>
    <xf numFmtId="0" fontId="18" fillId="0" borderId="0"/>
    <xf numFmtId="40" fontId="19" fillId="0" borderId="0" applyFont="0" applyFill="0" applyBorder="0" applyAlignment="0" applyProtection="0"/>
    <xf numFmtId="38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0" fontId="5" fillId="0" borderId="0" applyFont="0" applyFill="0" applyBorder="0" applyAlignment="0" applyProtection="0"/>
    <xf numFmtId="0" fontId="20" fillId="0" borderId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21" fillId="0" borderId="0" applyFont="0" applyFill="0" applyBorder="0" applyAlignment="0" applyProtection="0"/>
    <xf numFmtId="173" fontId="21" fillId="0" borderId="0" applyFont="0" applyFill="0" applyBorder="0" applyAlignment="0" applyProtection="0"/>
    <xf numFmtId="0" fontId="22" fillId="0" borderId="0"/>
    <xf numFmtId="0" fontId="13" fillId="0" borderId="0"/>
    <xf numFmtId="0" fontId="6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5" fillId="8" borderId="56" applyNumberFormat="0" applyProtection="0">
      <alignment horizontal="left" vertical="center" indent="1"/>
    </xf>
    <xf numFmtId="4" fontId="16" fillId="7" borderId="56" applyNumberFormat="0" applyProtection="0">
      <alignment horizontal="right" vertical="center"/>
    </xf>
    <xf numFmtId="10" fontId="9" fillId="6" borderId="54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76" fillId="0" borderId="0" applyNumberFormat="0" applyFill="0" applyBorder="0" applyAlignment="0" applyProtection="0"/>
    <xf numFmtId="0" fontId="77" fillId="0" borderId="62" applyNumberFormat="0" applyFill="0" applyAlignment="0" applyProtection="0"/>
    <xf numFmtId="0" fontId="78" fillId="0" borderId="63" applyNumberFormat="0" applyFill="0" applyAlignment="0" applyProtection="0"/>
    <xf numFmtId="0" fontId="79" fillId="0" borderId="64" applyNumberFormat="0" applyFill="0" applyAlignment="0" applyProtection="0"/>
    <xf numFmtId="0" fontId="79" fillId="0" borderId="0" applyNumberFormat="0" applyFill="0" applyBorder="0" applyAlignment="0" applyProtection="0"/>
    <xf numFmtId="0" fontId="80" fillId="16" borderId="0" applyNumberFormat="0" applyBorder="0" applyAlignment="0" applyProtection="0"/>
    <xf numFmtId="0" fontId="81" fillId="17" borderId="0" applyNumberFormat="0" applyBorder="0" applyAlignment="0" applyProtection="0"/>
    <xf numFmtId="0" fontId="82" fillId="18" borderId="0" applyNumberFormat="0" applyBorder="0" applyAlignment="0" applyProtection="0"/>
    <xf numFmtId="0" fontId="83" fillId="19" borderId="65" applyNumberFormat="0" applyAlignment="0" applyProtection="0"/>
    <xf numFmtId="0" fontId="84" fillId="20" borderId="66" applyNumberFormat="0" applyAlignment="0" applyProtection="0"/>
    <xf numFmtId="0" fontId="85" fillId="20" borderId="65" applyNumberFormat="0" applyAlignment="0" applyProtection="0"/>
    <xf numFmtId="0" fontId="86" fillId="0" borderId="67" applyNumberFormat="0" applyFill="0" applyAlignment="0" applyProtection="0"/>
    <xf numFmtId="0" fontId="87" fillId="21" borderId="68" applyNumberFormat="0" applyAlignment="0" applyProtection="0"/>
    <xf numFmtId="0" fontId="88" fillId="0" borderId="0" applyNumberFormat="0" applyFill="0" applyBorder="0" applyAlignment="0" applyProtection="0"/>
    <xf numFmtId="0" fontId="1" fillId="22" borderId="69" applyNumberFormat="0" applyFont="0" applyAlignment="0" applyProtection="0"/>
    <xf numFmtId="0" fontId="89" fillId="0" borderId="0" applyNumberFormat="0" applyFill="0" applyBorder="0" applyAlignment="0" applyProtection="0"/>
    <xf numFmtId="0" fontId="90" fillId="0" borderId="70" applyNumberFormat="0" applyFill="0" applyAlignment="0" applyProtection="0"/>
    <xf numFmtId="0" fontId="9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9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9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9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9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9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5" fontId="1" fillId="0" borderId="0"/>
    <xf numFmtId="164" fontId="5" fillId="0" borderId="0" applyFont="0" applyFill="0" applyBorder="0" applyAlignment="0" applyProtection="0"/>
    <xf numFmtId="0" fontId="1" fillId="0" borderId="0"/>
    <xf numFmtId="0" fontId="16" fillId="0" borderId="0">
      <alignment vertical="top"/>
    </xf>
    <xf numFmtId="0" fontId="1" fillId="0" borderId="0"/>
    <xf numFmtId="0" fontId="1" fillId="0" borderId="0"/>
    <xf numFmtId="0" fontId="61" fillId="0" borderId="0"/>
    <xf numFmtId="0" fontId="5" fillId="0" borderId="0"/>
    <xf numFmtId="0" fontId="92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6" fillId="0" borderId="0"/>
    <xf numFmtId="0" fontId="100" fillId="0" borderId="0"/>
  </cellStyleXfs>
  <cellXfs count="632">
    <xf numFmtId="0" fontId="0" fillId="0" borderId="0" xfId="0"/>
    <xf numFmtId="0" fontId="3" fillId="0" borderId="0" xfId="0" applyFont="1"/>
    <xf numFmtId="0" fontId="24" fillId="0" borderId="0" xfId="0" applyFont="1"/>
    <xf numFmtId="0" fontId="3" fillId="0" borderId="0" xfId="0" applyFont="1" applyAlignment="1">
      <alignment horizontal="center"/>
    </xf>
    <xf numFmtId="0" fontId="25" fillId="2" borderId="0" xfId="0" applyFont="1" applyFill="1" applyAlignment="1">
      <alignment vertical="center"/>
    </xf>
    <xf numFmtId="0" fontId="29" fillId="2" borderId="0" xfId="0" applyFont="1" applyFill="1" applyAlignment="1">
      <alignment vertical="center"/>
    </xf>
    <xf numFmtId="0" fontId="26" fillId="2" borderId="0" xfId="0" applyFont="1" applyFill="1" applyAlignment="1">
      <alignment vertical="center"/>
    </xf>
    <xf numFmtId="0" fontId="29" fillId="2" borderId="0" xfId="0" applyFont="1" applyFill="1" applyAlignment="1">
      <alignment vertical="center" wrapText="1"/>
    </xf>
    <xf numFmtId="0" fontId="30" fillId="2" borderId="0" xfId="0" applyFont="1" applyFill="1" applyAlignment="1">
      <alignment vertical="center"/>
    </xf>
    <xf numFmtId="0" fontId="26" fillId="2" borderId="0" xfId="0" applyFont="1" applyFill="1" applyAlignment="1">
      <alignment vertical="center" wrapText="1"/>
    </xf>
    <xf numFmtId="0" fontId="29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6" fillId="3" borderId="0" xfId="0" applyFont="1" applyFill="1" applyAlignment="1">
      <alignment horizontal="left" vertical="center"/>
    </xf>
    <xf numFmtId="0" fontId="26" fillId="0" borderId="0" xfId="0" applyFont="1" applyAlignment="1">
      <alignment vertical="center" wrapText="1"/>
    </xf>
    <xf numFmtId="0" fontId="26" fillId="3" borderId="0" xfId="0" applyFont="1" applyFill="1" applyAlignment="1">
      <alignment horizontal="left" vertical="center" wrapText="1"/>
    </xf>
    <xf numFmtId="0" fontId="31" fillId="2" borderId="0" xfId="0" applyFont="1" applyFill="1" applyAlignment="1">
      <alignment vertical="center"/>
    </xf>
    <xf numFmtId="0" fontId="32" fillId="2" borderId="0" xfId="0" applyFont="1" applyFill="1" applyAlignment="1">
      <alignment horizontal="left" vertical="center"/>
    </xf>
    <xf numFmtId="0" fontId="32" fillId="3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2" fillId="2" borderId="0" xfId="0" applyFont="1" applyFill="1" applyAlignment="1">
      <alignment vertical="center" wrapText="1"/>
    </xf>
    <xf numFmtId="0" fontId="32" fillId="2" borderId="1" xfId="0" applyFont="1" applyFill="1" applyBorder="1" applyAlignment="1" applyProtection="1">
      <alignment vertical="center"/>
      <protection hidden="1"/>
    </xf>
    <xf numFmtId="0" fontId="33" fillId="2" borderId="1" xfId="0" applyFont="1" applyFill="1" applyBorder="1" applyAlignment="1">
      <alignment horizontal="left" vertical="center"/>
    </xf>
    <xf numFmtId="0" fontId="33" fillId="2" borderId="1" xfId="0" applyFont="1" applyFill="1" applyBorder="1" applyAlignment="1">
      <alignment horizontal="left" vertical="center" wrapText="1"/>
    </xf>
    <xf numFmtId="0" fontId="32" fillId="2" borderId="1" xfId="0" applyFont="1" applyFill="1" applyBorder="1" applyAlignment="1">
      <alignment vertical="center"/>
    </xf>
    <xf numFmtId="0" fontId="32" fillId="2" borderId="1" xfId="0" applyFont="1" applyFill="1" applyBorder="1" applyAlignment="1">
      <alignment horizontal="left" vertical="center"/>
    </xf>
    <xf numFmtId="15" fontId="32" fillId="2" borderId="1" xfId="0" applyNumberFormat="1" applyFont="1" applyFill="1" applyBorder="1" applyAlignment="1">
      <alignment horizontal="left" vertical="center" wrapText="1"/>
    </xf>
    <xf numFmtId="15" fontId="32" fillId="2" borderId="1" xfId="0" applyNumberFormat="1" applyFont="1" applyFill="1" applyBorder="1" applyAlignment="1">
      <alignment horizontal="left" vertical="center"/>
    </xf>
    <xf numFmtId="165" fontId="32" fillId="2" borderId="1" xfId="0" quotePrefix="1" applyNumberFormat="1" applyFont="1" applyFill="1" applyBorder="1" applyAlignment="1">
      <alignment horizontal="left" vertical="center"/>
    </xf>
    <xf numFmtId="0" fontId="32" fillId="2" borderId="1" xfId="0" applyFont="1" applyFill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center" vertical="center"/>
    </xf>
    <xf numFmtId="0" fontId="32" fillId="2" borderId="1" xfId="0" applyFont="1" applyFill="1" applyBorder="1" applyAlignment="1">
      <alignment vertical="center" wrapText="1"/>
    </xf>
    <xf numFmtId="0" fontId="32" fillId="3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left" vertical="center" wrapText="1"/>
    </xf>
    <xf numFmtId="0" fontId="34" fillId="2" borderId="0" xfId="0" applyFont="1" applyFill="1" applyAlignment="1">
      <alignment vertical="center"/>
    </xf>
    <xf numFmtId="0" fontId="27" fillId="2" borderId="0" xfId="0" applyFont="1" applyFill="1" applyAlignment="1">
      <alignment horizontal="center" vertical="center"/>
    </xf>
    <xf numFmtId="0" fontId="36" fillId="2" borderId="0" xfId="0" applyFont="1" applyFill="1" applyAlignment="1">
      <alignment vertical="center"/>
    </xf>
    <xf numFmtId="0" fontId="34" fillId="2" borderId="0" xfId="0" applyFont="1" applyFill="1" applyAlignment="1">
      <alignment horizontal="center" vertical="center"/>
    </xf>
    <xf numFmtId="0" fontId="38" fillId="2" borderId="0" xfId="0" applyFont="1" applyFill="1" applyAlignment="1">
      <alignment vertical="center"/>
    </xf>
    <xf numFmtId="0" fontId="39" fillId="2" borderId="0" xfId="0" applyFont="1" applyFill="1" applyAlignment="1">
      <alignment vertical="center"/>
    </xf>
    <xf numFmtId="0" fontId="38" fillId="2" borderId="0" xfId="0" applyFont="1" applyFill="1" applyAlignment="1">
      <alignment vertical="center" wrapText="1"/>
    </xf>
    <xf numFmtId="0" fontId="38" fillId="2" borderId="0" xfId="0" applyFont="1" applyFill="1" applyAlignment="1">
      <alignment horizontal="center" vertical="center"/>
    </xf>
    <xf numFmtId="1" fontId="32" fillId="2" borderId="14" xfId="0" applyNumberFormat="1" applyFont="1" applyFill="1" applyBorder="1" applyAlignment="1">
      <alignment horizontal="center" vertical="center"/>
    </xf>
    <xf numFmtId="0" fontId="38" fillId="2" borderId="4" xfId="0" applyFont="1" applyFill="1" applyBorder="1" applyAlignment="1">
      <alignment vertical="center"/>
    </xf>
    <xf numFmtId="0" fontId="38" fillId="2" borderId="4" xfId="0" applyFont="1" applyFill="1" applyBorder="1" applyAlignment="1">
      <alignment vertical="center" wrapText="1"/>
    </xf>
    <xf numFmtId="0" fontId="38" fillId="2" borderId="4" xfId="0" applyFont="1" applyFill="1" applyBorder="1" applyAlignment="1">
      <alignment horizontal="center" vertical="center"/>
    </xf>
    <xf numFmtId="167" fontId="31" fillId="2" borderId="0" xfId="0" applyNumberFormat="1" applyFont="1" applyFill="1" applyAlignment="1">
      <alignment horizontal="center" vertical="center"/>
    </xf>
    <xf numFmtId="0" fontId="31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 wrapText="1"/>
    </xf>
    <xf numFmtId="0" fontId="32" fillId="2" borderId="14" xfId="0" quotePrefix="1" applyFont="1" applyFill="1" applyBorder="1" applyAlignment="1">
      <alignment horizontal="left" vertical="center"/>
    </xf>
    <xf numFmtId="0" fontId="32" fillId="2" borderId="14" xfId="0" applyFont="1" applyFill="1" applyBorder="1" applyAlignment="1">
      <alignment horizontal="center" vertical="center"/>
    </xf>
    <xf numFmtId="0" fontId="32" fillId="2" borderId="0" xfId="0" applyFont="1" applyFill="1" applyAlignment="1">
      <alignment horizontal="center" vertical="center"/>
    </xf>
    <xf numFmtId="167" fontId="32" fillId="2" borderId="0" xfId="0" applyNumberFormat="1" applyFont="1" applyFill="1" applyAlignment="1">
      <alignment horizontal="center" vertical="center"/>
    </xf>
    <xf numFmtId="0" fontId="41" fillId="0" borderId="0" xfId="0" applyFont="1" applyAlignment="1">
      <alignment vertical="center"/>
    </xf>
    <xf numFmtId="0" fontId="41" fillId="0" borderId="0" xfId="0" applyFont="1" applyAlignment="1">
      <alignment vertical="center" wrapText="1"/>
    </xf>
    <xf numFmtId="0" fontId="40" fillId="2" borderId="0" xfId="0" applyFont="1" applyFill="1" applyAlignment="1">
      <alignment horizontal="center" vertical="center"/>
    </xf>
    <xf numFmtId="0" fontId="41" fillId="3" borderId="0" xfId="0" applyFont="1" applyFill="1"/>
    <xf numFmtId="0" fontId="37" fillId="0" borderId="41" xfId="0" applyFont="1" applyBorder="1"/>
    <xf numFmtId="0" fontId="27" fillId="0" borderId="23" xfId="0" applyFont="1" applyBorder="1"/>
    <xf numFmtId="0" fontId="27" fillId="0" borderId="24" xfId="0" applyFont="1" applyBorder="1"/>
    <xf numFmtId="0" fontId="27" fillId="0" borderId="25" xfId="0" applyFont="1" applyBorder="1"/>
    <xf numFmtId="0" fontId="2" fillId="0" borderId="0" xfId="0" applyFont="1"/>
    <xf numFmtId="0" fontId="42" fillId="0" borderId="0" xfId="0" applyFont="1"/>
    <xf numFmtId="0" fontId="27" fillId="0" borderId="26" xfId="0" applyFont="1" applyBorder="1" applyAlignment="1">
      <alignment horizontal="left"/>
    </xf>
    <xf numFmtId="0" fontId="27" fillId="0" borderId="0" xfId="0" applyFont="1" applyAlignment="1">
      <alignment horizontal="left"/>
    </xf>
    <xf numFmtId="0" fontId="43" fillId="0" borderId="35" xfId="0" applyFont="1" applyBorder="1"/>
    <xf numFmtId="0" fontId="44" fillId="0" borderId="36" xfId="0" applyFont="1" applyBorder="1"/>
    <xf numFmtId="0" fontId="43" fillId="0" borderId="36" xfId="0" applyFont="1" applyBorder="1" applyAlignment="1">
      <alignment horizontal="center"/>
    </xf>
    <xf numFmtId="0" fontId="43" fillId="0" borderId="37" xfId="0" applyFont="1" applyBorder="1" applyAlignment="1">
      <alignment horizontal="center"/>
    </xf>
    <xf numFmtId="0" fontId="23" fillId="0" borderId="0" xfId="0" applyFont="1"/>
    <xf numFmtId="0" fontId="45" fillId="0" borderId="0" xfId="0" applyFont="1"/>
    <xf numFmtId="0" fontId="37" fillId="0" borderId="38" xfId="0" applyFont="1" applyBorder="1"/>
    <xf numFmtId="0" fontId="37" fillId="0" borderId="39" xfId="0" applyFont="1" applyBorder="1"/>
    <xf numFmtId="0" fontId="37" fillId="0" borderId="39" xfId="0" applyFont="1" applyBorder="1" applyAlignment="1">
      <alignment horizontal="center"/>
    </xf>
    <xf numFmtId="166" fontId="37" fillId="0" borderId="40" xfId="0" applyNumberFormat="1" applyFont="1" applyBorder="1" applyAlignment="1">
      <alignment horizontal="center" wrapText="1"/>
    </xf>
    <xf numFmtId="0" fontId="4" fillId="0" borderId="0" xfId="0" applyFont="1"/>
    <xf numFmtId="0" fontId="46" fillId="0" borderId="0" xfId="0" applyFont="1"/>
    <xf numFmtId="166" fontId="37" fillId="0" borderId="41" xfId="0" applyNumberFormat="1" applyFont="1" applyBorder="1" applyAlignment="1">
      <alignment horizontal="center"/>
    </xf>
    <xf numFmtId="166" fontId="37" fillId="0" borderId="42" xfId="0" applyNumberFormat="1" applyFont="1" applyBorder="1" applyAlignment="1">
      <alignment horizontal="center" wrapText="1"/>
    </xf>
    <xf numFmtId="166" fontId="37" fillId="0" borderId="42" xfId="0" applyNumberFormat="1" applyFont="1" applyBorder="1" applyAlignment="1">
      <alignment horizontal="center"/>
    </xf>
    <xf numFmtId="166" fontId="37" fillId="0" borderId="40" xfId="0" applyNumberFormat="1" applyFont="1" applyBorder="1" applyAlignment="1">
      <alignment horizontal="center"/>
    </xf>
    <xf numFmtId="0" fontId="37" fillId="0" borderId="43" xfId="0" applyFont="1" applyBorder="1"/>
    <xf numFmtId="166" fontId="37" fillId="0" borderId="43" xfId="0" applyNumberFormat="1" applyFont="1" applyBorder="1" applyAlignment="1">
      <alignment horizontal="center"/>
    </xf>
    <xf numFmtId="166" fontId="37" fillId="0" borderId="44" xfId="0" applyNumberFormat="1" applyFont="1" applyBorder="1" applyAlignment="1">
      <alignment horizontal="center"/>
    </xf>
    <xf numFmtId="0" fontId="25" fillId="2" borderId="45" xfId="0" applyFont="1" applyFill="1" applyBorder="1" applyAlignment="1">
      <alignment vertical="center"/>
    </xf>
    <xf numFmtId="0" fontId="26" fillId="2" borderId="45" xfId="0" applyFont="1" applyFill="1" applyBorder="1" applyAlignment="1">
      <alignment vertical="center" wrapText="1"/>
    </xf>
    <xf numFmtId="0" fontId="25" fillId="2" borderId="46" xfId="0" applyFont="1" applyFill="1" applyBorder="1" applyAlignment="1">
      <alignment vertical="center"/>
    </xf>
    <xf numFmtId="0" fontId="47" fillId="0" borderId="0" xfId="2" applyFont="1" applyAlignment="1">
      <alignment vertical="center"/>
    </xf>
    <xf numFmtId="0" fontId="48" fillId="0" borderId="0" xfId="2" applyFont="1" applyAlignment="1">
      <alignment vertical="center"/>
    </xf>
    <xf numFmtId="0" fontId="49" fillId="0" borderId="0" xfId="2" applyFont="1" applyAlignment="1">
      <alignment vertical="center"/>
    </xf>
    <xf numFmtId="0" fontId="48" fillId="0" borderId="0" xfId="2" applyFont="1" applyAlignment="1">
      <alignment horizontal="left" vertical="center"/>
    </xf>
    <xf numFmtId="0" fontId="48" fillId="0" borderId="0" xfId="2" applyFont="1" applyAlignment="1">
      <alignment horizontal="center" vertical="center"/>
    </xf>
    <xf numFmtId="0" fontId="50" fillId="5" borderId="14" xfId="2" applyFont="1" applyFill="1" applyBorder="1" applyAlignment="1">
      <alignment horizontal="center" vertical="center" wrapText="1"/>
    </xf>
    <xf numFmtId="0" fontId="51" fillId="0" borderId="0" xfId="2" applyFont="1" applyAlignment="1">
      <alignment vertical="center"/>
    </xf>
    <xf numFmtId="0" fontId="50" fillId="5" borderId="14" xfId="2" applyFont="1" applyFill="1" applyBorder="1" applyAlignment="1">
      <alignment horizontal="center" vertical="center"/>
    </xf>
    <xf numFmtId="0" fontId="51" fillId="0" borderId="14" xfId="2" applyFont="1" applyBorder="1" applyAlignment="1">
      <alignment horizontal="center" vertical="center" wrapText="1"/>
    </xf>
    <xf numFmtId="0" fontId="50" fillId="0" borderId="0" xfId="2" applyFont="1" applyAlignment="1">
      <alignment vertical="center"/>
    </xf>
    <xf numFmtId="0" fontId="51" fillId="0" borderId="14" xfId="2" quotePrefix="1" applyFont="1" applyBorder="1" applyAlignment="1">
      <alignment horizontal="center" vertical="center" wrapText="1"/>
    </xf>
    <xf numFmtId="0" fontId="34" fillId="0" borderId="0" xfId="2" applyFont="1" applyAlignment="1">
      <alignment horizontal="center" vertical="center"/>
    </xf>
    <xf numFmtId="0" fontId="34" fillId="0" borderId="0" xfId="2" applyFont="1" applyAlignment="1">
      <alignment vertical="center"/>
    </xf>
    <xf numFmtId="0" fontId="27" fillId="5" borderId="8" xfId="0" applyFont="1" applyFill="1" applyBorder="1" applyAlignment="1">
      <alignment horizontal="center" vertical="center"/>
    </xf>
    <xf numFmtId="0" fontId="27" fillId="5" borderId="9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 wrapText="1"/>
    </xf>
    <xf numFmtId="0" fontId="27" fillId="5" borderId="20" xfId="0" applyFont="1" applyFill="1" applyBorder="1" applyAlignment="1">
      <alignment horizontal="center" vertical="center" wrapText="1"/>
    </xf>
    <xf numFmtId="0" fontId="27" fillId="5" borderId="20" xfId="0" applyFont="1" applyFill="1" applyBorder="1" applyAlignment="1">
      <alignment horizontal="center" vertical="center"/>
    </xf>
    <xf numFmtId="0" fontId="27" fillId="5" borderId="18" xfId="0" applyFont="1" applyFill="1" applyBorder="1" applyAlignment="1">
      <alignment horizontal="center" vertical="center" wrapText="1"/>
    </xf>
    <xf numFmtId="0" fontId="54" fillId="2" borderId="0" xfId="0" applyFont="1" applyFill="1" applyAlignment="1">
      <alignment vertical="center"/>
    </xf>
    <xf numFmtId="0" fontId="55" fillId="2" borderId="0" xfId="0" applyFont="1" applyFill="1" applyAlignment="1">
      <alignment horizontal="left" vertical="center"/>
    </xf>
    <xf numFmtId="0" fontId="55" fillId="2" borderId="0" xfId="0" applyFont="1" applyFill="1" applyAlignment="1">
      <alignment vertical="center"/>
    </xf>
    <xf numFmtId="0" fontId="55" fillId="2" borderId="0" xfId="0" applyFont="1" applyFill="1" applyAlignment="1">
      <alignment vertical="center" wrapText="1"/>
    </xf>
    <xf numFmtId="0" fontId="53" fillId="12" borderId="14" xfId="2" applyFont="1" applyFill="1" applyBorder="1" applyAlignment="1">
      <alignment horizontal="center" vertical="center" wrapText="1"/>
    </xf>
    <xf numFmtId="0" fontId="56" fillId="2" borderId="0" xfId="0" applyFont="1" applyFill="1" applyAlignment="1">
      <alignment vertical="center"/>
    </xf>
    <xf numFmtId="0" fontId="31" fillId="2" borderId="14" xfId="0" applyFont="1" applyFill="1" applyBorder="1" applyAlignment="1">
      <alignment horizontal="center" vertical="center"/>
    </xf>
    <xf numFmtId="1" fontId="57" fillId="0" borderId="14" xfId="1" applyNumberFormat="1" applyFont="1" applyBorder="1" applyAlignment="1">
      <alignment horizontal="center" vertical="center" wrapText="1"/>
    </xf>
    <xf numFmtId="1" fontId="31" fillId="2" borderId="14" xfId="0" applyNumberFormat="1" applyFont="1" applyFill="1" applyBorder="1" applyAlignment="1">
      <alignment horizontal="center" vertical="center"/>
    </xf>
    <xf numFmtId="2" fontId="31" fillId="2" borderId="14" xfId="0" applyNumberFormat="1" applyFont="1" applyFill="1" applyBorder="1" applyAlignment="1">
      <alignment horizontal="center" vertical="center"/>
    </xf>
    <xf numFmtId="166" fontId="31" fillId="2" borderId="14" xfId="0" applyNumberFormat="1" applyFont="1" applyFill="1" applyBorder="1" applyAlignment="1">
      <alignment horizontal="center" vertical="center"/>
    </xf>
    <xf numFmtId="1" fontId="32" fillId="2" borderId="13" xfId="0" applyNumberFormat="1" applyFont="1" applyFill="1" applyBorder="1" applyAlignment="1">
      <alignment vertical="center"/>
    </xf>
    <xf numFmtId="1" fontId="32" fillId="2" borderId="13" xfId="0" applyNumberFormat="1" applyFont="1" applyFill="1" applyBorder="1" applyAlignment="1">
      <alignment horizontal="center" vertical="center"/>
    </xf>
    <xf numFmtId="0" fontId="31" fillId="2" borderId="0" xfId="0" applyFont="1" applyFill="1" applyAlignment="1">
      <alignment horizontal="left" vertical="center"/>
    </xf>
    <xf numFmtId="2" fontId="31" fillId="2" borderId="0" xfId="0" applyNumberFormat="1" applyFont="1" applyFill="1" applyAlignment="1">
      <alignment horizontal="center" vertical="center"/>
    </xf>
    <xf numFmtId="0" fontId="58" fillId="2" borderId="0" xfId="0" applyFont="1" applyFill="1" applyAlignment="1">
      <alignment horizontal="left" vertical="center"/>
    </xf>
    <xf numFmtId="0" fontId="32" fillId="0" borderId="14" xfId="0" applyFont="1" applyBorder="1" applyAlignment="1">
      <alignment horizontal="center" vertical="center"/>
    </xf>
    <xf numFmtId="1" fontId="31" fillId="2" borderId="15" xfId="0" applyNumberFormat="1" applyFont="1" applyFill="1" applyBorder="1" applyAlignment="1">
      <alignment vertical="center" wrapText="1"/>
    </xf>
    <xf numFmtId="0" fontId="32" fillId="0" borderId="11" xfId="0" quotePrefix="1" applyFont="1" applyBorder="1" applyAlignment="1">
      <alignment horizontal="center" vertical="center"/>
    </xf>
    <xf numFmtId="0" fontId="31" fillId="2" borderId="0" xfId="0" quotePrefix="1" applyFont="1" applyFill="1" applyAlignment="1">
      <alignment horizontal="left" vertical="center"/>
    </xf>
    <xf numFmtId="0" fontId="59" fillId="0" borderId="0" xfId="0" applyFont="1" applyAlignment="1">
      <alignment vertical="center"/>
    </xf>
    <xf numFmtId="0" fontId="59" fillId="0" borderId="0" xfId="0" applyFont="1" applyAlignment="1">
      <alignment vertical="center" wrapText="1"/>
    </xf>
    <xf numFmtId="1" fontId="50" fillId="5" borderId="14" xfId="2" applyNumberFormat="1" applyFont="1" applyFill="1" applyBorder="1" applyAlignment="1">
      <alignment horizontal="center" vertical="center" wrapText="1"/>
    </xf>
    <xf numFmtId="0" fontId="50" fillId="5" borderId="14" xfId="2" applyFont="1" applyFill="1" applyBorder="1" applyAlignment="1">
      <alignment horizontal="left" vertical="center" wrapText="1"/>
    </xf>
    <xf numFmtId="0" fontId="48" fillId="2" borderId="0" xfId="0" applyFont="1" applyFill="1" applyAlignment="1">
      <alignment vertical="center"/>
    </xf>
    <xf numFmtId="12" fontId="48" fillId="0" borderId="14" xfId="0" quotePrefix="1" applyNumberFormat="1" applyFont="1" applyBorder="1" applyAlignment="1">
      <alignment horizontal="center" vertical="center" wrapText="1"/>
    </xf>
    <xf numFmtId="1" fontId="50" fillId="5" borderId="12" xfId="2" applyNumberFormat="1" applyFont="1" applyFill="1" applyBorder="1" applyAlignment="1">
      <alignment vertical="center" wrapText="1"/>
    </xf>
    <xf numFmtId="0" fontId="50" fillId="5" borderId="12" xfId="2" applyFont="1" applyFill="1" applyBorder="1" applyAlignment="1">
      <alignment vertical="center" wrapText="1"/>
    </xf>
    <xf numFmtId="1" fontId="50" fillId="5" borderId="14" xfId="2" applyNumberFormat="1" applyFont="1" applyFill="1" applyBorder="1" applyAlignment="1">
      <alignment vertical="center"/>
    </xf>
    <xf numFmtId="0" fontId="52" fillId="0" borderId="13" xfId="2" applyFont="1" applyBorder="1" applyAlignment="1">
      <alignment vertical="center" wrapText="1"/>
    </xf>
    <xf numFmtId="0" fontId="35" fillId="3" borderId="0" xfId="0" applyFont="1" applyFill="1" applyAlignment="1">
      <alignment vertical="center"/>
    </xf>
    <xf numFmtId="0" fontId="35" fillId="15" borderId="0" xfId="0" applyFont="1" applyFill="1" applyAlignment="1">
      <alignment horizontal="left" vertical="center"/>
    </xf>
    <xf numFmtId="0" fontId="35" fillId="15" borderId="0" xfId="0" applyFont="1" applyFill="1" applyAlignment="1">
      <alignment horizontal="center" vertical="center"/>
    </xf>
    <xf numFmtId="0" fontId="26" fillId="3" borderId="0" xfId="0" applyFont="1" applyFill="1" applyAlignment="1">
      <alignment vertical="center"/>
    </xf>
    <xf numFmtId="0" fontId="26" fillId="15" borderId="0" xfId="0" applyFont="1" applyFill="1" applyAlignment="1">
      <alignment horizontal="center" vertical="center"/>
    </xf>
    <xf numFmtId="1" fontId="26" fillId="15" borderId="0" xfId="0" applyNumberFormat="1" applyFont="1" applyFill="1" applyAlignment="1">
      <alignment vertical="center"/>
    </xf>
    <xf numFmtId="1" fontId="26" fillId="15" borderId="0" xfId="0" applyNumberFormat="1" applyFont="1" applyFill="1" applyAlignment="1">
      <alignment horizontal="center" vertical="center"/>
    </xf>
    <xf numFmtId="1" fontId="32" fillId="0" borderId="14" xfId="1" applyNumberFormat="1" applyFont="1" applyBorder="1" applyAlignment="1">
      <alignment horizontal="center" vertical="center" wrapText="1"/>
    </xf>
    <xf numFmtId="0" fontId="64" fillId="0" borderId="12" xfId="2" applyFont="1" applyBorder="1" applyAlignment="1">
      <alignment vertical="center"/>
    </xf>
    <xf numFmtId="0" fontId="65" fillId="2" borderId="0" xfId="0" applyFont="1" applyFill="1" applyAlignment="1">
      <alignment vertical="center"/>
    </xf>
    <xf numFmtId="0" fontId="49" fillId="2" borderId="14" xfId="0" applyFont="1" applyFill="1" applyBorder="1" applyAlignment="1">
      <alignment horizontal="center" vertical="center"/>
    </xf>
    <xf numFmtId="0" fontId="49" fillId="2" borderId="14" xfId="0" applyFont="1" applyFill="1" applyBorder="1" applyAlignment="1">
      <alignment horizontal="center" vertical="center" wrapText="1"/>
    </xf>
    <xf numFmtId="0" fontId="66" fillId="2" borderId="2" xfId="0" applyFont="1" applyFill="1" applyBorder="1" applyAlignment="1">
      <alignment horizontal="center" vertical="center"/>
    </xf>
    <xf numFmtId="0" fontId="67" fillId="3" borderId="0" xfId="0" applyFont="1" applyFill="1" applyAlignment="1">
      <alignment vertical="center"/>
    </xf>
    <xf numFmtId="0" fontId="65" fillId="4" borderId="2" xfId="0" quotePrefix="1" applyFont="1" applyFill="1" applyBorder="1" applyAlignment="1">
      <alignment horizontal="center" vertical="center"/>
    </xf>
    <xf numFmtId="0" fontId="67" fillId="2" borderId="2" xfId="0" applyFont="1" applyFill="1" applyBorder="1" applyAlignment="1">
      <alignment horizontal="center" vertical="center"/>
    </xf>
    <xf numFmtId="0" fontId="68" fillId="2" borderId="0" xfId="0" applyFont="1" applyFill="1" applyAlignment="1">
      <alignment vertical="center"/>
    </xf>
    <xf numFmtId="0" fontId="67" fillId="2" borderId="2" xfId="0" applyFont="1" applyFill="1" applyBorder="1" applyAlignment="1">
      <alignment horizontal="left" vertical="center"/>
    </xf>
    <xf numFmtId="0" fontId="66" fillId="2" borderId="2" xfId="0" applyFont="1" applyFill="1" applyBorder="1" applyAlignment="1">
      <alignment horizontal="left" vertical="center"/>
    </xf>
    <xf numFmtId="0" fontId="65" fillId="2" borderId="3" xfId="0" applyFont="1" applyFill="1" applyBorder="1" applyAlignment="1">
      <alignment horizontal="left" vertical="center"/>
    </xf>
    <xf numFmtId="0" fontId="65" fillId="2" borderId="3" xfId="0" applyFont="1" applyFill="1" applyBorder="1" applyAlignment="1">
      <alignment vertical="center"/>
    </xf>
    <xf numFmtId="0" fontId="65" fillId="2" borderId="3" xfId="0" applyFont="1" applyFill="1" applyBorder="1" applyAlignment="1">
      <alignment horizontal="center" vertical="center"/>
    </xf>
    <xf numFmtId="3" fontId="65" fillId="2" borderId="3" xfId="0" applyNumberFormat="1" applyFont="1" applyFill="1" applyBorder="1" applyAlignment="1">
      <alignment horizontal="center" vertical="center"/>
    </xf>
    <xf numFmtId="0" fontId="65" fillId="2" borderId="3" xfId="62" applyNumberFormat="1" applyFont="1" applyFill="1" applyBorder="1" applyAlignment="1">
      <alignment horizontal="center" vertical="center"/>
    </xf>
    <xf numFmtId="0" fontId="65" fillId="13" borderId="3" xfId="0" applyFont="1" applyFill="1" applyBorder="1" applyAlignment="1">
      <alignment horizontal="center" vertical="center"/>
    </xf>
    <xf numFmtId="0" fontId="65" fillId="5" borderId="3" xfId="0" applyFont="1" applyFill="1" applyBorder="1" applyAlignment="1">
      <alignment vertical="center"/>
    </xf>
    <xf numFmtId="1" fontId="65" fillId="13" borderId="3" xfId="0" applyNumberFormat="1" applyFont="1" applyFill="1" applyBorder="1" applyAlignment="1">
      <alignment vertical="center"/>
    </xf>
    <xf numFmtId="1" fontId="65" fillId="13" borderId="3" xfId="0" applyNumberFormat="1" applyFont="1" applyFill="1" applyBorder="1" applyAlignment="1">
      <alignment horizontal="center" vertical="center"/>
    </xf>
    <xf numFmtId="0" fontId="65" fillId="3" borderId="0" xfId="0" applyFont="1" applyFill="1" applyAlignment="1">
      <alignment horizontal="left" vertical="center"/>
    </xf>
    <xf numFmtId="0" fontId="65" fillId="2" borderId="0" xfId="0" applyFont="1" applyFill="1" applyAlignment="1">
      <alignment horizontal="right" vertical="center"/>
    </xf>
    <xf numFmtId="0" fontId="65" fillId="2" borderId="0" xfId="0" applyFont="1" applyFill="1" applyAlignment="1">
      <alignment horizontal="right" vertical="center" wrapText="1"/>
    </xf>
    <xf numFmtId="0" fontId="65" fillId="2" borderId="4" xfId="0" applyFont="1" applyFill="1" applyBorder="1" applyAlignment="1">
      <alignment vertical="center" wrapText="1"/>
    </xf>
    <xf numFmtId="0" fontId="65" fillId="2" borderId="2" xfId="0" applyFont="1" applyFill="1" applyBorder="1" applyAlignment="1">
      <alignment horizontal="right" vertical="center"/>
    </xf>
    <xf numFmtId="1" fontId="49" fillId="2" borderId="14" xfId="0" applyNumberFormat="1" applyFont="1" applyFill="1" applyBorder="1" applyAlignment="1">
      <alignment horizontal="center" vertical="center" wrapText="1"/>
    </xf>
    <xf numFmtId="0" fontId="49" fillId="2" borderId="0" xfId="0" applyFont="1" applyFill="1" applyAlignment="1">
      <alignment vertical="center"/>
    </xf>
    <xf numFmtId="174" fontId="31" fillId="2" borderId="14" xfId="0" applyNumberFormat="1" applyFont="1" applyFill="1" applyBorder="1" applyAlignment="1">
      <alignment horizontal="center" vertical="center"/>
    </xf>
    <xf numFmtId="0" fontId="32" fillId="0" borderId="14" xfId="0" applyFont="1" applyBorder="1" applyAlignment="1">
      <alignment horizontal="center" vertical="center" wrapText="1"/>
    </xf>
    <xf numFmtId="166" fontId="49" fillId="0" borderId="14" xfId="0" applyNumberFormat="1" applyFont="1" applyBorder="1" applyAlignment="1">
      <alignment horizontal="center" vertical="center"/>
    </xf>
    <xf numFmtId="0" fontId="49" fillId="0" borderId="14" xfId="0" applyFont="1" applyBorder="1" applyAlignment="1">
      <alignment horizontal="center" vertical="center"/>
    </xf>
    <xf numFmtId="0" fontId="49" fillId="2" borderId="54" xfId="0" applyFont="1" applyFill="1" applyBorder="1" applyAlignment="1">
      <alignment horizontal="center" vertical="center"/>
    </xf>
    <xf numFmtId="0" fontId="49" fillId="0" borderId="10" xfId="0" applyFont="1" applyBorder="1" applyAlignment="1">
      <alignment horizontal="center" vertical="center"/>
    </xf>
    <xf numFmtId="1" fontId="49" fillId="0" borderId="14" xfId="0" applyNumberFormat="1" applyFont="1" applyBorder="1" applyAlignment="1">
      <alignment horizontal="center" vertical="center"/>
    </xf>
    <xf numFmtId="0" fontId="65" fillId="13" borderId="2" xfId="0" quotePrefix="1" applyFont="1" applyFill="1" applyBorder="1" applyAlignment="1">
      <alignment horizontal="center" vertical="center"/>
    </xf>
    <xf numFmtId="0" fontId="67" fillId="13" borderId="0" xfId="0" applyFont="1" applyFill="1" applyAlignment="1">
      <alignment vertical="center"/>
    </xf>
    <xf numFmtId="0" fontId="65" fillId="13" borderId="2" xfId="0" applyFont="1" applyFill="1" applyBorder="1" applyAlignment="1">
      <alignment horizontal="center" vertical="center"/>
    </xf>
    <xf numFmtId="0" fontId="66" fillId="13" borderId="2" xfId="0" applyFont="1" applyFill="1" applyBorder="1" applyAlignment="1">
      <alignment horizontal="center" vertical="center"/>
    </xf>
    <xf numFmtId="0" fontId="65" fillId="5" borderId="2" xfId="0" quotePrefix="1" applyFont="1" applyFill="1" applyBorder="1" applyAlignment="1">
      <alignment horizontal="center" vertical="center"/>
    </xf>
    <xf numFmtId="0" fontId="33" fillId="2" borderId="50" xfId="0" applyFont="1" applyFill="1" applyBorder="1" applyAlignment="1">
      <alignment horizontal="left" vertical="center"/>
    </xf>
    <xf numFmtId="0" fontId="56" fillId="3" borderId="0" xfId="0" applyFont="1" applyFill="1" applyAlignment="1">
      <alignment vertical="center"/>
    </xf>
    <xf numFmtId="2" fontId="71" fillId="2" borderId="14" xfId="0" applyNumberFormat="1" applyFont="1" applyFill="1" applyBorder="1" applyAlignment="1">
      <alignment horizontal="center" vertical="center"/>
    </xf>
    <xf numFmtId="0" fontId="32" fillId="0" borderId="54" xfId="0" applyFont="1" applyBorder="1" applyAlignment="1">
      <alignment horizontal="center" vertical="center"/>
    </xf>
    <xf numFmtId="0" fontId="32" fillId="0" borderId="54" xfId="0" applyFont="1" applyBorder="1" applyAlignment="1">
      <alignment vertical="center" wrapText="1"/>
    </xf>
    <xf numFmtId="1" fontId="31" fillId="2" borderId="54" xfId="0" applyNumberFormat="1" applyFont="1" applyFill="1" applyBorder="1" applyAlignment="1">
      <alignment vertical="center" wrapText="1"/>
    </xf>
    <xf numFmtId="0" fontId="31" fillId="2" borderId="54" xfId="0" quotePrefix="1" applyFont="1" applyFill="1" applyBorder="1" applyAlignment="1">
      <alignment vertical="center" wrapText="1"/>
    </xf>
    <xf numFmtId="0" fontId="53" fillId="12" borderId="54" xfId="2" applyFont="1" applyFill="1" applyBorder="1" applyAlignment="1">
      <alignment horizontal="center" vertical="center" wrapText="1"/>
    </xf>
    <xf numFmtId="1" fontId="50" fillId="0" borderId="54" xfId="2" applyNumberFormat="1" applyFont="1" applyBorder="1" applyAlignment="1">
      <alignment horizontal="center" vertical="center" wrapText="1"/>
    </xf>
    <xf numFmtId="0" fontId="50" fillId="5" borderId="54" xfId="2" applyFont="1" applyFill="1" applyBorder="1" applyAlignment="1">
      <alignment horizontal="center" vertical="center" wrapText="1"/>
    </xf>
    <xf numFmtId="0" fontId="51" fillId="0" borderId="54" xfId="2" applyFont="1" applyBorder="1" applyAlignment="1">
      <alignment horizontal="center" vertical="center" wrapText="1"/>
    </xf>
    <xf numFmtId="0" fontId="52" fillId="0" borderId="54" xfId="2" applyFont="1" applyBorder="1" applyAlignment="1">
      <alignment horizontal="center" vertical="center" wrapText="1"/>
    </xf>
    <xf numFmtId="0" fontId="52" fillId="0" borderId="54" xfId="2" applyFont="1" applyBorder="1" applyAlignment="1">
      <alignment vertical="center" wrapText="1"/>
    </xf>
    <xf numFmtId="1" fontId="50" fillId="5" borderId="54" xfId="2" applyNumberFormat="1" applyFont="1" applyFill="1" applyBorder="1" applyAlignment="1">
      <alignment horizontal="center" vertical="center" wrapText="1"/>
    </xf>
    <xf numFmtId="0" fontId="51" fillId="0" borderId="54" xfId="2" quotePrefix="1" applyFont="1" applyBorder="1" applyAlignment="1">
      <alignment horizontal="center" vertical="center" wrapText="1"/>
    </xf>
    <xf numFmtId="0" fontId="72" fillId="2" borderId="2" xfId="0" applyFont="1" applyFill="1" applyBorder="1" applyAlignment="1">
      <alignment horizontal="center" vertical="center"/>
    </xf>
    <xf numFmtId="0" fontId="73" fillId="3" borderId="0" xfId="0" applyFont="1" applyFill="1" applyAlignment="1">
      <alignment vertical="center"/>
    </xf>
    <xf numFmtId="0" fontId="74" fillId="5" borderId="2" xfId="0" quotePrefix="1" applyFont="1" applyFill="1" applyBorder="1" applyAlignment="1">
      <alignment horizontal="center" vertical="center"/>
    </xf>
    <xf numFmtId="0" fontId="74" fillId="5" borderId="0" xfId="0" quotePrefix="1" applyFont="1" applyFill="1" applyAlignment="1">
      <alignment horizontal="center" vertical="center"/>
    </xf>
    <xf numFmtId="0" fontId="73" fillId="2" borderId="2" xfId="0" applyFont="1" applyFill="1" applyBorder="1" applyAlignment="1">
      <alignment horizontal="center" vertical="center"/>
    </xf>
    <xf numFmtId="0" fontId="75" fillId="2" borderId="0" xfId="0" applyFont="1" applyFill="1" applyAlignment="1">
      <alignment vertical="center"/>
    </xf>
    <xf numFmtId="0" fontId="73" fillId="2" borderId="2" xfId="0" applyFont="1" applyFill="1" applyBorder="1" applyAlignment="1">
      <alignment horizontal="left" vertical="center"/>
    </xf>
    <xf numFmtId="0" fontId="72" fillId="2" borderId="2" xfId="0" applyFont="1" applyFill="1" applyBorder="1" applyAlignment="1">
      <alignment horizontal="left" vertical="center"/>
    </xf>
    <xf numFmtId="0" fontId="74" fillId="2" borderId="3" xfId="0" applyFont="1" applyFill="1" applyBorder="1" applyAlignment="1">
      <alignment horizontal="left" vertical="center"/>
    </xf>
    <xf numFmtId="0" fontId="74" fillId="2" borderId="3" xfId="0" applyFont="1" applyFill="1" applyBorder="1" applyAlignment="1">
      <alignment vertical="center"/>
    </xf>
    <xf numFmtId="0" fontId="74" fillId="2" borderId="3" xfId="0" applyFont="1" applyFill="1" applyBorder="1" applyAlignment="1">
      <alignment horizontal="center" vertical="center"/>
    </xf>
    <xf numFmtId="3" fontId="74" fillId="2" borderId="3" xfId="0" applyNumberFormat="1" applyFont="1" applyFill="1" applyBorder="1" applyAlignment="1">
      <alignment horizontal="center" vertical="center"/>
    </xf>
    <xf numFmtId="0" fontId="74" fillId="2" borderId="3" xfId="62" applyNumberFormat="1" applyFont="1" applyFill="1" applyBorder="1" applyAlignment="1">
      <alignment horizontal="center" vertical="center"/>
    </xf>
    <xf numFmtId="0" fontId="74" fillId="13" borderId="3" xfId="0" applyFont="1" applyFill="1" applyBorder="1" applyAlignment="1">
      <alignment horizontal="center" vertical="center"/>
    </xf>
    <xf numFmtId="0" fontId="74" fillId="5" borderId="3" xfId="0" applyFont="1" applyFill="1" applyBorder="1" applyAlignment="1">
      <alignment vertical="center"/>
    </xf>
    <xf numFmtId="1" fontId="74" fillId="13" borderId="3" xfId="0" applyNumberFormat="1" applyFont="1" applyFill="1" applyBorder="1" applyAlignment="1">
      <alignment vertical="center"/>
    </xf>
    <xf numFmtId="1" fontId="74" fillId="13" borderId="3" xfId="0" applyNumberFormat="1" applyFont="1" applyFill="1" applyBorder="1" applyAlignment="1">
      <alignment horizontal="center" vertical="center"/>
    </xf>
    <xf numFmtId="1" fontId="74" fillId="13" borderId="2" xfId="0" applyNumberFormat="1" applyFont="1" applyFill="1" applyBorder="1" applyAlignment="1">
      <alignment horizontal="center" vertical="center"/>
    </xf>
    <xf numFmtId="0" fontId="74" fillId="2" borderId="0" xfId="0" applyFont="1" applyFill="1" applyAlignment="1">
      <alignment vertical="center"/>
    </xf>
    <xf numFmtId="0" fontId="74" fillId="14" borderId="0" xfId="0" applyFont="1" applyFill="1" applyAlignment="1">
      <alignment horizontal="left" vertical="center"/>
    </xf>
    <xf numFmtId="0" fontId="74" fillId="14" borderId="0" xfId="0" applyFont="1" applyFill="1" applyAlignment="1">
      <alignment horizontal="center" vertical="center"/>
    </xf>
    <xf numFmtId="1" fontId="74" fillId="14" borderId="0" xfId="0" applyNumberFormat="1" applyFont="1" applyFill="1" applyAlignment="1">
      <alignment horizontal="right" vertical="center"/>
    </xf>
    <xf numFmtId="1" fontId="74" fillId="14" borderId="0" xfId="0" applyNumberFormat="1" applyFont="1" applyFill="1" applyAlignment="1">
      <alignment horizontal="center" vertical="center"/>
    </xf>
    <xf numFmtId="166" fontId="49" fillId="2" borderId="54" xfId="0" applyNumberFormat="1" applyFont="1" applyFill="1" applyBorder="1" applyAlignment="1">
      <alignment horizontal="center" vertical="center"/>
    </xf>
    <xf numFmtId="1" fontId="49" fillId="2" borderId="54" xfId="0" applyNumberFormat="1" applyFont="1" applyFill="1" applyBorder="1" applyAlignment="1">
      <alignment horizontal="center" vertical="center"/>
    </xf>
    <xf numFmtId="166" fontId="49" fillId="2" borderId="10" xfId="0" applyNumberFormat="1" applyFont="1" applyFill="1" applyBorder="1" applyAlignment="1">
      <alignment horizontal="center" vertical="center"/>
    </xf>
    <xf numFmtId="1" fontId="49" fillId="2" borderId="10" xfId="0" applyNumberFormat="1" applyFont="1" applyFill="1" applyBorder="1" applyAlignment="1">
      <alignment horizontal="center" vertical="center"/>
    </xf>
    <xf numFmtId="12" fontId="32" fillId="0" borderId="15" xfId="0" quotePrefix="1" applyNumberFormat="1" applyFont="1" applyBorder="1" applyAlignment="1">
      <alignment vertical="center" wrapText="1"/>
    </xf>
    <xf numFmtId="12" fontId="32" fillId="0" borderId="55" xfId="0" quotePrefix="1" applyNumberFormat="1" applyFont="1" applyBorder="1" applyAlignment="1">
      <alignment vertical="center" wrapText="1"/>
    </xf>
    <xf numFmtId="12" fontId="32" fillId="0" borderId="54" xfId="0" quotePrefix="1" applyNumberFormat="1" applyFont="1" applyBorder="1" applyAlignment="1">
      <alignment horizontal="center" vertical="center" wrapText="1"/>
    </xf>
    <xf numFmtId="0" fontId="49" fillId="47" borderId="14" xfId="0" applyFont="1" applyFill="1" applyBorder="1" applyAlignment="1">
      <alignment horizontal="center" vertical="center"/>
    </xf>
    <xf numFmtId="1" fontId="49" fillId="47" borderId="14" xfId="0" applyNumberFormat="1" applyFont="1" applyFill="1" applyBorder="1" applyAlignment="1">
      <alignment horizontal="center" vertical="center"/>
    </xf>
    <xf numFmtId="166" fontId="49" fillId="0" borderId="54" xfId="0" applyNumberFormat="1" applyFont="1" applyBorder="1" applyAlignment="1">
      <alignment horizontal="center" vertical="center"/>
    </xf>
    <xf numFmtId="0" fontId="48" fillId="0" borderId="54" xfId="2" applyFont="1" applyBorder="1" applyAlignment="1">
      <alignment horizontal="center" vertical="center"/>
    </xf>
    <xf numFmtId="0" fontId="50" fillId="5" borderId="54" xfId="2" applyFont="1" applyFill="1" applyBorder="1" applyAlignment="1">
      <alignment horizontal="center" vertical="center"/>
    </xf>
    <xf numFmtId="4" fontId="49" fillId="2" borderId="54" xfId="0" applyNumberFormat="1" applyFont="1" applyFill="1" applyBorder="1" applyAlignment="1">
      <alignment horizontal="center" vertical="center"/>
    </xf>
    <xf numFmtId="0" fontId="49" fillId="2" borderId="54" xfId="0" applyFont="1" applyFill="1" applyBorder="1" applyAlignment="1">
      <alignment horizontal="center" vertical="center" wrapText="1"/>
    </xf>
    <xf numFmtId="1" fontId="49" fillId="2" borderId="54" xfId="0" applyNumberFormat="1" applyFont="1" applyFill="1" applyBorder="1" applyAlignment="1">
      <alignment horizontal="center" vertical="center" wrapText="1"/>
    </xf>
    <xf numFmtId="0" fontId="49" fillId="0" borderId="54" xfId="0" applyFont="1" applyBorder="1" applyAlignment="1">
      <alignment horizontal="center" vertical="center"/>
    </xf>
    <xf numFmtId="0" fontId="53" fillId="4" borderId="2" xfId="0" quotePrefix="1" applyFont="1" applyFill="1" applyBorder="1" applyAlignment="1">
      <alignment horizontal="center" vertical="center"/>
    </xf>
    <xf numFmtId="0" fontId="52" fillId="2" borderId="0" xfId="0" applyFont="1" applyFill="1" applyAlignment="1">
      <alignment vertical="center"/>
    </xf>
    <xf numFmtId="0" fontId="53" fillId="2" borderId="3" xfId="0" applyFont="1" applyFill="1" applyBorder="1" applyAlignment="1">
      <alignment horizontal="left" vertical="center"/>
    </xf>
    <xf numFmtId="0" fontId="53" fillId="2" borderId="3" xfId="0" applyFont="1" applyFill="1" applyBorder="1" applyAlignment="1">
      <alignment vertical="center"/>
    </xf>
    <xf numFmtId="0" fontId="53" fillId="2" borderId="3" xfId="0" applyFont="1" applyFill="1" applyBorder="1" applyAlignment="1">
      <alignment horizontal="center" vertical="center"/>
    </xf>
    <xf numFmtId="3" fontId="53" fillId="2" borderId="3" xfId="0" applyNumberFormat="1" applyFont="1" applyFill="1" applyBorder="1" applyAlignment="1">
      <alignment horizontal="center" vertical="center"/>
    </xf>
    <xf numFmtId="0" fontId="53" fillId="2" borderId="3" xfId="62" applyNumberFormat="1" applyFont="1" applyFill="1" applyBorder="1" applyAlignment="1">
      <alignment horizontal="center" vertical="center"/>
    </xf>
    <xf numFmtId="0" fontId="53" fillId="13" borderId="3" xfId="0" applyFont="1" applyFill="1" applyBorder="1" applyAlignment="1">
      <alignment horizontal="center" vertical="center"/>
    </xf>
    <xf numFmtId="0" fontId="53" fillId="5" borderId="3" xfId="0" applyFont="1" applyFill="1" applyBorder="1" applyAlignment="1">
      <alignment vertical="center"/>
    </xf>
    <xf numFmtId="1" fontId="53" fillId="13" borderId="3" xfId="0" applyNumberFormat="1" applyFont="1" applyFill="1" applyBorder="1" applyAlignment="1">
      <alignment vertical="center"/>
    </xf>
    <xf numFmtId="1" fontId="53" fillId="13" borderId="3" xfId="0" applyNumberFormat="1" applyFont="1" applyFill="1" applyBorder="1" applyAlignment="1">
      <alignment horizontal="center" vertical="center"/>
    </xf>
    <xf numFmtId="0" fontId="53" fillId="5" borderId="2" xfId="0" quotePrefix="1" applyFont="1" applyFill="1" applyBorder="1" applyAlignment="1">
      <alignment horizontal="center" vertical="center"/>
    </xf>
    <xf numFmtId="0" fontId="53" fillId="2" borderId="0" xfId="0" applyFont="1" applyFill="1" applyAlignment="1">
      <alignment vertical="center"/>
    </xf>
    <xf numFmtId="0" fontId="53" fillId="3" borderId="0" xfId="0" applyFont="1" applyFill="1" applyAlignment="1">
      <alignment horizontal="left" vertical="center"/>
    </xf>
    <xf numFmtId="0" fontId="53" fillId="2" borderId="0" xfId="0" applyFont="1" applyFill="1" applyAlignment="1">
      <alignment horizontal="right" vertical="center"/>
    </xf>
    <xf numFmtId="0" fontId="53" fillId="2" borderId="0" xfId="0" applyFont="1" applyFill="1" applyAlignment="1">
      <alignment horizontal="right" vertical="center" wrapText="1"/>
    </xf>
    <xf numFmtId="0" fontId="53" fillId="2" borderId="4" xfId="0" applyFont="1" applyFill="1" applyBorder="1" applyAlignment="1">
      <alignment vertical="center" wrapText="1"/>
    </xf>
    <xf numFmtId="0" fontId="53" fillId="2" borderId="2" xfId="0" applyFont="1" applyFill="1" applyBorder="1" applyAlignment="1">
      <alignment horizontal="right" vertical="center"/>
    </xf>
    <xf numFmtId="0" fontId="53" fillId="13" borderId="2" xfId="0" quotePrefix="1" applyFont="1" applyFill="1" applyBorder="1" applyAlignment="1">
      <alignment horizontal="center" vertical="center"/>
    </xf>
    <xf numFmtId="0" fontId="53" fillId="14" borderId="0" xfId="0" applyFont="1" applyFill="1" applyAlignment="1">
      <alignment horizontal="left" vertical="center"/>
    </xf>
    <xf numFmtId="0" fontId="53" fillId="14" borderId="0" xfId="0" applyFont="1" applyFill="1" applyAlignment="1">
      <alignment horizontal="center" vertical="center"/>
    </xf>
    <xf numFmtId="1" fontId="53" fillId="14" borderId="0" xfId="0" applyNumberFormat="1" applyFont="1" applyFill="1" applyAlignment="1">
      <alignment horizontal="right" vertical="center"/>
    </xf>
    <xf numFmtId="1" fontId="53" fillId="14" borderId="0" xfId="0" applyNumberFormat="1" applyFont="1" applyFill="1" applyAlignment="1">
      <alignment horizontal="center" vertical="center"/>
    </xf>
    <xf numFmtId="0" fontId="37" fillId="0" borderId="0" xfId="59" applyFont="1"/>
    <xf numFmtId="0" fontId="93" fillId="0" borderId="0" xfId="59" applyFont="1" applyAlignment="1">
      <alignment vertical="center"/>
    </xf>
    <xf numFmtId="0" fontId="93" fillId="5" borderId="71" xfId="59" applyFont="1" applyFill="1" applyBorder="1" applyAlignment="1">
      <alignment horizontal="left" vertical="center"/>
    </xf>
    <xf numFmtId="14" fontId="93" fillId="49" borderId="71" xfId="59" applyNumberFormat="1" applyFont="1" applyFill="1" applyBorder="1" applyAlignment="1">
      <alignment horizontal="center" vertical="center"/>
    </xf>
    <xf numFmtId="0" fontId="93" fillId="0" borderId="6" xfId="59" applyFont="1" applyBorder="1" applyAlignment="1">
      <alignment horizontal="center" vertical="center"/>
    </xf>
    <xf numFmtId="0" fontId="93" fillId="49" borderId="71" xfId="59" applyFont="1" applyFill="1" applyBorder="1" applyAlignment="1">
      <alignment horizontal="center" vertical="center"/>
    </xf>
    <xf numFmtId="0" fontId="93" fillId="0" borderId="0" xfId="59" applyFont="1" applyAlignment="1">
      <alignment horizontal="left" vertical="center"/>
    </xf>
    <xf numFmtId="0" fontId="93" fillId="0" borderId="0" xfId="59" applyFont="1" applyAlignment="1">
      <alignment horizontal="center" vertical="center"/>
    </xf>
    <xf numFmtId="0" fontId="0" fillId="0" borderId="26" xfId="0" applyBorder="1"/>
    <xf numFmtId="0" fontId="37" fillId="0" borderId="24" xfId="59" applyFont="1" applyBorder="1"/>
    <xf numFmtId="0" fontId="38" fillId="5" borderId="71" xfId="59" applyFont="1" applyFill="1" applyBorder="1" applyAlignment="1">
      <alignment horizontal="center" vertical="center"/>
    </xf>
    <xf numFmtId="0" fontId="38" fillId="5" borderId="71" xfId="59" applyFont="1" applyFill="1" applyBorder="1" applyAlignment="1">
      <alignment horizontal="center" vertical="center" wrapText="1"/>
    </xf>
    <xf numFmtId="0" fontId="93" fillId="0" borderId="0" xfId="59" applyFont="1" applyAlignment="1">
      <alignment horizontal="left" vertical="center" wrapText="1"/>
    </xf>
    <xf numFmtId="0" fontId="93" fillId="0" borderId="0" xfId="0" applyFont="1" applyAlignment="1">
      <alignment vertical="center"/>
    </xf>
    <xf numFmtId="0" fontId="93" fillId="0" borderId="0" xfId="59" applyFont="1" applyAlignment="1">
      <alignment horizontal="center" vertical="top"/>
    </xf>
    <xf numFmtId="0" fontId="37" fillId="0" borderId="0" xfId="59" applyFont="1" applyAlignment="1">
      <alignment vertical="center"/>
    </xf>
    <xf numFmtId="3" fontId="49" fillId="0" borderId="54" xfId="0" applyNumberFormat="1" applyFont="1" applyBorder="1" applyAlignment="1">
      <alignment horizontal="center" vertical="center"/>
    </xf>
    <xf numFmtId="1" fontId="29" fillId="0" borderId="54" xfId="2" applyNumberFormat="1" applyFont="1" applyBorder="1" applyAlignment="1">
      <alignment horizontal="left" vertical="center" wrapText="1"/>
    </xf>
    <xf numFmtId="1" fontId="26" fillId="0" borderId="54" xfId="2" applyNumberFormat="1" applyFont="1" applyBorder="1" applyAlignment="1">
      <alignment horizontal="center" vertical="top" wrapText="1"/>
    </xf>
    <xf numFmtId="0" fontId="53" fillId="15" borderId="0" xfId="0" applyFont="1" applyFill="1"/>
    <xf numFmtId="1" fontId="29" fillId="0" borderId="54" xfId="2" quotePrefix="1" applyNumberFormat="1" applyFont="1" applyBorder="1" applyAlignment="1">
      <alignment horizontal="left" vertical="center" wrapText="1"/>
    </xf>
    <xf numFmtId="0" fontId="51" fillId="0" borderId="54" xfId="2" quotePrefix="1" applyFont="1" applyBorder="1" applyAlignment="1">
      <alignment horizontal="left" vertical="center" wrapText="1"/>
    </xf>
    <xf numFmtId="0" fontId="101" fillId="0" borderId="0" xfId="128" applyFont="1" applyAlignment="1">
      <alignment wrapText="1"/>
    </xf>
    <xf numFmtId="0" fontId="102" fillId="5" borderId="54" xfId="0" applyFont="1" applyFill="1" applyBorder="1" applyAlignment="1">
      <alignment horizontal="center" vertical="center"/>
    </xf>
    <xf numFmtId="0" fontId="102" fillId="5" borderId="54" xfId="0" applyFont="1" applyFill="1" applyBorder="1" applyAlignment="1">
      <alignment horizontal="center" vertical="center" wrapText="1"/>
    </xf>
    <xf numFmtId="0" fontId="102" fillId="5" borderId="55" xfId="0" applyFont="1" applyFill="1" applyBorder="1" applyAlignment="1">
      <alignment horizontal="center" vertical="center" wrapText="1"/>
    </xf>
    <xf numFmtId="0" fontId="49" fillId="2" borderId="0" xfId="0" applyFont="1" applyFill="1" applyAlignment="1">
      <alignment horizontal="center" vertical="center"/>
    </xf>
    <xf numFmtId="167" fontId="49" fillId="2" borderId="0" xfId="0" applyNumberFormat="1" applyFont="1" applyFill="1" applyAlignment="1">
      <alignment horizontal="center" vertical="center"/>
    </xf>
    <xf numFmtId="0" fontId="49" fillId="2" borderId="0" xfId="0" applyFont="1" applyFill="1" applyAlignment="1">
      <alignment horizontal="left" vertical="center"/>
    </xf>
    <xf numFmtId="0" fontId="49" fillId="2" borderId="0" xfId="0" applyFont="1" applyFill="1" applyAlignment="1">
      <alignment vertical="center" wrapText="1"/>
    </xf>
    <xf numFmtId="0" fontId="53" fillId="2" borderId="2" xfId="0" applyFont="1" applyFill="1" applyBorder="1" applyAlignment="1">
      <alignment horizontal="center" vertical="center"/>
    </xf>
    <xf numFmtId="0" fontId="53" fillId="3" borderId="0" xfId="0" applyFont="1" applyFill="1" applyAlignment="1">
      <alignment vertical="center"/>
    </xf>
    <xf numFmtId="0" fontId="53" fillId="2" borderId="2" xfId="0" applyFont="1" applyFill="1" applyBorder="1" applyAlignment="1">
      <alignment horizontal="left" vertical="center"/>
    </xf>
    <xf numFmtId="0" fontId="65" fillId="48" borderId="2" xfId="0" applyFont="1" applyFill="1" applyBorder="1" applyAlignment="1">
      <alignment horizontal="left" vertical="center"/>
    </xf>
    <xf numFmtId="0" fontId="65" fillId="48" borderId="4" xfId="0" applyFont="1" applyFill="1" applyBorder="1" applyAlignment="1">
      <alignment horizontal="center" vertical="center"/>
    </xf>
    <xf numFmtId="0" fontId="65" fillId="48" borderId="0" xfId="0" applyFont="1" applyFill="1" applyAlignment="1">
      <alignment horizontal="center" vertical="center"/>
    </xf>
    <xf numFmtId="0" fontId="65" fillId="48" borderId="0" xfId="0" applyFont="1" applyFill="1" applyAlignment="1">
      <alignment horizontal="center" vertical="center" wrapText="1"/>
    </xf>
    <xf numFmtId="0" fontId="65" fillId="48" borderId="4" xfId="0" applyFont="1" applyFill="1" applyBorder="1" applyAlignment="1">
      <alignment horizontal="center" vertical="center" wrapText="1"/>
    </xf>
    <xf numFmtId="0" fontId="65" fillId="48" borderId="2" xfId="0" applyFont="1" applyFill="1" applyBorder="1" applyAlignment="1">
      <alignment horizontal="center" vertical="center"/>
    </xf>
    <xf numFmtId="0" fontId="43" fillId="2" borderId="0" xfId="0" applyFont="1" applyFill="1" applyAlignment="1">
      <alignment vertical="center"/>
    </xf>
    <xf numFmtId="0" fontId="31" fillId="0" borderId="0" xfId="0" applyFont="1" applyAlignment="1">
      <alignment vertical="center"/>
    </xf>
    <xf numFmtId="0" fontId="31" fillId="0" borderId="0" xfId="0" applyFont="1" applyAlignment="1">
      <alignment vertical="center" wrapText="1"/>
    </xf>
    <xf numFmtId="0" fontId="103" fillId="0" borderId="0" xfId="0" applyFont="1" applyAlignment="1">
      <alignment vertical="center"/>
    </xf>
    <xf numFmtId="0" fontId="103" fillId="0" borderId="0" xfId="0" applyFont="1" applyAlignment="1">
      <alignment vertical="center" wrapText="1"/>
    </xf>
    <xf numFmtId="0" fontId="29" fillId="2" borderId="54" xfId="0" applyFont="1" applyFill="1" applyBorder="1" applyAlignment="1">
      <alignment horizontal="center" vertical="center"/>
    </xf>
    <xf numFmtId="0" fontId="29" fillId="2" borderId="54" xfId="0" applyFont="1" applyFill="1" applyBorder="1" applyAlignment="1">
      <alignment horizontal="center" vertical="center" wrapText="1"/>
    </xf>
    <xf numFmtId="1" fontId="29" fillId="2" borderId="54" xfId="0" applyNumberFormat="1" applyFont="1" applyFill="1" applyBorder="1" applyAlignment="1">
      <alignment horizontal="center" vertical="center" wrapText="1"/>
    </xf>
    <xf numFmtId="0" fontId="29" fillId="0" borderId="54" xfId="0" applyFont="1" applyBorder="1" applyAlignment="1">
      <alignment horizontal="center" vertical="center"/>
    </xf>
    <xf numFmtId="166" fontId="29" fillId="0" borderId="54" xfId="0" applyNumberFormat="1" applyFont="1" applyBorder="1" applyAlignment="1">
      <alignment horizontal="center" vertical="center"/>
    </xf>
    <xf numFmtId="4" fontId="29" fillId="2" borderId="54" xfId="0" applyNumberFormat="1" applyFont="1" applyFill="1" applyBorder="1" applyAlignment="1">
      <alignment horizontal="center" vertical="center"/>
    </xf>
    <xf numFmtId="3" fontId="29" fillId="0" borderId="54" xfId="0" applyNumberFormat="1" applyFont="1" applyBorder="1" applyAlignment="1">
      <alignment horizontal="center" vertical="center"/>
    </xf>
    <xf numFmtId="1" fontId="29" fillId="0" borderId="51" xfId="1" applyNumberFormat="1" applyFont="1" applyBorder="1" applyAlignment="1">
      <alignment horizontal="center" vertical="center" wrapText="1"/>
    </xf>
    <xf numFmtId="1" fontId="26" fillId="0" borderId="54" xfId="1" applyNumberFormat="1" applyFont="1" applyBorder="1" applyAlignment="1">
      <alignment horizontal="center" vertical="center" wrapText="1"/>
    </xf>
    <xf numFmtId="1" fontId="29" fillId="2" borderId="54" xfId="0" applyNumberFormat="1" applyFont="1" applyFill="1" applyBorder="1" applyAlignment="1">
      <alignment horizontal="center" vertical="center"/>
    </xf>
    <xf numFmtId="2" fontId="29" fillId="2" borderId="54" xfId="0" applyNumberFormat="1" applyFont="1" applyFill="1" applyBorder="1" applyAlignment="1">
      <alignment horizontal="center" vertical="center"/>
    </xf>
    <xf numFmtId="166" fontId="29" fillId="2" borderId="54" xfId="0" applyNumberFormat="1" applyFont="1" applyFill="1" applyBorder="1" applyAlignment="1">
      <alignment horizontal="center" vertical="center"/>
    </xf>
    <xf numFmtId="1" fontId="26" fillId="2" borderId="54" xfId="0" applyNumberFormat="1" applyFont="1" applyFill="1" applyBorder="1" applyAlignment="1">
      <alignment horizontal="center" vertical="center"/>
    </xf>
    <xf numFmtId="176" fontId="29" fillId="2" borderId="54" xfId="0" applyNumberFormat="1" applyFont="1" applyFill="1" applyBorder="1" applyAlignment="1">
      <alignment horizontal="center" vertical="center"/>
    </xf>
    <xf numFmtId="1" fontId="29" fillId="0" borderId="54" xfId="1" applyNumberFormat="1" applyFont="1" applyBorder="1" applyAlignment="1">
      <alignment horizontal="center" vertical="center" wrapText="1"/>
    </xf>
    <xf numFmtId="0" fontId="29" fillId="2" borderId="0" xfId="0" applyFont="1" applyFill="1" applyAlignment="1">
      <alignment horizontal="center" vertical="center"/>
    </xf>
    <xf numFmtId="0" fontId="29" fillId="2" borderId="0" xfId="0" applyFont="1" applyFill="1" applyAlignment="1">
      <alignment horizontal="left" vertical="center"/>
    </xf>
    <xf numFmtId="0" fontId="30" fillId="2" borderId="0" xfId="0" applyFont="1" applyFill="1" applyAlignment="1">
      <alignment horizontal="left" vertical="center"/>
    </xf>
    <xf numFmtId="0" fontId="29" fillId="2" borderId="52" xfId="0" quotePrefix="1" applyFont="1" applyFill="1" applyBorder="1" applyAlignment="1">
      <alignment horizontal="center" vertical="center" wrapText="1"/>
    </xf>
    <xf numFmtId="0" fontId="26" fillId="0" borderId="11" xfId="0" quotePrefix="1" applyFont="1" applyBorder="1" applyAlignment="1">
      <alignment horizontal="center" vertical="center"/>
    </xf>
    <xf numFmtId="0" fontId="26" fillId="2" borderId="0" xfId="0" applyFont="1" applyFill="1" applyAlignment="1">
      <alignment horizontal="left" vertical="center"/>
    </xf>
    <xf numFmtId="1" fontId="29" fillId="2" borderId="52" xfId="0" applyNumberFormat="1" applyFont="1" applyFill="1" applyBorder="1" applyAlignment="1">
      <alignment horizontal="left" vertical="center" wrapText="1"/>
    </xf>
    <xf numFmtId="167" fontId="29" fillId="2" borderId="0" xfId="0" applyNumberFormat="1" applyFont="1" applyFill="1" applyAlignment="1">
      <alignment horizontal="center" vertical="center"/>
    </xf>
    <xf numFmtId="0" fontId="29" fillId="2" borderId="0" xfId="0" quotePrefix="1" applyFont="1" applyFill="1" applyAlignment="1">
      <alignment horizontal="left" vertical="center"/>
    </xf>
    <xf numFmtId="0" fontId="26" fillId="2" borderId="14" xfId="0" quotePrefix="1" applyFont="1" applyFill="1" applyBorder="1" applyAlignment="1">
      <alignment horizontal="left" vertical="center"/>
    </xf>
    <xf numFmtId="0" fontId="26" fillId="2" borderId="14" xfId="0" applyFont="1" applyFill="1" applyBorder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167" fontId="26" fillId="2" borderId="0" xfId="0" applyNumberFormat="1" applyFont="1" applyFill="1" applyAlignment="1">
      <alignment horizontal="center" vertical="center"/>
    </xf>
    <xf numFmtId="1" fontId="26" fillId="2" borderId="14" xfId="0" applyNumberFormat="1" applyFont="1" applyFill="1" applyBorder="1" applyAlignment="1">
      <alignment horizontal="center" vertical="center"/>
    </xf>
    <xf numFmtId="49" fontId="104" fillId="0" borderId="0" xfId="128" applyNumberFormat="1" applyFont="1" applyAlignment="1">
      <alignment wrapText="1"/>
    </xf>
    <xf numFmtId="0" fontId="105" fillId="0" borderId="0" xfId="128" applyFont="1" applyAlignment="1">
      <alignment wrapText="1"/>
    </xf>
    <xf numFmtId="49" fontId="104" fillId="0" borderId="0" xfId="128" applyNumberFormat="1" applyFont="1" applyAlignment="1">
      <alignment horizontal="center" wrapText="1"/>
    </xf>
    <xf numFmtId="0" fontId="45" fillId="0" borderId="0" xfId="128" applyFont="1" applyAlignment="1">
      <alignment wrapText="1"/>
    </xf>
    <xf numFmtId="49" fontId="104" fillId="0" borderId="54" xfId="128" applyNumberFormat="1" applyFont="1" applyBorder="1" applyAlignment="1">
      <alignment horizontal="center" wrapText="1"/>
    </xf>
    <xf numFmtId="49" fontId="104" fillId="50" borderId="54" xfId="128" applyNumberFormat="1" applyFont="1" applyFill="1" applyBorder="1" applyAlignment="1">
      <alignment horizontal="center" wrapText="1"/>
    </xf>
    <xf numFmtId="49" fontId="105" fillId="0" borderId="54" xfId="128" applyNumberFormat="1" applyFont="1" applyBorder="1" applyAlignment="1">
      <alignment wrapText="1"/>
    </xf>
    <xf numFmtId="177" fontId="105" fillId="0" borderId="54" xfId="128" applyNumberFormat="1" applyFont="1" applyBorder="1" applyAlignment="1">
      <alignment horizontal="center" wrapText="1"/>
    </xf>
    <xf numFmtId="177" fontId="105" fillId="50" borderId="54" xfId="128" applyNumberFormat="1" applyFont="1" applyFill="1" applyBorder="1" applyAlignment="1">
      <alignment horizontal="center" wrapText="1"/>
    </xf>
    <xf numFmtId="177" fontId="104" fillId="50" borderId="54" xfId="128" applyNumberFormat="1" applyFont="1" applyFill="1" applyBorder="1" applyAlignment="1">
      <alignment horizontal="center" wrapText="1"/>
    </xf>
    <xf numFmtId="0" fontId="100" fillId="0" borderId="0" xfId="128" applyAlignment="1">
      <alignment wrapText="1"/>
    </xf>
    <xf numFmtId="0" fontId="26" fillId="2" borderId="0" xfId="0" applyFont="1" applyFill="1" applyAlignment="1">
      <alignment horizontal="left" vertical="center" wrapText="1"/>
    </xf>
    <xf numFmtId="0" fontId="26" fillId="2" borderId="1" xfId="0" applyFont="1" applyFill="1" applyBorder="1" applyAlignment="1" applyProtection="1">
      <alignment vertical="center"/>
      <protection hidden="1"/>
    </xf>
    <xf numFmtId="0" fontId="108" fillId="2" borderId="50" xfId="0" applyFont="1" applyFill="1" applyBorder="1" applyAlignment="1">
      <alignment horizontal="left" vertical="center"/>
    </xf>
    <xf numFmtId="0" fontId="108" fillId="2" borderId="1" xfId="0" applyFont="1" applyFill="1" applyBorder="1" applyAlignment="1">
      <alignment horizontal="left" vertical="center"/>
    </xf>
    <xf numFmtId="0" fontId="108" fillId="2" borderId="1" xfId="0" applyFont="1" applyFill="1" applyBorder="1" applyAlignment="1">
      <alignment horizontal="left" vertical="center" wrapText="1"/>
    </xf>
    <xf numFmtId="0" fontId="26" fillId="2" borderId="1" xfId="0" applyFont="1" applyFill="1" applyBorder="1" applyAlignment="1">
      <alignment vertical="center"/>
    </xf>
    <xf numFmtId="0" fontId="26" fillId="2" borderId="50" xfId="0" applyFont="1" applyFill="1" applyBorder="1" applyAlignment="1">
      <alignment vertical="center"/>
    </xf>
    <xf numFmtId="0" fontId="26" fillId="2" borderId="1" xfId="0" applyFont="1" applyFill="1" applyBorder="1" applyAlignment="1">
      <alignment horizontal="left" vertical="center"/>
    </xf>
    <xf numFmtId="15" fontId="26" fillId="2" borderId="1" xfId="0" applyNumberFormat="1" applyFont="1" applyFill="1" applyBorder="1" applyAlignment="1">
      <alignment horizontal="left" vertical="center"/>
    </xf>
    <xf numFmtId="15" fontId="26" fillId="2" borderId="1" xfId="0" applyNumberFormat="1" applyFont="1" applyFill="1" applyBorder="1" applyAlignment="1">
      <alignment horizontal="left" vertical="center" wrapText="1"/>
    </xf>
    <xf numFmtId="165" fontId="26" fillId="2" borderId="1" xfId="0" quotePrefix="1" applyNumberFormat="1" applyFont="1" applyFill="1" applyBorder="1" applyAlignment="1">
      <alignment horizontal="left" vertical="center"/>
    </xf>
    <xf numFmtId="0" fontId="26" fillId="2" borderId="1" xfId="0" applyFont="1" applyFill="1" applyBorder="1" applyAlignment="1">
      <alignment horizontal="center" vertical="center" wrapText="1"/>
    </xf>
    <xf numFmtId="0" fontId="26" fillId="2" borderId="1" xfId="0" applyFont="1" applyFill="1" applyBorder="1" applyAlignment="1">
      <alignment horizontal="center" vertical="center"/>
    </xf>
    <xf numFmtId="0" fontId="26" fillId="2" borderId="1" xfId="0" applyFont="1" applyFill="1" applyBorder="1" applyAlignment="1">
      <alignment vertical="center" wrapText="1"/>
    </xf>
    <xf numFmtId="0" fontId="109" fillId="2" borderId="0" xfId="0" applyFont="1" applyFill="1" applyAlignment="1">
      <alignment horizontal="left" vertical="center"/>
    </xf>
    <xf numFmtId="12" fontId="110" fillId="0" borderId="54" xfId="0" quotePrefix="1" applyNumberFormat="1" applyFont="1" applyBorder="1" applyAlignment="1">
      <alignment horizontal="center" vertical="center" wrapText="1"/>
    </xf>
    <xf numFmtId="0" fontId="109" fillId="2" borderId="0" xfId="0" applyFont="1" applyFill="1" applyAlignment="1">
      <alignment vertical="center" wrapText="1"/>
    </xf>
    <xf numFmtId="0" fontId="109" fillId="2" borderId="0" xfId="0" applyFont="1" applyFill="1" applyAlignment="1">
      <alignment vertical="center"/>
    </xf>
    <xf numFmtId="0" fontId="111" fillId="2" borderId="0" xfId="0" applyFont="1" applyFill="1" applyAlignment="1">
      <alignment horizontal="left" vertical="center"/>
    </xf>
    <xf numFmtId="0" fontId="111" fillId="2" borderId="0" xfId="0" applyFont="1" applyFill="1" applyAlignment="1">
      <alignment vertical="center" wrapText="1"/>
    </xf>
    <xf numFmtId="0" fontId="111" fillId="2" borderId="0" xfId="0" applyFont="1" applyFill="1" applyAlignment="1">
      <alignment vertical="center"/>
    </xf>
    <xf numFmtId="1" fontId="29" fillId="0" borderId="54" xfId="2" quotePrefix="1" applyNumberFormat="1" applyFont="1" applyBorder="1" applyAlignment="1">
      <alignment horizontal="center" vertical="center" wrapText="1"/>
    </xf>
    <xf numFmtId="0" fontId="112" fillId="9" borderId="54" xfId="0" applyFont="1" applyFill="1" applyBorder="1" applyAlignment="1">
      <alignment vertical="center"/>
    </xf>
    <xf numFmtId="0" fontId="113" fillId="0" borderId="54" xfId="0" applyFont="1" applyBorder="1" applyAlignment="1">
      <alignment horizontal="center"/>
    </xf>
    <xf numFmtId="0" fontId="113" fillId="0" borderId="54" xfId="0" quotePrefix="1" applyFont="1" applyBorder="1" applyAlignment="1">
      <alignment horizontal="center"/>
    </xf>
    <xf numFmtId="16" fontId="113" fillId="0" borderId="54" xfId="0" quotePrefix="1" applyNumberFormat="1" applyFont="1" applyBorder="1" applyAlignment="1">
      <alignment horizontal="center"/>
    </xf>
    <xf numFmtId="0" fontId="93" fillId="0" borderId="71" xfId="59" applyFont="1" applyBorder="1" applyAlignment="1">
      <alignment horizontal="center" vertical="center"/>
    </xf>
    <xf numFmtId="0" fontId="93" fillId="0" borderId="71" xfId="59" applyFont="1" applyBorder="1" applyAlignment="1">
      <alignment horizontal="center" vertical="center" wrapText="1"/>
    </xf>
    <xf numFmtId="0" fontId="26" fillId="2" borderId="0" xfId="0" quotePrefix="1" applyFont="1" applyFill="1" applyAlignment="1">
      <alignment vertical="center"/>
    </xf>
    <xf numFmtId="0" fontId="26" fillId="0" borderId="23" xfId="0" applyFont="1" applyBorder="1" applyAlignment="1">
      <alignment horizontal="center" vertical="center" wrapText="1"/>
    </xf>
    <xf numFmtId="0" fontId="26" fillId="0" borderId="24" xfId="0" applyFont="1" applyBorder="1" applyAlignment="1">
      <alignment horizontal="center" vertical="center" wrapText="1"/>
    </xf>
    <xf numFmtId="0" fontId="26" fillId="0" borderId="25" xfId="0" applyFont="1" applyBorder="1" applyAlignment="1">
      <alignment horizontal="center" vertical="center" wrapText="1"/>
    </xf>
    <xf numFmtId="0" fontId="26" fillId="0" borderId="26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6" fillId="0" borderId="27" xfId="0" applyFont="1" applyBorder="1" applyAlignment="1">
      <alignment horizontal="center" vertical="center" wrapText="1"/>
    </xf>
    <xf numFmtId="0" fontId="26" fillId="0" borderId="31" xfId="0" applyFont="1" applyBorder="1" applyAlignment="1">
      <alignment horizontal="center" vertical="center" wrapText="1"/>
    </xf>
    <xf numFmtId="0" fontId="26" fillId="0" borderId="28" xfId="0" applyFont="1" applyBorder="1" applyAlignment="1">
      <alignment horizontal="center" vertical="center" wrapText="1"/>
    </xf>
    <xf numFmtId="0" fontId="26" fillId="0" borderId="32" xfId="0" applyFont="1" applyBorder="1" applyAlignment="1">
      <alignment horizontal="center" vertical="center" wrapText="1"/>
    </xf>
    <xf numFmtId="0" fontId="26" fillId="3" borderId="0" xfId="0" applyFont="1" applyFill="1" applyAlignment="1">
      <alignment horizontal="left" vertical="center" wrapText="1"/>
    </xf>
    <xf numFmtId="15" fontId="32" fillId="2" borderId="1" xfId="0" quotePrefix="1" applyNumberFormat="1" applyFont="1" applyFill="1" applyBorder="1" applyAlignment="1">
      <alignment horizontal="left" vertical="center"/>
    </xf>
    <xf numFmtId="15" fontId="32" fillId="2" borderId="1" xfId="0" applyNumberFormat="1" applyFont="1" applyFill="1" applyBorder="1" applyAlignment="1">
      <alignment horizontal="left" vertical="center"/>
    </xf>
    <xf numFmtId="0" fontId="32" fillId="2" borderId="1" xfId="0" applyFont="1" applyFill="1" applyBorder="1" applyAlignment="1">
      <alignment horizontal="left" vertical="center" wrapText="1"/>
    </xf>
    <xf numFmtId="0" fontId="32" fillId="2" borderId="1" xfId="0" applyFont="1" applyFill="1" applyBorder="1" applyAlignment="1">
      <alignment horizontal="center" vertical="center"/>
    </xf>
    <xf numFmtId="0" fontId="27" fillId="11" borderId="14" xfId="0" applyFont="1" applyFill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14" xfId="0" quotePrefix="1" applyFont="1" applyBorder="1" applyAlignment="1">
      <alignment horizontal="center" vertical="center"/>
    </xf>
    <xf numFmtId="16" fontId="28" fillId="0" borderId="14" xfId="0" quotePrefix="1" applyNumberFormat="1" applyFont="1" applyBorder="1" applyAlignment="1">
      <alignment horizontal="center" vertical="center"/>
    </xf>
    <xf numFmtId="0" fontId="32" fillId="10" borderId="23" xfId="0" applyFont="1" applyFill="1" applyBorder="1" applyAlignment="1">
      <alignment horizontal="center" vertical="center"/>
    </xf>
    <xf numFmtId="0" fontId="32" fillId="10" borderId="24" xfId="0" applyFont="1" applyFill="1" applyBorder="1" applyAlignment="1">
      <alignment horizontal="center" vertical="center"/>
    </xf>
    <xf numFmtId="0" fontId="32" fillId="10" borderId="48" xfId="0" applyFont="1" applyFill="1" applyBorder="1" applyAlignment="1">
      <alignment horizontal="center" vertical="center"/>
    </xf>
    <xf numFmtId="0" fontId="49" fillId="2" borderId="14" xfId="0" applyFont="1" applyFill="1" applyBorder="1" applyAlignment="1">
      <alignment horizontal="center" vertical="center" wrapText="1"/>
    </xf>
    <xf numFmtId="1" fontId="69" fillId="0" borderId="15" xfId="0" applyNumberFormat="1" applyFont="1" applyBorder="1" applyAlignment="1">
      <alignment horizontal="center" vertical="center" wrapText="1"/>
    </xf>
    <xf numFmtId="1" fontId="69" fillId="0" borderId="12" xfId="0" applyNumberFormat="1" applyFont="1" applyBorder="1" applyAlignment="1">
      <alignment horizontal="center" vertical="center" wrapText="1"/>
    </xf>
    <xf numFmtId="1" fontId="69" fillId="0" borderId="13" xfId="0" applyNumberFormat="1" applyFont="1" applyBorder="1" applyAlignment="1">
      <alignment horizontal="center" vertical="center" wrapText="1"/>
    </xf>
    <xf numFmtId="0" fontId="49" fillId="0" borderId="14" xfId="0" applyFont="1" applyBorder="1" applyAlignment="1">
      <alignment horizontal="center" vertical="center" wrapText="1"/>
    </xf>
    <xf numFmtId="0" fontId="65" fillId="2" borderId="3" xfId="0" applyFont="1" applyFill="1" applyBorder="1" applyAlignment="1">
      <alignment horizontal="left" vertical="center" wrapText="1"/>
    </xf>
    <xf numFmtId="0" fontId="65" fillId="13" borderId="3" xfId="0" applyFont="1" applyFill="1" applyBorder="1" applyAlignment="1">
      <alignment horizontal="left" vertical="center" wrapText="1"/>
    </xf>
    <xf numFmtId="0" fontId="53" fillId="15" borderId="0" xfId="0" applyFont="1" applyFill="1" applyAlignment="1">
      <alignment horizontal="left"/>
    </xf>
    <xf numFmtId="0" fontId="53" fillId="15" borderId="28" xfId="0" applyFont="1" applyFill="1" applyBorder="1" applyAlignment="1">
      <alignment horizontal="left"/>
    </xf>
    <xf numFmtId="0" fontId="27" fillId="5" borderId="5" xfId="0" applyFont="1" applyFill="1" applyBorder="1" applyAlignment="1">
      <alignment horizontal="center" vertical="center"/>
    </xf>
    <xf numFmtId="0" fontId="27" fillId="5" borderId="6" xfId="0" applyFont="1" applyFill="1" applyBorder="1" applyAlignment="1">
      <alignment horizontal="center" vertical="center"/>
    </xf>
    <xf numFmtId="0" fontId="27" fillId="5" borderId="9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27" fillId="5" borderId="7" xfId="0" applyFont="1" applyFill="1" applyBorder="1" applyAlignment="1">
      <alignment horizontal="center" vertical="center" wrapText="1"/>
    </xf>
    <xf numFmtId="0" fontId="32" fillId="10" borderId="26" xfId="0" applyFont="1" applyFill="1" applyBorder="1" applyAlignment="1">
      <alignment horizontal="center" vertical="center"/>
    </xf>
    <xf numFmtId="0" fontId="32" fillId="10" borderId="0" xfId="0" applyFont="1" applyFill="1" applyAlignment="1">
      <alignment horizontal="center" vertical="center"/>
    </xf>
    <xf numFmtId="0" fontId="32" fillId="10" borderId="49" xfId="0" applyFont="1" applyFill="1" applyBorder="1" applyAlignment="1">
      <alignment horizontal="center" vertical="center"/>
    </xf>
    <xf numFmtId="0" fontId="27" fillId="5" borderId="16" xfId="0" applyFont="1" applyFill="1" applyBorder="1" applyAlignment="1">
      <alignment horizontal="center" vertical="center"/>
    </xf>
    <xf numFmtId="0" fontId="27" fillId="5" borderId="19" xfId="0" applyFont="1" applyFill="1" applyBorder="1" applyAlignment="1">
      <alignment horizontal="center" vertical="center"/>
    </xf>
    <xf numFmtId="0" fontId="27" fillId="5" borderId="17" xfId="0" applyFont="1" applyFill="1" applyBorder="1" applyAlignment="1">
      <alignment horizontal="center" vertical="center"/>
    </xf>
    <xf numFmtId="0" fontId="27" fillId="5" borderId="18" xfId="0" applyFont="1" applyFill="1" applyBorder="1" applyAlignment="1">
      <alignment horizontal="center" vertical="center" wrapText="1"/>
    </xf>
    <xf numFmtId="0" fontId="27" fillId="5" borderId="17" xfId="0" applyFont="1" applyFill="1" applyBorder="1" applyAlignment="1">
      <alignment horizontal="center" vertical="center" wrapText="1"/>
    </xf>
    <xf numFmtId="0" fontId="31" fillId="2" borderId="14" xfId="0" applyFont="1" applyFill="1" applyBorder="1" applyAlignment="1">
      <alignment horizontal="center" vertical="center"/>
    </xf>
    <xf numFmtId="1" fontId="31" fillId="2" borderId="15" xfId="0" applyNumberFormat="1" applyFont="1" applyFill="1" applyBorder="1" applyAlignment="1">
      <alignment horizontal="center" vertical="center" wrapText="1"/>
    </xf>
    <xf numFmtId="1" fontId="31" fillId="2" borderId="13" xfId="0" applyNumberFormat="1" applyFont="1" applyFill="1" applyBorder="1" applyAlignment="1">
      <alignment horizontal="center" vertical="center" wrapText="1"/>
    </xf>
    <xf numFmtId="1" fontId="57" fillId="0" borderId="51" xfId="1" applyNumberFormat="1" applyFont="1" applyBorder="1" applyAlignment="1">
      <alignment horizontal="center" vertical="center" wrapText="1"/>
    </xf>
    <xf numFmtId="1" fontId="57" fillId="0" borderId="54" xfId="1" applyNumberFormat="1" applyFont="1" applyBorder="1" applyAlignment="1">
      <alignment horizontal="center" vertical="center" wrapText="1"/>
    </xf>
    <xf numFmtId="1" fontId="57" fillId="0" borderId="47" xfId="1" applyNumberFormat="1" applyFont="1" applyBorder="1" applyAlignment="1">
      <alignment horizontal="center" vertical="center" wrapText="1"/>
    </xf>
    <xf numFmtId="1" fontId="57" fillId="0" borderId="10" xfId="1" applyNumberFormat="1" applyFont="1" applyBorder="1" applyAlignment="1">
      <alignment horizontal="center" vertical="center" wrapText="1"/>
    </xf>
    <xf numFmtId="1" fontId="60" fillId="0" borderId="51" xfId="1" applyNumberFormat="1" applyFont="1" applyBorder="1" applyAlignment="1">
      <alignment horizontal="center" vertical="center" wrapText="1"/>
    </xf>
    <xf numFmtId="1" fontId="60" fillId="0" borderId="54" xfId="1" applyNumberFormat="1" applyFont="1" applyBorder="1" applyAlignment="1">
      <alignment horizontal="center" vertical="center" wrapText="1"/>
    </xf>
    <xf numFmtId="1" fontId="60" fillId="0" borderId="47" xfId="1" applyNumberFormat="1" applyFont="1" applyBorder="1" applyAlignment="1">
      <alignment horizontal="center" vertical="center" wrapText="1"/>
    </xf>
    <xf numFmtId="1" fontId="60" fillId="0" borderId="10" xfId="1" applyNumberFormat="1" applyFont="1" applyBorder="1" applyAlignment="1">
      <alignment horizontal="center" vertical="center" wrapText="1"/>
    </xf>
    <xf numFmtId="1" fontId="31" fillId="2" borderId="60" xfId="0" applyNumberFormat="1" applyFont="1" applyFill="1" applyBorder="1" applyAlignment="1">
      <alignment horizontal="center" vertical="center" wrapText="1"/>
    </xf>
    <xf numFmtId="1" fontId="31" fillId="2" borderId="30" xfId="0" applyNumberFormat="1" applyFont="1" applyFill="1" applyBorder="1" applyAlignment="1">
      <alignment horizontal="center" vertical="center" wrapText="1"/>
    </xf>
    <xf numFmtId="1" fontId="31" fillId="2" borderId="54" xfId="0" applyNumberFormat="1" applyFont="1" applyFill="1" applyBorder="1" applyAlignment="1">
      <alignment horizontal="center" vertical="center" wrapText="1"/>
    </xf>
    <xf numFmtId="1" fontId="31" fillId="2" borderId="58" xfId="0" applyNumberFormat="1" applyFont="1" applyFill="1" applyBorder="1" applyAlignment="1">
      <alignment horizontal="center" vertical="center" wrapText="1"/>
    </xf>
    <xf numFmtId="1" fontId="31" fillId="2" borderId="59" xfId="0" applyNumberFormat="1" applyFont="1" applyFill="1" applyBorder="1" applyAlignment="1">
      <alignment horizontal="center" vertical="center" wrapText="1"/>
    </xf>
    <xf numFmtId="0" fontId="31" fillId="2" borderId="14" xfId="0" applyFont="1" applyFill="1" applyBorder="1" applyAlignment="1">
      <alignment horizontal="center" vertical="center" wrapText="1"/>
    </xf>
    <xf numFmtId="0" fontId="31" fillId="2" borderId="15" xfId="0" applyFont="1" applyFill="1" applyBorder="1" applyAlignment="1">
      <alignment horizontal="center" vertical="center" wrapText="1"/>
    </xf>
    <xf numFmtId="0" fontId="31" fillId="2" borderId="12" xfId="0" applyFont="1" applyFill="1" applyBorder="1" applyAlignment="1">
      <alignment horizontal="center" vertical="center" wrapText="1"/>
    </xf>
    <xf numFmtId="0" fontId="31" fillId="2" borderId="13" xfId="0" applyFont="1" applyFill="1" applyBorder="1" applyAlignment="1">
      <alignment horizontal="center" vertical="center" wrapText="1"/>
    </xf>
    <xf numFmtId="1" fontId="57" fillId="3" borderId="14" xfId="1" applyNumberFormat="1" applyFont="1" applyFill="1" applyBorder="1" applyAlignment="1">
      <alignment horizontal="center" vertical="center" wrapText="1"/>
    </xf>
    <xf numFmtId="1" fontId="31" fillId="2" borderId="15" xfId="0" quotePrefix="1" applyNumberFormat="1" applyFont="1" applyFill="1" applyBorder="1" applyAlignment="1">
      <alignment horizontal="center" vertical="center" wrapText="1"/>
    </xf>
    <xf numFmtId="0" fontId="54" fillId="2" borderId="0" xfId="0" applyFont="1" applyFill="1" applyAlignment="1">
      <alignment horizontal="left" vertical="center"/>
    </xf>
    <xf numFmtId="0" fontId="32" fillId="3" borderId="15" xfId="0" applyFont="1" applyFill="1" applyBorder="1" applyAlignment="1">
      <alignment horizontal="center" vertical="center" wrapText="1"/>
    </xf>
    <xf numFmtId="0" fontId="32" fillId="3" borderId="12" xfId="0" applyFont="1" applyFill="1" applyBorder="1" applyAlignment="1">
      <alignment horizontal="center" vertical="center" wrapText="1"/>
    </xf>
    <xf numFmtId="0" fontId="32" fillId="3" borderId="13" xfId="0" applyFont="1" applyFill="1" applyBorder="1" applyAlignment="1">
      <alignment horizontal="center" vertical="center" wrapText="1"/>
    </xf>
    <xf numFmtId="0" fontId="32" fillId="0" borderId="14" xfId="0" applyFont="1" applyBorder="1" applyAlignment="1">
      <alignment horizontal="center" vertical="center"/>
    </xf>
    <xf numFmtId="0" fontId="31" fillId="2" borderId="11" xfId="0" quotePrefix="1" applyFont="1" applyFill="1" applyBorder="1" applyAlignment="1">
      <alignment horizontal="center" vertical="center" wrapText="1"/>
    </xf>
    <xf numFmtId="0" fontId="31" fillId="2" borderId="10" xfId="0" quotePrefix="1" applyFont="1" applyFill="1" applyBorder="1" applyAlignment="1">
      <alignment horizontal="center" vertical="center" wrapText="1"/>
    </xf>
    <xf numFmtId="0" fontId="62" fillId="2" borderId="13" xfId="0" quotePrefix="1" applyFont="1" applyFill="1" applyBorder="1" applyAlignment="1">
      <alignment horizontal="center" vertical="center" wrapText="1"/>
    </xf>
    <xf numFmtId="0" fontId="62" fillId="2" borderId="14" xfId="0" quotePrefix="1" applyFont="1" applyFill="1" applyBorder="1" applyAlignment="1">
      <alignment horizontal="center" vertical="center" wrapText="1"/>
    </xf>
    <xf numFmtId="0" fontId="31" fillId="2" borderId="14" xfId="0" quotePrefix="1" applyFont="1" applyFill="1" applyBorder="1" applyAlignment="1">
      <alignment horizontal="center" vertical="center" wrapText="1"/>
    </xf>
    <xf numFmtId="0" fontId="31" fillId="2" borderId="15" xfId="0" quotePrefix="1" applyFont="1" applyFill="1" applyBorder="1" applyAlignment="1">
      <alignment horizontal="center" vertical="center" wrapText="1"/>
    </xf>
    <xf numFmtId="0" fontId="31" fillId="2" borderId="13" xfId="0" quotePrefix="1" applyFont="1" applyFill="1" applyBorder="1" applyAlignment="1">
      <alignment horizontal="center" vertical="center" wrapText="1"/>
    </xf>
    <xf numFmtId="0" fontId="32" fillId="0" borderId="55" xfId="0" applyFont="1" applyBorder="1" applyAlignment="1">
      <alignment horizontal="center" vertical="center" wrapText="1"/>
    </xf>
    <xf numFmtId="0" fontId="32" fillId="0" borderId="52" xfId="0" applyFont="1" applyBorder="1" applyAlignment="1">
      <alignment horizontal="center" vertical="center" wrapText="1"/>
    </xf>
    <xf numFmtId="0" fontId="32" fillId="0" borderId="53" xfId="0" applyFont="1" applyBorder="1" applyAlignment="1">
      <alignment horizontal="center" vertical="center" wrapText="1"/>
    </xf>
    <xf numFmtId="0" fontId="31" fillId="2" borderId="55" xfId="0" quotePrefix="1" applyFont="1" applyFill="1" applyBorder="1" applyAlignment="1">
      <alignment horizontal="center" vertical="center" wrapText="1"/>
    </xf>
    <xf numFmtId="0" fontId="31" fillId="2" borderId="52" xfId="0" quotePrefix="1" applyFont="1" applyFill="1" applyBorder="1" applyAlignment="1">
      <alignment horizontal="center" vertical="center" wrapText="1"/>
    </xf>
    <xf numFmtId="0" fontId="31" fillId="2" borderId="53" xfId="0" quotePrefix="1" applyFont="1" applyFill="1" applyBorder="1" applyAlignment="1">
      <alignment horizontal="center" vertical="center" wrapText="1"/>
    </xf>
    <xf numFmtId="0" fontId="32" fillId="3" borderId="29" xfId="0" applyFont="1" applyFill="1" applyBorder="1" applyAlignment="1">
      <alignment horizontal="center" vertical="center" wrapText="1"/>
    </xf>
    <xf numFmtId="0" fontId="32" fillId="3" borderId="30" xfId="0" applyFont="1" applyFill="1" applyBorder="1" applyAlignment="1">
      <alignment horizontal="center" vertical="center" wrapText="1"/>
    </xf>
    <xf numFmtId="0" fontId="49" fillId="9" borderId="14" xfId="0" applyFont="1" applyFill="1" applyBorder="1" applyAlignment="1">
      <alignment horizontal="left" vertical="center" wrapText="1"/>
    </xf>
    <xf numFmtId="12" fontId="48" fillId="0" borderId="15" xfId="0" quotePrefix="1" applyNumberFormat="1" applyFont="1" applyBorder="1" applyAlignment="1">
      <alignment horizontal="center" vertical="center" wrapText="1"/>
    </xf>
    <xf numFmtId="12" fontId="48" fillId="0" borderId="12" xfId="0" quotePrefix="1" applyNumberFormat="1" applyFont="1" applyBorder="1" applyAlignment="1">
      <alignment horizontal="center" vertical="center" wrapText="1"/>
    </xf>
    <xf numFmtId="12" fontId="48" fillId="0" borderId="13" xfId="0" quotePrefix="1" applyNumberFormat="1" applyFont="1" applyBorder="1" applyAlignment="1">
      <alignment horizontal="center" vertical="center" wrapText="1"/>
    </xf>
    <xf numFmtId="0" fontId="32" fillId="2" borderId="0" xfId="0" applyFont="1" applyFill="1" applyAlignment="1">
      <alignment horizontal="left" vertical="center" wrapText="1"/>
    </xf>
    <xf numFmtId="0" fontId="31" fillId="2" borderId="12" xfId="0" quotePrefix="1" applyFont="1" applyFill="1" applyBorder="1" applyAlignment="1">
      <alignment horizontal="center" vertical="center" wrapText="1"/>
    </xf>
    <xf numFmtId="0" fontId="31" fillId="2" borderId="60" xfId="0" quotePrefix="1" applyFont="1" applyFill="1" applyBorder="1" applyAlignment="1">
      <alignment horizontal="center" vertical="center" wrapText="1"/>
    </xf>
    <xf numFmtId="0" fontId="31" fillId="2" borderId="29" xfId="0" quotePrefix="1" applyFont="1" applyFill="1" applyBorder="1" applyAlignment="1">
      <alignment horizontal="center" vertical="center" wrapText="1"/>
    </xf>
    <xf numFmtId="0" fontId="31" fillId="2" borderId="30" xfId="0" quotePrefix="1" applyFont="1" applyFill="1" applyBorder="1" applyAlignment="1">
      <alignment horizontal="center" vertical="center" wrapText="1"/>
    </xf>
    <xf numFmtId="0" fontId="31" fillId="2" borderId="61" xfId="0" quotePrefix="1" applyFont="1" applyFill="1" applyBorder="1" applyAlignment="1">
      <alignment horizontal="center" vertical="center" wrapText="1"/>
    </xf>
    <xf numFmtId="0" fontId="31" fillId="2" borderId="0" xfId="0" quotePrefix="1" applyFont="1" applyFill="1" applyAlignment="1">
      <alignment horizontal="center" vertical="center" wrapText="1"/>
    </xf>
    <xf numFmtId="0" fontId="31" fillId="2" borderId="49" xfId="0" quotePrefix="1" applyFont="1" applyFill="1" applyBorder="1" applyAlignment="1">
      <alignment horizontal="center" vertical="center" wrapText="1"/>
    </xf>
    <xf numFmtId="0" fontId="31" fillId="2" borderId="58" xfId="0" quotePrefix="1" applyFont="1" applyFill="1" applyBorder="1" applyAlignment="1">
      <alignment horizontal="center" vertical="center" wrapText="1"/>
    </xf>
    <xf numFmtId="0" fontId="31" fillId="2" borderId="57" xfId="0" quotePrefix="1" applyFont="1" applyFill="1" applyBorder="1" applyAlignment="1">
      <alignment horizontal="center" vertical="center" wrapText="1"/>
    </xf>
    <xf numFmtId="0" fontId="31" fillId="2" borderId="59" xfId="0" quotePrefix="1" applyFont="1" applyFill="1" applyBorder="1" applyAlignment="1">
      <alignment horizontal="center" vertical="center" wrapText="1"/>
    </xf>
    <xf numFmtId="0" fontId="70" fillId="0" borderId="0" xfId="0" quotePrefix="1" applyFont="1" applyAlignment="1">
      <alignment horizontal="left" vertical="center" wrapText="1"/>
    </xf>
    <xf numFmtId="0" fontId="63" fillId="0" borderId="0" xfId="0" quotePrefix="1" applyFont="1" applyAlignment="1">
      <alignment horizontal="left" vertical="center" wrapText="1"/>
    </xf>
    <xf numFmtId="0" fontId="31" fillId="9" borderId="15" xfId="0" applyFont="1" applyFill="1" applyBorder="1" applyAlignment="1">
      <alignment horizontal="left" vertical="center" wrapText="1"/>
    </xf>
    <xf numFmtId="0" fontId="31" fillId="9" borderId="13" xfId="0" applyFont="1" applyFill="1" applyBorder="1" applyAlignment="1">
      <alignment horizontal="left" vertical="center" wrapText="1"/>
    </xf>
    <xf numFmtId="0" fontId="31" fillId="9" borderId="55" xfId="0" applyFont="1" applyFill="1" applyBorder="1" applyAlignment="1">
      <alignment horizontal="left" vertical="center" wrapText="1"/>
    </xf>
    <xf numFmtId="0" fontId="31" fillId="9" borderId="53" xfId="0" applyFont="1" applyFill="1" applyBorder="1" applyAlignment="1">
      <alignment horizontal="left" vertical="center" wrapText="1"/>
    </xf>
    <xf numFmtId="0" fontId="32" fillId="0" borderId="15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1" fontId="48" fillId="0" borderId="55" xfId="0" applyNumberFormat="1" applyFont="1" applyBorder="1" applyAlignment="1">
      <alignment horizontal="center" vertical="center" wrapText="1"/>
    </xf>
    <xf numFmtId="1" fontId="48" fillId="0" borderId="52" xfId="0" applyNumberFormat="1" applyFont="1" applyBorder="1" applyAlignment="1">
      <alignment horizontal="center" vertical="center" wrapText="1"/>
    </xf>
    <xf numFmtId="1" fontId="48" fillId="0" borderId="53" xfId="0" applyNumberFormat="1" applyFont="1" applyBorder="1" applyAlignment="1">
      <alignment horizontal="center" vertical="center" wrapText="1"/>
    </xf>
    <xf numFmtId="0" fontId="49" fillId="2" borderId="55" xfId="0" applyFont="1" applyFill="1" applyBorder="1" applyAlignment="1">
      <alignment horizontal="center" vertical="center" wrapText="1"/>
    </xf>
    <xf numFmtId="0" fontId="49" fillId="2" borderId="53" xfId="0" applyFont="1" applyFill="1" applyBorder="1" applyAlignment="1">
      <alignment horizontal="center" vertical="center" wrapText="1"/>
    </xf>
    <xf numFmtId="1" fontId="26" fillId="2" borderId="55" xfId="0" applyNumberFormat="1" applyFont="1" applyFill="1" applyBorder="1" applyAlignment="1">
      <alignment horizontal="center" vertical="center"/>
    </xf>
    <xf numFmtId="1" fontId="26" fillId="2" borderId="53" xfId="0" applyNumberFormat="1" applyFont="1" applyFill="1" applyBorder="1" applyAlignment="1">
      <alignment horizontal="center" vertical="center"/>
    </xf>
    <xf numFmtId="1" fontId="29" fillId="2" borderId="55" xfId="0" applyNumberFormat="1" applyFont="1" applyFill="1" applyBorder="1" applyAlignment="1">
      <alignment horizontal="center" vertical="center" wrapText="1"/>
    </xf>
    <xf numFmtId="1" fontId="29" fillId="2" borderId="53" xfId="0" applyNumberFormat="1" applyFont="1" applyFill="1" applyBorder="1" applyAlignment="1">
      <alignment horizontal="center" vertical="center" wrapText="1"/>
    </xf>
    <xf numFmtId="0" fontId="29" fillId="2" borderId="55" xfId="0" applyFont="1" applyFill="1" applyBorder="1" applyAlignment="1">
      <alignment horizontal="center" vertical="center" wrapText="1"/>
    </xf>
    <xf numFmtId="0" fontId="29" fillId="2" borderId="52" xfId="0" applyFont="1" applyFill="1" applyBorder="1" applyAlignment="1">
      <alignment horizontal="center" vertical="center" wrapText="1"/>
    </xf>
    <xf numFmtId="0" fontId="29" fillId="2" borderId="53" xfId="0" applyFont="1" applyFill="1" applyBorder="1" applyAlignment="1">
      <alignment horizontal="center" vertical="center" wrapText="1"/>
    </xf>
    <xf numFmtId="0" fontId="29" fillId="2" borderId="60" xfId="0" applyFont="1" applyFill="1" applyBorder="1" applyAlignment="1">
      <alignment horizontal="center" vertical="center" wrapText="1"/>
    </xf>
    <xf numFmtId="0" fontId="29" fillId="2" borderId="29" xfId="0" applyFont="1" applyFill="1" applyBorder="1" applyAlignment="1">
      <alignment horizontal="center" vertical="center" wrapText="1"/>
    </xf>
    <xf numFmtId="0" fontId="29" fillId="2" borderId="30" xfId="0" applyFont="1" applyFill="1" applyBorder="1" applyAlignment="1">
      <alignment horizontal="center" vertical="center" wrapText="1"/>
    </xf>
    <xf numFmtId="0" fontId="32" fillId="10" borderId="54" xfId="0" applyFont="1" applyFill="1" applyBorder="1" applyAlignment="1">
      <alignment horizontal="center" vertical="center"/>
    </xf>
    <xf numFmtId="0" fontId="27" fillId="0" borderId="52" xfId="0" applyFont="1" applyBorder="1" applyAlignment="1">
      <alignment horizontal="center" vertical="center" wrapText="1"/>
    </xf>
    <xf numFmtId="0" fontId="102" fillId="5" borderId="72" xfId="0" applyFont="1" applyFill="1" applyBorder="1" applyAlignment="1">
      <alignment horizontal="center" vertical="center"/>
    </xf>
    <xf numFmtId="0" fontId="102" fillId="5" borderId="52" xfId="0" applyFont="1" applyFill="1" applyBorder="1" applyAlignment="1">
      <alignment horizontal="center" vertical="center"/>
    </xf>
    <xf numFmtId="0" fontId="102" fillId="5" borderId="53" xfId="0" applyFont="1" applyFill="1" applyBorder="1" applyAlignment="1">
      <alignment horizontal="center" vertical="center"/>
    </xf>
    <xf numFmtId="0" fontId="102" fillId="5" borderId="55" xfId="0" applyFont="1" applyFill="1" applyBorder="1" applyAlignment="1">
      <alignment horizontal="center" vertical="center" wrapText="1"/>
    </xf>
    <xf numFmtId="0" fontId="102" fillId="5" borderId="53" xfId="0" applyFont="1" applyFill="1" applyBorder="1" applyAlignment="1">
      <alignment horizontal="center" vertical="center" wrapText="1"/>
    </xf>
    <xf numFmtId="0" fontId="29" fillId="2" borderId="54" xfId="0" applyFont="1" applyFill="1" applyBorder="1" applyAlignment="1">
      <alignment horizontal="center" vertical="center" wrapText="1"/>
    </xf>
    <xf numFmtId="0" fontId="102" fillId="5" borderId="60" xfId="0" applyFont="1" applyFill="1" applyBorder="1" applyAlignment="1">
      <alignment horizontal="center" vertical="center" wrapText="1"/>
    </xf>
    <xf numFmtId="0" fontId="102" fillId="5" borderId="29" xfId="0" applyFont="1" applyFill="1" applyBorder="1" applyAlignment="1">
      <alignment horizontal="center" vertical="center" wrapText="1"/>
    </xf>
    <xf numFmtId="0" fontId="26" fillId="2" borderId="1" xfId="0" applyFont="1" applyFill="1" applyBorder="1" applyAlignment="1">
      <alignment horizontal="center" vertical="center"/>
    </xf>
    <xf numFmtId="1" fontId="48" fillId="0" borderId="54" xfId="0" applyNumberFormat="1" applyFont="1" applyBorder="1" applyAlignment="1">
      <alignment horizontal="center" vertical="center" wrapText="1"/>
    </xf>
    <xf numFmtId="0" fontId="49" fillId="2" borderId="54" xfId="0" applyFont="1" applyFill="1" applyBorder="1" applyAlignment="1">
      <alignment horizontal="center" vertical="center" wrapText="1"/>
    </xf>
    <xf numFmtId="0" fontId="102" fillId="5" borderId="54" xfId="0" applyFont="1" applyFill="1" applyBorder="1" applyAlignment="1">
      <alignment horizontal="center" vertical="center" wrapText="1"/>
    </xf>
    <xf numFmtId="1" fontId="26" fillId="0" borderId="54" xfId="0" applyNumberFormat="1" applyFont="1" applyBorder="1" applyAlignment="1">
      <alignment horizontal="center" vertical="center" wrapText="1"/>
    </xf>
    <xf numFmtId="0" fontId="102" fillId="5" borderId="54" xfId="0" applyFont="1" applyFill="1" applyBorder="1" applyAlignment="1">
      <alignment horizontal="center" vertical="center"/>
    </xf>
    <xf numFmtId="0" fontId="35" fillId="15" borderId="0" xfId="0" applyFont="1" applyFill="1" applyAlignment="1">
      <alignment horizontal="left" vertical="center" wrapText="1"/>
    </xf>
    <xf numFmtId="1" fontId="26" fillId="0" borderId="55" xfId="0" applyNumberFormat="1" applyFont="1" applyBorder="1" applyAlignment="1">
      <alignment horizontal="center" vertical="center" wrapText="1"/>
    </xf>
    <xf numFmtId="1" fontId="26" fillId="0" borderId="52" xfId="0" applyNumberFormat="1" applyFont="1" applyBorder="1" applyAlignment="1">
      <alignment horizontal="center" vertical="center" wrapText="1"/>
    </xf>
    <xf numFmtId="1" fontId="26" fillId="0" borderId="53" xfId="0" applyNumberFormat="1" applyFont="1" applyBorder="1" applyAlignment="1">
      <alignment horizontal="center" vertical="center" wrapText="1"/>
    </xf>
    <xf numFmtId="0" fontId="34" fillId="0" borderId="14" xfId="0" applyFont="1" applyBorder="1" applyAlignment="1">
      <alignment horizontal="center" vertical="center"/>
    </xf>
    <xf numFmtId="0" fontId="34" fillId="0" borderId="14" xfId="0" quotePrefix="1" applyFont="1" applyBorder="1" applyAlignment="1">
      <alignment horizontal="center" vertical="center"/>
    </xf>
    <xf numFmtId="16" fontId="34" fillId="0" borderId="14" xfId="0" quotePrefix="1" applyNumberFormat="1" applyFont="1" applyBorder="1" applyAlignment="1">
      <alignment horizontal="center" vertical="center"/>
    </xf>
    <xf numFmtId="0" fontId="99" fillId="0" borderId="23" xfId="0" applyFont="1" applyBorder="1" applyAlignment="1">
      <alignment horizontal="center" vertical="center" wrapText="1"/>
    </xf>
    <xf numFmtId="0" fontId="99" fillId="0" borderId="24" xfId="0" applyFont="1" applyBorder="1" applyAlignment="1">
      <alignment horizontal="center" vertical="center" wrapText="1"/>
    </xf>
    <xf numFmtId="0" fontId="99" fillId="0" borderId="25" xfId="0" applyFont="1" applyBorder="1" applyAlignment="1">
      <alignment horizontal="center" vertical="center" wrapText="1"/>
    </xf>
    <xf numFmtId="0" fontId="99" fillId="0" borderId="26" xfId="0" applyFont="1" applyBorder="1" applyAlignment="1">
      <alignment horizontal="center" vertical="center" wrapText="1"/>
    </xf>
    <xf numFmtId="0" fontId="99" fillId="0" borderId="0" xfId="0" applyFont="1" applyAlignment="1">
      <alignment horizontal="center" vertical="center" wrapText="1"/>
    </xf>
    <xf numFmtId="0" fontId="99" fillId="0" borderId="27" xfId="0" applyFont="1" applyBorder="1" applyAlignment="1">
      <alignment horizontal="center" vertical="center" wrapText="1"/>
    </xf>
    <xf numFmtId="0" fontId="99" fillId="0" borderId="31" xfId="0" applyFont="1" applyBorder="1" applyAlignment="1">
      <alignment horizontal="center" vertical="center" wrapText="1"/>
    </xf>
    <xf numFmtId="0" fontId="99" fillId="0" borderId="28" xfId="0" applyFont="1" applyBorder="1" applyAlignment="1">
      <alignment horizontal="center" vertical="center" wrapText="1"/>
    </xf>
    <xf numFmtId="0" fontId="99" fillId="0" borderId="32" xfId="0" applyFont="1" applyBorder="1" applyAlignment="1">
      <alignment horizontal="center" vertical="center" wrapText="1"/>
    </xf>
    <xf numFmtId="0" fontId="26" fillId="2" borderId="1" xfId="0" applyFont="1" applyFill="1" applyBorder="1" applyAlignment="1">
      <alignment horizontal="left" vertical="center" wrapText="1"/>
    </xf>
    <xf numFmtId="15" fontId="26" fillId="2" borderId="1" xfId="0" quotePrefix="1" applyNumberFormat="1" applyFont="1" applyFill="1" applyBorder="1" applyAlignment="1">
      <alignment horizontal="left" vertical="center"/>
    </xf>
    <xf numFmtId="15" fontId="26" fillId="2" borderId="1" xfId="0" applyNumberFormat="1" applyFont="1" applyFill="1" applyBorder="1" applyAlignment="1">
      <alignment horizontal="left" vertical="center"/>
    </xf>
    <xf numFmtId="1" fontId="29" fillId="2" borderId="54" xfId="0" applyNumberFormat="1" applyFont="1" applyFill="1" applyBorder="1" applyAlignment="1">
      <alignment horizontal="left" vertical="center" wrapText="1"/>
    </xf>
    <xf numFmtId="0" fontId="29" fillId="2" borderId="55" xfId="0" quotePrefix="1" applyFont="1" applyFill="1" applyBorder="1" applyAlignment="1">
      <alignment horizontal="center" vertical="center" wrapText="1"/>
    </xf>
    <xf numFmtId="0" fontId="29" fillId="2" borderId="52" xfId="0" quotePrefix="1" applyFont="1" applyFill="1" applyBorder="1" applyAlignment="1">
      <alignment horizontal="center" vertical="center" wrapText="1"/>
    </xf>
    <xf numFmtId="0" fontId="29" fillId="2" borderId="53" xfId="0" quotePrefix="1" applyFont="1" applyFill="1" applyBorder="1" applyAlignment="1">
      <alignment horizontal="center" vertical="center" wrapText="1"/>
    </xf>
    <xf numFmtId="1" fontId="29" fillId="2" borderId="54" xfId="0" applyNumberFormat="1" applyFont="1" applyFill="1" applyBorder="1" applyAlignment="1">
      <alignment horizontal="center" vertical="center" wrapText="1"/>
    </xf>
    <xf numFmtId="12" fontId="26" fillId="0" borderId="55" xfId="0" quotePrefix="1" applyNumberFormat="1" applyFont="1" applyBorder="1" applyAlignment="1">
      <alignment horizontal="center" vertical="center" wrapText="1"/>
    </xf>
    <xf numFmtId="12" fontId="26" fillId="0" borderId="52" xfId="0" quotePrefix="1" applyNumberFormat="1" applyFont="1" applyBorder="1" applyAlignment="1">
      <alignment horizontal="center" vertical="center" wrapText="1"/>
    </xf>
    <xf numFmtId="12" fontId="26" fillId="0" borderId="53" xfId="0" quotePrefix="1" applyNumberFormat="1" applyFont="1" applyBorder="1" applyAlignment="1">
      <alignment horizontal="center" vertical="center" wrapText="1"/>
    </xf>
    <xf numFmtId="0" fontId="26" fillId="2" borderId="0" xfId="0" applyFont="1" applyFill="1" applyAlignment="1">
      <alignment horizontal="left" vertical="center"/>
    </xf>
    <xf numFmtId="0" fontId="26" fillId="3" borderId="15" xfId="0" applyFont="1" applyFill="1" applyBorder="1" applyAlignment="1">
      <alignment horizontal="center" vertical="center" wrapText="1"/>
    </xf>
    <xf numFmtId="0" fontId="26" fillId="3" borderId="12" xfId="0" applyFont="1" applyFill="1" applyBorder="1" applyAlignment="1">
      <alignment horizontal="center" vertical="center" wrapText="1"/>
    </xf>
    <xf numFmtId="0" fontId="26" fillId="3" borderId="13" xfId="0" applyFont="1" applyFill="1" applyBorder="1" applyAlignment="1">
      <alignment horizontal="center" vertical="center" wrapText="1"/>
    </xf>
    <xf numFmtId="0" fontId="26" fillId="3" borderId="29" xfId="0" applyFont="1" applyFill="1" applyBorder="1" applyAlignment="1">
      <alignment horizontal="center" vertical="center" wrapText="1"/>
    </xf>
    <xf numFmtId="0" fontId="26" fillId="3" borderId="30" xfId="0" applyFont="1" applyFill="1" applyBorder="1" applyAlignment="1">
      <alignment horizontal="center" vertical="center" wrapText="1"/>
    </xf>
    <xf numFmtId="1" fontId="111" fillId="2" borderId="54" xfId="0" applyNumberFormat="1" applyFont="1" applyFill="1" applyBorder="1" applyAlignment="1">
      <alignment horizontal="left" vertical="center" wrapText="1"/>
    </xf>
    <xf numFmtId="0" fontId="26" fillId="0" borderId="55" xfId="0" applyFont="1" applyBorder="1" applyAlignment="1">
      <alignment horizontal="center" vertical="center"/>
    </xf>
    <xf numFmtId="0" fontId="26" fillId="0" borderId="53" xfId="0" applyFont="1" applyBorder="1" applyAlignment="1">
      <alignment horizontal="center" vertical="center"/>
    </xf>
    <xf numFmtId="0" fontId="26" fillId="0" borderId="55" xfId="0" applyFont="1" applyBorder="1" applyAlignment="1">
      <alignment horizontal="center" vertical="center" wrapText="1"/>
    </xf>
    <xf numFmtId="0" fontId="26" fillId="0" borderId="52" xfId="0" applyFont="1" applyBorder="1" applyAlignment="1">
      <alignment horizontal="center" vertical="center" wrapText="1"/>
    </xf>
    <xf numFmtId="0" fontId="26" fillId="0" borderId="53" xfId="0" applyFont="1" applyBorder="1" applyAlignment="1">
      <alignment horizontal="center" vertical="center" wrapText="1"/>
    </xf>
    <xf numFmtId="0" fontId="111" fillId="2" borderId="55" xfId="0" quotePrefix="1" applyFont="1" applyFill="1" applyBorder="1" applyAlignment="1">
      <alignment horizontal="center" vertical="center" wrapText="1"/>
    </xf>
    <xf numFmtId="0" fontId="111" fillId="2" borderId="52" xfId="0" quotePrefix="1" applyFont="1" applyFill="1" applyBorder="1" applyAlignment="1">
      <alignment horizontal="center" vertical="center" wrapText="1"/>
    </xf>
    <xf numFmtId="0" fontId="111" fillId="2" borderId="53" xfId="0" quotePrefix="1" applyFont="1" applyFill="1" applyBorder="1" applyAlignment="1">
      <alignment horizontal="center" vertical="center" wrapText="1"/>
    </xf>
    <xf numFmtId="0" fontId="29" fillId="2" borderId="15" xfId="0" applyFont="1" applyFill="1" applyBorder="1" applyAlignment="1">
      <alignment horizontal="center" vertical="center" wrapText="1"/>
    </xf>
    <xf numFmtId="0" fontId="29" fillId="2" borderId="13" xfId="0" applyFont="1" applyFill="1" applyBorder="1" applyAlignment="1">
      <alignment horizontal="center" vertical="center" wrapText="1"/>
    </xf>
    <xf numFmtId="0" fontId="109" fillId="9" borderId="54" xfId="0" applyFont="1" applyFill="1" applyBorder="1" applyAlignment="1">
      <alignment horizontal="left" vertical="center" wrapText="1"/>
    </xf>
    <xf numFmtId="0" fontId="26" fillId="0" borderId="55" xfId="0" quotePrefix="1" applyFont="1" applyBorder="1" applyAlignment="1">
      <alignment horizontal="center" vertical="center"/>
    </xf>
    <xf numFmtId="0" fontId="26" fillId="0" borderId="52" xfId="0" quotePrefix="1" applyFont="1" applyBorder="1" applyAlignment="1">
      <alignment horizontal="center" vertical="center"/>
    </xf>
    <xf numFmtId="0" fontId="26" fillId="0" borderId="53" xfId="0" quotePrefix="1" applyFont="1" applyBorder="1" applyAlignment="1">
      <alignment horizontal="center" vertical="center"/>
    </xf>
    <xf numFmtId="0" fontId="26" fillId="2" borderId="57" xfId="0" applyFont="1" applyFill="1" applyBorder="1" applyAlignment="1">
      <alignment horizontal="left" vertical="center" wrapText="1"/>
    </xf>
    <xf numFmtId="1" fontId="26" fillId="2" borderId="54" xfId="0" applyNumberFormat="1" applyFont="1" applyFill="1" applyBorder="1" applyAlignment="1">
      <alignment horizontal="center" vertical="center"/>
    </xf>
    <xf numFmtId="0" fontId="29" fillId="9" borderId="14" xfId="0" applyFont="1" applyFill="1" applyBorder="1" applyAlignment="1">
      <alignment horizontal="left" vertical="center" wrapText="1"/>
    </xf>
    <xf numFmtId="0" fontId="48" fillId="2" borderId="0" xfId="0" applyFont="1" applyFill="1" applyAlignment="1">
      <alignment horizontal="left" vertical="center"/>
    </xf>
    <xf numFmtId="1" fontId="26" fillId="2" borderId="55" xfId="0" quotePrefix="1" applyNumberFormat="1" applyFont="1" applyFill="1" applyBorder="1" applyAlignment="1">
      <alignment horizontal="center" vertical="center"/>
    </xf>
    <xf numFmtId="1" fontId="26" fillId="2" borderId="55" xfId="0" quotePrefix="1" applyNumberFormat="1" applyFont="1" applyFill="1" applyBorder="1" applyAlignment="1">
      <alignment horizontal="center" vertical="center" wrapText="1"/>
    </xf>
    <xf numFmtId="1" fontId="26" fillId="2" borderId="53" xfId="0" applyNumberFormat="1" applyFont="1" applyFill="1" applyBorder="1" applyAlignment="1">
      <alignment horizontal="center" vertical="center" wrapText="1"/>
    </xf>
    <xf numFmtId="0" fontId="51" fillId="0" borderId="51" xfId="2" applyFont="1" applyBorder="1" applyAlignment="1">
      <alignment horizontal="center" vertical="center" wrapText="1"/>
    </xf>
    <xf numFmtId="0" fontId="51" fillId="0" borderId="10" xfId="2" applyFont="1" applyBorder="1" applyAlignment="1">
      <alignment horizontal="center" vertical="center" wrapText="1"/>
    </xf>
    <xf numFmtId="0" fontId="52" fillId="0" borderId="51" xfId="2" applyFont="1" applyBorder="1" applyAlignment="1">
      <alignment horizontal="center" wrapText="1"/>
    </xf>
    <xf numFmtId="0" fontId="52" fillId="0" borderId="10" xfId="2" applyFont="1" applyBorder="1" applyAlignment="1">
      <alignment horizontal="center" wrapText="1"/>
    </xf>
    <xf numFmtId="1" fontId="50" fillId="0" borderId="55" xfId="2" applyNumberFormat="1" applyFont="1" applyBorder="1" applyAlignment="1">
      <alignment horizontal="center" vertical="center" wrapText="1"/>
    </xf>
    <xf numFmtId="1" fontId="50" fillId="0" borderId="53" xfId="2" applyNumberFormat="1" applyFont="1" applyBorder="1" applyAlignment="1">
      <alignment horizontal="center" vertical="center" wrapText="1"/>
    </xf>
    <xf numFmtId="0" fontId="50" fillId="5" borderId="54" xfId="2" applyFont="1" applyFill="1" applyBorder="1" applyAlignment="1">
      <alignment horizontal="center" vertical="center" wrapText="1"/>
    </xf>
    <xf numFmtId="0" fontId="52" fillId="0" borderId="54" xfId="2" applyFont="1" applyBorder="1" applyAlignment="1">
      <alignment horizontal="center" vertical="center" wrapText="1"/>
    </xf>
    <xf numFmtId="1" fontId="50" fillId="5" borderId="55" xfId="2" applyNumberFormat="1" applyFont="1" applyFill="1" applyBorder="1" applyAlignment="1">
      <alignment horizontal="center" vertical="center" wrapText="1"/>
    </xf>
    <xf numFmtId="1" fontId="50" fillId="5" borderId="53" xfId="2" applyNumberFormat="1" applyFont="1" applyFill="1" applyBorder="1" applyAlignment="1">
      <alignment horizontal="center" vertical="center" wrapText="1"/>
    </xf>
    <xf numFmtId="0" fontId="102" fillId="0" borderId="71" xfId="59" quotePrefix="1" applyFont="1" applyBorder="1" applyAlignment="1">
      <alignment horizontal="left" vertical="center" wrapText="1"/>
    </xf>
    <xf numFmtId="0" fontId="102" fillId="0" borderId="71" xfId="59" applyFont="1" applyBorder="1" applyAlignment="1">
      <alignment horizontal="left" vertical="center" wrapText="1"/>
    </xf>
    <xf numFmtId="0" fontId="93" fillId="0" borderId="0" xfId="59" applyFont="1" applyAlignment="1">
      <alignment horizontal="left" vertical="center" wrapText="1"/>
    </xf>
    <xf numFmtId="0" fontId="93" fillId="0" borderId="71" xfId="59" applyFont="1" applyBorder="1" applyAlignment="1">
      <alignment horizontal="center" vertical="center"/>
    </xf>
    <xf numFmtId="0" fontId="102" fillId="0" borderId="71" xfId="59" quotePrefix="1" applyFont="1" applyBorder="1" applyAlignment="1">
      <alignment vertical="center" wrapText="1"/>
    </xf>
    <xf numFmtId="0" fontId="102" fillId="0" borderId="71" xfId="59" applyFont="1" applyBorder="1" applyAlignment="1">
      <alignment vertical="center" wrapText="1"/>
    </xf>
    <xf numFmtId="0" fontId="27" fillId="0" borderId="71" xfId="59" quotePrefix="1" applyFont="1" applyBorder="1" applyAlignment="1">
      <alignment horizontal="left" vertical="center" wrapText="1"/>
    </xf>
    <xf numFmtId="0" fontId="27" fillId="0" borderId="71" xfId="59" applyFont="1" applyBorder="1" applyAlignment="1">
      <alignment horizontal="left" vertical="center" wrapText="1"/>
    </xf>
    <xf numFmtId="0" fontId="38" fillId="5" borderId="71" xfId="59" applyFont="1" applyFill="1" applyBorder="1" applyAlignment="1">
      <alignment horizontal="center" vertical="center"/>
    </xf>
    <xf numFmtId="0" fontId="93" fillId="5" borderId="71" xfId="59" applyFont="1" applyFill="1" applyBorder="1" applyAlignment="1">
      <alignment horizontal="left" vertical="center"/>
    </xf>
    <xf numFmtId="0" fontId="93" fillId="0" borderId="6" xfId="59" applyFont="1" applyBorder="1" applyAlignment="1">
      <alignment vertical="center"/>
    </xf>
    <xf numFmtId="0" fontId="93" fillId="0" borderId="6" xfId="59" applyFont="1" applyBorder="1" applyAlignment="1">
      <alignment horizontal="left" vertical="center"/>
    </xf>
    <xf numFmtId="1" fontId="50" fillId="5" borderId="52" xfId="2" applyNumberFormat="1" applyFont="1" applyFill="1" applyBorder="1" applyAlignment="1">
      <alignment horizontal="center" vertical="center" wrapText="1"/>
    </xf>
    <xf numFmtId="0" fontId="50" fillId="5" borderId="55" xfId="2" applyFont="1" applyFill="1" applyBorder="1" applyAlignment="1">
      <alignment horizontal="center" vertical="center" wrapText="1"/>
    </xf>
    <xf numFmtId="0" fontId="50" fillId="5" borderId="52" xfId="2" applyFont="1" applyFill="1" applyBorder="1" applyAlignment="1">
      <alignment horizontal="center" vertical="center" wrapText="1"/>
    </xf>
    <xf numFmtId="0" fontId="50" fillId="5" borderId="53" xfId="2" applyFont="1" applyFill="1" applyBorder="1" applyAlignment="1">
      <alignment horizontal="center" vertical="center" wrapText="1"/>
    </xf>
    <xf numFmtId="0" fontId="52" fillId="0" borderId="15" xfId="2" applyFont="1" applyBorder="1" applyAlignment="1">
      <alignment horizontal="center" vertical="center" wrapText="1"/>
    </xf>
    <xf numFmtId="0" fontId="52" fillId="0" borderId="52" xfId="2" applyFont="1" applyBorder="1" applyAlignment="1">
      <alignment horizontal="center" vertical="center" wrapText="1"/>
    </xf>
    <xf numFmtId="0" fontId="52" fillId="0" borderId="12" xfId="2" applyFont="1" applyBorder="1" applyAlignment="1">
      <alignment horizontal="center" vertical="center" wrapText="1"/>
    </xf>
    <xf numFmtId="0" fontId="52" fillId="0" borderId="13" xfId="2" applyFont="1" applyBorder="1" applyAlignment="1">
      <alignment horizontal="center" vertical="center" wrapText="1"/>
    </xf>
    <xf numFmtId="0" fontId="50" fillId="5" borderId="15" xfId="2" applyFont="1" applyFill="1" applyBorder="1" applyAlignment="1">
      <alignment horizontal="center" vertical="center" wrapText="1"/>
    </xf>
    <xf numFmtId="0" fontId="50" fillId="5" borderId="13" xfId="2" applyFont="1" applyFill="1" applyBorder="1" applyAlignment="1">
      <alignment horizontal="center" vertical="center" wrapText="1"/>
    </xf>
    <xf numFmtId="1" fontId="50" fillId="0" borderId="15" xfId="2" applyNumberFormat="1" applyFont="1" applyBorder="1" applyAlignment="1">
      <alignment horizontal="center" vertical="center" wrapText="1"/>
    </xf>
    <xf numFmtId="1" fontId="50" fillId="0" borderId="52" xfId="2" applyNumberFormat="1" applyFont="1" applyBorder="1" applyAlignment="1">
      <alignment horizontal="center" vertical="center" wrapText="1"/>
    </xf>
    <xf numFmtId="1" fontId="50" fillId="0" borderId="12" xfId="2" applyNumberFormat="1" applyFont="1" applyBorder="1" applyAlignment="1">
      <alignment horizontal="center" vertical="center" wrapText="1"/>
    </xf>
    <xf numFmtId="1" fontId="50" fillId="0" borderId="13" xfId="2" applyNumberFormat="1" applyFont="1" applyBorder="1" applyAlignment="1">
      <alignment horizontal="center" vertical="center" wrapText="1"/>
    </xf>
    <xf numFmtId="1" fontId="50" fillId="5" borderId="15" xfId="2" applyNumberFormat="1" applyFont="1" applyFill="1" applyBorder="1" applyAlignment="1">
      <alignment horizontal="center" vertical="center" wrapText="1"/>
    </xf>
    <xf numFmtId="1" fontId="50" fillId="5" borderId="12" xfId="2" applyNumberFormat="1" applyFont="1" applyFill="1" applyBorder="1" applyAlignment="1">
      <alignment horizontal="center" vertical="center" wrapText="1"/>
    </xf>
    <xf numFmtId="0" fontId="50" fillId="0" borderId="15" xfId="2" applyFont="1" applyBorder="1" applyAlignment="1">
      <alignment horizontal="center"/>
    </xf>
    <xf numFmtId="0" fontId="50" fillId="0" borderId="52" xfId="2" applyFont="1" applyBorder="1" applyAlignment="1">
      <alignment horizontal="center"/>
    </xf>
    <xf numFmtId="0" fontId="50" fillId="0" borderId="12" xfId="2" applyFont="1" applyBorder="1" applyAlignment="1">
      <alignment horizontal="center"/>
    </xf>
    <xf numFmtId="0" fontId="35" fillId="0" borderId="15" xfId="2" quotePrefix="1" applyFont="1" applyBorder="1" applyAlignment="1">
      <alignment horizontal="left" wrapText="1"/>
    </xf>
    <xf numFmtId="0" fontId="35" fillId="0" borderId="52" xfId="2" quotePrefix="1" applyFont="1" applyBorder="1" applyAlignment="1">
      <alignment horizontal="left" wrapText="1"/>
    </xf>
    <xf numFmtId="0" fontId="35" fillId="0" borderId="12" xfId="2" quotePrefix="1" applyFont="1" applyBorder="1" applyAlignment="1">
      <alignment horizontal="left" wrapText="1"/>
    </xf>
    <xf numFmtId="0" fontId="35" fillId="0" borderId="12" xfId="2" applyFont="1" applyBorder="1" applyAlignment="1">
      <alignment horizontal="left"/>
    </xf>
    <xf numFmtId="0" fontId="50" fillId="0" borderId="15" xfId="2" applyFont="1" applyBorder="1" applyAlignment="1">
      <alignment horizontal="left"/>
    </xf>
    <xf numFmtId="0" fontId="50" fillId="0" borderId="52" xfId="2" applyFont="1" applyBorder="1" applyAlignment="1">
      <alignment horizontal="left"/>
    </xf>
    <xf numFmtId="0" fontId="50" fillId="0" borderId="12" xfId="2" applyFont="1" applyBorder="1" applyAlignment="1">
      <alignment horizontal="left"/>
    </xf>
    <xf numFmtId="0" fontId="53" fillId="0" borderId="15" xfId="2" applyFont="1" applyBorder="1" applyAlignment="1">
      <alignment horizontal="center"/>
    </xf>
    <xf numFmtId="0" fontId="53" fillId="0" borderId="52" xfId="2" applyFont="1" applyBorder="1" applyAlignment="1">
      <alignment horizontal="center"/>
    </xf>
    <xf numFmtId="0" fontId="53" fillId="0" borderId="12" xfId="2" applyFont="1" applyBorder="1" applyAlignment="1">
      <alignment horizontal="center"/>
    </xf>
    <xf numFmtId="1" fontId="50" fillId="0" borderId="15" xfId="2" applyNumberFormat="1" applyFont="1" applyBorder="1" applyAlignment="1">
      <alignment horizontal="center"/>
    </xf>
    <xf numFmtId="1" fontId="50" fillId="0" borderId="52" xfId="2" applyNumberFormat="1" applyFont="1" applyBorder="1" applyAlignment="1">
      <alignment horizontal="center"/>
    </xf>
    <xf numFmtId="1" fontId="50" fillId="0" borderId="12" xfId="2" applyNumberFormat="1" applyFont="1" applyBorder="1" applyAlignment="1">
      <alignment horizontal="center"/>
    </xf>
    <xf numFmtId="1" fontId="51" fillId="0" borderId="15" xfId="2" applyNumberFormat="1" applyFont="1" applyBorder="1" applyAlignment="1">
      <alignment horizontal="center" vertical="center" wrapText="1"/>
    </xf>
    <xf numFmtId="1" fontId="51" fillId="0" borderId="52" xfId="2" applyNumberFormat="1" applyFont="1" applyBorder="1" applyAlignment="1">
      <alignment horizontal="center" vertical="center" wrapText="1"/>
    </xf>
    <xf numFmtId="1" fontId="51" fillId="0" borderId="12" xfId="2" applyNumberFormat="1" applyFont="1" applyBorder="1" applyAlignment="1">
      <alignment horizontal="center" vertical="center" wrapText="1"/>
    </xf>
    <xf numFmtId="1" fontId="50" fillId="5" borderId="15" xfId="2" applyNumberFormat="1" applyFont="1" applyFill="1" applyBorder="1" applyAlignment="1">
      <alignment horizontal="center" vertical="center"/>
    </xf>
    <xf numFmtId="1" fontId="50" fillId="5" borderId="52" xfId="2" applyNumberFormat="1" applyFont="1" applyFill="1" applyBorder="1" applyAlignment="1">
      <alignment horizontal="center" vertical="center"/>
    </xf>
    <xf numFmtId="1" fontId="50" fillId="5" borderId="13" xfId="2" applyNumberFormat="1" applyFont="1" applyFill="1" applyBorder="1" applyAlignment="1">
      <alignment horizontal="center" vertical="center"/>
    </xf>
    <xf numFmtId="1" fontId="51" fillId="0" borderId="14" xfId="2" applyNumberFormat="1" applyFont="1" applyBorder="1" applyAlignment="1">
      <alignment horizontal="center" vertical="center" wrapText="1"/>
    </xf>
    <xf numFmtId="1" fontId="51" fillId="0" borderId="54" xfId="2" applyNumberFormat="1" applyFont="1" applyBorder="1" applyAlignment="1">
      <alignment horizontal="center" vertical="center" wrapText="1"/>
    </xf>
    <xf numFmtId="0" fontId="27" fillId="0" borderId="24" xfId="0" applyFont="1" applyBorder="1" applyAlignment="1">
      <alignment horizontal="left"/>
    </xf>
    <xf numFmtId="0" fontId="27" fillId="0" borderId="33" xfId="0" applyFont="1" applyBorder="1" applyAlignment="1">
      <alignment horizontal="center"/>
    </xf>
    <xf numFmtId="0" fontId="27" fillId="0" borderId="34" xfId="0" applyFont="1" applyBorder="1" applyAlignment="1">
      <alignment horizontal="center"/>
    </xf>
  </cellXfs>
  <cellStyles count="129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08000000}"/>
    <cellStyle name="Comma" xfId="62" builtinId="3"/>
    <cellStyle name="Comma 2" xfId="12" xr:uid="{00000000-0005-0000-0000-00000A000000}"/>
    <cellStyle name="Comma 2 2" xfId="13" xr:uid="{00000000-0005-0000-0000-00000B000000}"/>
    <cellStyle name="Comma 2 6" xfId="114" xr:uid="{C5B3D3D6-E03B-4AD8-96B9-50745A280F99}"/>
    <cellStyle name="Comma 3" xfId="14" xr:uid="{00000000-0005-0000-0000-00000C000000}"/>
    <cellStyle name="Comma 4" xfId="15" xr:uid="{00000000-0005-0000-0000-00000D000000}"/>
    <cellStyle name="Comma 77" xfId="126" xr:uid="{8053857B-1898-472F-8201-235DA85F4671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Explanatory Text" xfId="86" builtinId="53" customBuiltin="1"/>
    <cellStyle name="Fixed" xfId="21" xr:uid="{00000000-0005-0000-0000-000013000000}"/>
    <cellStyle name="Good" xfId="76" builtinId="26" customBuiltin="1"/>
    <cellStyle name="Grey" xfId="22" xr:uid="{00000000-0005-0000-0000-000014000000}"/>
    <cellStyle name="Heading 1" xfId="72" builtinId="16" customBuiltin="1"/>
    <cellStyle name="Heading 1 2" xfId="23" xr:uid="{00000000-0005-0000-0000-000015000000}"/>
    <cellStyle name="Heading 2" xfId="73" builtinId="17" customBuiltin="1"/>
    <cellStyle name="Heading 2 2" xfId="24" xr:uid="{00000000-0005-0000-0000-000016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17000000}"/>
    <cellStyle name="Input [yellow] 2" xfId="66" xr:uid="{1F967D7F-8DBD-4B0E-9EBE-4C9E84F4147F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19000000}"/>
    <cellStyle name="Normal 10" xfId="128" xr:uid="{ADF180A6-FBBE-4B77-878A-5074B7EAEC5B}"/>
    <cellStyle name="Normal 10 2" xfId="120" xr:uid="{EF5C0187-A12D-4F5A-8FCC-E9160554AB44}"/>
    <cellStyle name="Normal 10 2 5" xfId="113" xr:uid="{47F2D54C-209A-402F-96C4-FB1B5B2D4A05}"/>
    <cellStyle name="Normal 133" xfId="1" xr:uid="{00000000-0005-0000-0000-00001A000000}"/>
    <cellStyle name="Normal 133 3 3" xfId="115" xr:uid="{A5A0F7C3-CD11-4238-8A96-056E74AFCB20}"/>
    <cellStyle name="Normal 133 3 3 2" xfId="112" xr:uid="{3E13EFC6-7285-4383-8D1C-EC643BA52A86}"/>
    <cellStyle name="Normal 142" xfId="118" xr:uid="{11F62236-78B2-42ED-A847-A35A795F7DD5}"/>
    <cellStyle name="Normal 145" xfId="127" xr:uid="{2F64E89B-2724-49F0-B6DC-9D7D503D82E9}"/>
    <cellStyle name="Normal 146" xfId="119" xr:uid="{F5EC285A-DA60-4BC4-BC85-F696B85A273D}"/>
    <cellStyle name="Normal 146 2" xfId="123" xr:uid="{9DC98EA9-BC5F-4E9A-839D-88E9504F8BF8}"/>
    <cellStyle name="Normal 147" xfId="124" xr:uid="{A2C4A55C-EB03-4A6D-9A25-9CFDA519E3E0}"/>
    <cellStyle name="Normal 148" xfId="125" xr:uid="{4DA28D40-D966-4FCE-88C5-06EC819DD581}"/>
    <cellStyle name="Normal 2" xfId="2" xr:uid="{00000000-0005-0000-0000-00001B000000}"/>
    <cellStyle name="Normal 2 2" xfId="27" xr:uid="{00000000-0005-0000-0000-00001C000000}"/>
    <cellStyle name="Normal 2 2 2" xfId="116" xr:uid="{2968F48F-3ED3-47A7-8251-49CB5A02A274}"/>
    <cellStyle name="Normal 2 3" xfId="59" xr:uid="{00000000-0005-0000-0000-00001D000000}"/>
    <cellStyle name="Normal 2 3 2" xfId="60" xr:uid="{00000000-0005-0000-0000-00001E000000}"/>
    <cellStyle name="Normal 2 3 2 2" xfId="63" xr:uid="{00000000-0005-0000-0000-00001F000000}"/>
    <cellStyle name="Normal 2 4" xfId="68" xr:uid="{58005942-99CA-4ADE-8B6F-C6901138360D}"/>
    <cellStyle name="Normal 2 5" xfId="121" xr:uid="{B432CB2A-009A-43E9-9E3D-F0B044459608}"/>
    <cellStyle name="Normal 2_112060-QTM" xfId="28" xr:uid="{00000000-0005-0000-0000-000020000000}"/>
    <cellStyle name="Normal 24" xfId="117" xr:uid="{89AECD3E-E42C-4010-AEA0-6EFD447D5779}"/>
    <cellStyle name="Normal 3" xfId="29" xr:uid="{00000000-0005-0000-0000-000021000000}"/>
    <cellStyle name="Normal 3 2" xfId="30" xr:uid="{00000000-0005-0000-0000-000022000000}"/>
    <cellStyle name="Normal 3 3" xfId="31" xr:uid="{00000000-0005-0000-0000-000023000000}"/>
    <cellStyle name="Normal 3 4" xfId="69" xr:uid="{5FB27EA3-8244-4A46-BE22-16B664DC053F}"/>
    <cellStyle name="Normal 3_111030-111048-111061-QTCN" xfId="32" xr:uid="{00000000-0005-0000-0000-000024000000}"/>
    <cellStyle name="Normal 31" xfId="122" xr:uid="{738D92C3-1702-4996-8BEF-CDC0587A13AC}"/>
    <cellStyle name="Normal 4" xfId="33" xr:uid="{00000000-0005-0000-0000-000025000000}"/>
    <cellStyle name="Normal 4 2" xfId="34" xr:uid="{00000000-0005-0000-0000-000026000000}"/>
    <cellStyle name="Normal 4 3" xfId="61" xr:uid="{00000000-0005-0000-0000-000027000000}"/>
    <cellStyle name="Normal 5" xfId="35" xr:uid="{00000000-0005-0000-0000-000028000000}"/>
    <cellStyle name="Normal 6" xfId="36" xr:uid="{00000000-0005-0000-0000-000029000000}"/>
    <cellStyle name="Normal 7" xfId="67" xr:uid="{9D9B48A0-DD60-43AD-89E3-36AC5EF45AF4}"/>
    <cellStyle name="Normal 8" xfId="70" xr:uid="{E08A0B46-D695-4CD6-A4FC-3B52A5F6588E}"/>
    <cellStyle name="Note" xfId="85" builtinId="10" customBuiltin="1"/>
    <cellStyle name="Output" xfId="80" builtinId="21" customBuiltin="1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Data 2" xfId="65" xr:uid="{DAF814A1-BE7A-42FD-BFE4-605EE8592ADC}"/>
    <cellStyle name="SAPBEXstdItem" xfId="43" xr:uid="{00000000-0005-0000-0000-000030000000}"/>
    <cellStyle name="SAPBEXstdItem 2" xfId="64" xr:uid="{AFFC70AB-B290-406B-B3FD-4A0E3410A7A4}"/>
    <cellStyle name="Style 1" xfId="44" xr:uid="{00000000-0005-0000-0000-000031000000}"/>
    <cellStyle name="Times New Roman" xfId="45" xr:uid="{00000000-0005-0000-0000-000032000000}"/>
    <cellStyle name="Title" xfId="71" builtinId="15" customBuiltin="1"/>
    <cellStyle name="Total" xfId="87" builtinId="25" customBuiltin="1"/>
    <cellStyle name="Total 2" xfId="46" xr:uid="{00000000-0005-0000-0000-000033000000}"/>
    <cellStyle name="Warning Text" xfId="84" builtinId="11" customBuiltin="1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9" Type="http://schemas.openxmlformats.org/officeDocument/2006/relationships/theme" Target="theme/theme1.xml"/><Relationship Id="rId21" Type="http://schemas.openxmlformats.org/officeDocument/2006/relationships/externalLink" Target="externalLinks/externalLink13.xml"/><Relationship Id="rId34" Type="http://schemas.openxmlformats.org/officeDocument/2006/relationships/externalLink" Target="externalLinks/externalLink26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9" Type="http://schemas.openxmlformats.org/officeDocument/2006/relationships/externalLink" Target="externalLinks/externalLink2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32" Type="http://schemas.openxmlformats.org/officeDocument/2006/relationships/externalLink" Target="externalLinks/externalLink24.xml"/><Relationship Id="rId37" Type="http://schemas.openxmlformats.org/officeDocument/2006/relationships/externalLink" Target="externalLinks/externalLink29.xml"/><Relationship Id="rId40" Type="http://schemas.openxmlformats.org/officeDocument/2006/relationships/styles" Target="styles.xml"/><Relationship Id="rId45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36" Type="http://schemas.openxmlformats.org/officeDocument/2006/relationships/externalLink" Target="externalLinks/externalLink28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externalLink" Target="externalLinks/externalLink23.xml"/><Relationship Id="rId44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externalLink" Target="externalLinks/externalLink22.xml"/><Relationship Id="rId35" Type="http://schemas.openxmlformats.org/officeDocument/2006/relationships/externalLink" Target="externalLinks/externalLink27.xml"/><Relationship Id="rId43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33" Type="http://schemas.openxmlformats.org/officeDocument/2006/relationships/externalLink" Target="externalLinks/externalLink25.xml"/><Relationship Id="rId38" Type="http://schemas.openxmlformats.org/officeDocument/2006/relationships/externalLink" Target="externalLinks/externalLink30.xml"/><Relationship Id="rId20" Type="http://schemas.openxmlformats.org/officeDocument/2006/relationships/externalLink" Target="externalLinks/externalLink12.xml"/><Relationship Id="rId41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emf"/><Relationship Id="rId1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3" Type="http://schemas.openxmlformats.org/officeDocument/2006/relationships/image" Target="../media/image12.png"/><Relationship Id="rId7" Type="http://schemas.openxmlformats.org/officeDocument/2006/relationships/image" Target="../media/image8.emf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6" Type="http://schemas.openxmlformats.org/officeDocument/2006/relationships/image" Target="../media/image15.png"/><Relationship Id="rId5" Type="http://schemas.openxmlformats.org/officeDocument/2006/relationships/image" Target="../media/image14.png"/><Relationship Id="rId4" Type="http://schemas.openxmlformats.org/officeDocument/2006/relationships/image" Target="../media/image13.png"/><Relationship Id="rId9" Type="http://schemas.openxmlformats.org/officeDocument/2006/relationships/image" Target="../media/image17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png"/><Relationship Id="rId13" Type="http://schemas.openxmlformats.org/officeDocument/2006/relationships/image" Target="../media/image29.emf"/><Relationship Id="rId3" Type="http://schemas.openxmlformats.org/officeDocument/2006/relationships/image" Target="../media/image20.png"/><Relationship Id="rId7" Type="http://schemas.openxmlformats.org/officeDocument/2006/relationships/image" Target="../media/image24.png"/><Relationship Id="rId12" Type="http://schemas.openxmlformats.org/officeDocument/2006/relationships/image" Target="../media/image28.emf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6" Type="http://schemas.openxmlformats.org/officeDocument/2006/relationships/image" Target="../media/image23.png"/><Relationship Id="rId11" Type="http://schemas.openxmlformats.org/officeDocument/2006/relationships/image" Target="../media/image1.emf"/><Relationship Id="rId5" Type="http://schemas.openxmlformats.org/officeDocument/2006/relationships/image" Target="../media/image22.png"/><Relationship Id="rId10" Type="http://schemas.openxmlformats.org/officeDocument/2006/relationships/image" Target="../media/image27.png"/><Relationship Id="rId4" Type="http://schemas.openxmlformats.org/officeDocument/2006/relationships/image" Target="../media/image21.png"/><Relationship Id="rId9" Type="http://schemas.openxmlformats.org/officeDocument/2006/relationships/image" Target="../media/image2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900545</xdr:colOff>
      <xdr:row>3</xdr:row>
      <xdr:rowOff>341493</xdr:rowOff>
    </xdr:from>
    <xdr:to>
      <xdr:col>15</xdr:col>
      <xdr:colOff>536863</xdr:colOff>
      <xdr:row>8</xdr:row>
      <xdr:rowOff>137308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820F2B-2E72-45A5-BBA6-5F7A6CD62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0745" y="1855968"/>
          <a:ext cx="2369993" cy="3148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633097</xdr:colOff>
      <xdr:row>147</xdr:row>
      <xdr:rowOff>623453</xdr:rowOff>
    </xdr:from>
    <xdr:to>
      <xdr:col>14</xdr:col>
      <xdr:colOff>227339</xdr:colOff>
      <xdr:row>153</xdr:row>
      <xdr:rowOff>415637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326B35-BD8B-4821-9E74-52434BEB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39622" y="103093403"/>
          <a:ext cx="4166242" cy="3282662"/>
        </a:xfrm>
        <a:prstGeom prst="rect">
          <a:avLst/>
        </a:prstGeom>
      </xdr:spPr>
    </xdr:pic>
    <xdr:clientData/>
  </xdr:twoCellAnchor>
  <xdr:twoCellAnchor editAs="oneCell">
    <xdr:from>
      <xdr:col>9</xdr:col>
      <xdr:colOff>779387</xdr:colOff>
      <xdr:row>133</xdr:row>
      <xdr:rowOff>155863</xdr:rowOff>
    </xdr:from>
    <xdr:to>
      <xdr:col>15</xdr:col>
      <xdr:colOff>833067</xdr:colOff>
      <xdr:row>151</xdr:row>
      <xdr:rowOff>86589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294D37-B89D-4CF7-8FF2-9C0734CD9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19112" y="99606388"/>
          <a:ext cx="6587830" cy="340042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842962</xdr:colOff>
      <xdr:row>77</xdr:row>
      <xdr:rowOff>1695260</xdr:rowOff>
    </xdr:from>
    <xdr:to>
      <xdr:col>16</xdr:col>
      <xdr:colOff>812800</xdr:colOff>
      <xdr:row>83</xdr:row>
      <xdr:rowOff>2210222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A174D59-6232-E9B5-04A8-05656BAE3D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578762" y="54578060"/>
          <a:ext cx="7615238" cy="5899762"/>
        </a:xfrm>
        <a:prstGeom prst="rect">
          <a:avLst/>
        </a:prstGeom>
      </xdr:spPr>
    </xdr:pic>
    <xdr:clientData/>
  </xdr:twoCellAnchor>
  <xdr:twoCellAnchor editAs="oneCell">
    <xdr:from>
      <xdr:col>13</xdr:col>
      <xdr:colOff>425449</xdr:colOff>
      <xdr:row>3</xdr:row>
      <xdr:rowOff>396875</xdr:rowOff>
    </xdr:from>
    <xdr:to>
      <xdr:col>16</xdr:col>
      <xdr:colOff>2137430</xdr:colOff>
      <xdr:row>8</xdr:row>
      <xdr:rowOff>422275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F38482E-F118-4E6D-8EC0-4AC77ED5C0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4574" y="1920875"/>
          <a:ext cx="4378981" cy="4089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63500</xdr:colOff>
      <xdr:row>63</xdr:row>
      <xdr:rowOff>95250</xdr:rowOff>
    </xdr:from>
    <xdr:to>
      <xdr:col>16</xdr:col>
      <xdr:colOff>501080</xdr:colOff>
      <xdr:row>77</xdr:row>
      <xdr:rowOff>1492250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962C415-14EF-2736-04A2-A4B008612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113625" y="49657000"/>
          <a:ext cx="6247830" cy="53022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2524125</xdr:colOff>
      <xdr:row>31</xdr:row>
      <xdr:rowOff>174625</xdr:rowOff>
    </xdr:from>
    <xdr:to>
      <xdr:col>2</xdr:col>
      <xdr:colOff>5137571</xdr:colOff>
      <xdr:row>32</xdr:row>
      <xdr:rowOff>0</xdr:rowOff>
    </xdr:to>
    <xdr:grpSp>
      <xdr:nvGrpSpPr>
        <xdr:cNvPr id="33" name="Group 32">
          <a:extLst>
            <a:ext uri="{FF2B5EF4-FFF2-40B4-BE49-F238E27FC236}">
              <a16:creationId xmlns:a16="http://schemas.microsoft.com/office/drawing/2014/main" id="{01A3923E-99B3-447D-A299-120191511D81}"/>
            </a:ext>
          </a:extLst>
        </xdr:cNvPr>
        <xdr:cNvGrpSpPr/>
      </xdr:nvGrpSpPr>
      <xdr:grpSpPr>
        <a:xfrm>
          <a:off x="21590000" y="66773425"/>
          <a:ext cx="0" cy="3914775"/>
          <a:chOff x="7239000" y="39481125"/>
          <a:chExt cx="2613446" cy="2714625"/>
        </a:xfrm>
      </xdr:grpSpPr>
      <xdr:pic>
        <xdr:nvPicPr>
          <xdr:cNvPr id="34" name="Picture 33">
            <a:extLst>
              <a:ext uri="{FF2B5EF4-FFF2-40B4-BE49-F238E27FC236}">
                <a16:creationId xmlns:a16="http://schemas.microsoft.com/office/drawing/2014/main" id="{19694665-F853-2BEE-9F01-FC5339058F9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8659923" y="39671625"/>
            <a:ext cx="1192523" cy="2216134"/>
          </a:xfrm>
          <a:prstGeom prst="rect">
            <a:avLst/>
          </a:prstGeom>
        </xdr:spPr>
      </xdr:pic>
      <xdr:pic>
        <xdr:nvPicPr>
          <xdr:cNvPr id="35" name="Picture 34">
            <a:extLst>
              <a:ext uri="{FF2B5EF4-FFF2-40B4-BE49-F238E27FC236}">
                <a16:creationId xmlns:a16="http://schemas.microsoft.com/office/drawing/2014/main" id="{C6BCA9E0-761D-AFC9-14DB-CED1BF8CADD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t="-1" r="75581" b="890"/>
          <a:stretch/>
        </xdr:blipFill>
        <xdr:spPr>
          <a:xfrm>
            <a:off x="7239000" y="39481125"/>
            <a:ext cx="1333500" cy="2714625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5856410</xdr:colOff>
      <xdr:row>21</xdr:row>
      <xdr:rowOff>509831</xdr:rowOff>
    </xdr:from>
    <xdr:to>
      <xdr:col>1</xdr:col>
      <xdr:colOff>10185399</xdr:colOff>
      <xdr:row>21</xdr:row>
      <xdr:rowOff>4763626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5683140-32E6-060F-5C4D-311EE14A6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374810" y="37517631"/>
          <a:ext cx="4328989" cy="4253795"/>
        </a:xfrm>
        <a:prstGeom prst="rect">
          <a:avLst/>
        </a:prstGeom>
      </xdr:spPr>
    </xdr:pic>
    <xdr:clientData/>
  </xdr:twoCellAnchor>
  <xdr:twoCellAnchor editAs="oneCell">
    <xdr:from>
      <xdr:col>1</xdr:col>
      <xdr:colOff>3046413</xdr:colOff>
      <xdr:row>33</xdr:row>
      <xdr:rowOff>222250</xdr:rowOff>
    </xdr:from>
    <xdr:to>
      <xdr:col>1</xdr:col>
      <xdr:colOff>10874230</xdr:colOff>
      <xdr:row>33</xdr:row>
      <xdr:rowOff>5110007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29E8A94-C388-47BA-A4B8-7E8979107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564813" y="66109850"/>
          <a:ext cx="7827817" cy="4887757"/>
        </a:xfrm>
        <a:prstGeom prst="rect">
          <a:avLst/>
        </a:prstGeom>
      </xdr:spPr>
    </xdr:pic>
    <xdr:clientData/>
  </xdr:twoCellAnchor>
  <xdr:twoCellAnchor editAs="oneCell">
    <xdr:from>
      <xdr:col>1</xdr:col>
      <xdr:colOff>3452813</xdr:colOff>
      <xdr:row>29</xdr:row>
      <xdr:rowOff>47626</xdr:rowOff>
    </xdr:from>
    <xdr:to>
      <xdr:col>1</xdr:col>
      <xdr:colOff>11334751</xdr:colOff>
      <xdr:row>29</xdr:row>
      <xdr:rowOff>4960407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4E61E558-2DC6-4675-95E0-6300777CC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620376" y="54864001"/>
          <a:ext cx="7881938" cy="4912781"/>
        </a:xfrm>
        <a:prstGeom prst="rect">
          <a:avLst/>
        </a:prstGeom>
      </xdr:spPr>
    </xdr:pic>
    <xdr:clientData/>
  </xdr:twoCellAnchor>
  <xdr:twoCellAnchor editAs="oneCell">
    <xdr:from>
      <xdr:col>1</xdr:col>
      <xdr:colOff>3286125</xdr:colOff>
      <xdr:row>31</xdr:row>
      <xdr:rowOff>23811</xdr:rowOff>
    </xdr:from>
    <xdr:to>
      <xdr:col>1</xdr:col>
      <xdr:colOff>9166468</xdr:colOff>
      <xdr:row>31</xdr:row>
      <xdr:rowOff>3500436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BF2DA5D5-B6E4-4E46-8DCC-A191AB9662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453688" y="60840936"/>
          <a:ext cx="5880343" cy="3476625"/>
        </a:xfrm>
        <a:prstGeom prst="rect">
          <a:avLst/>
        </a:prstGeom>
      </xdr:spPr>
    </xdr:pic>
    <xdr:clientData/>
  </xdr:twoCellAnchor>
  <xdr:twoCellAnchor editAs="oneCell">
    <xdr:from>
      <xdr:col>1</xdr:col>
      <xdr:colOff>8539611</xdr:colOff>
      <xdr:row>0</xdr:row>
      <xdr:rowOff>102902</xdr:rowOff>
    </xdr:from>
    <xdr:to>
      <xdr:col>1</xdr:col>
      <xdr:colOff>11714611</xdr:colOff>
      <xdr:row>3</xdr:row>
      <xdr:rowOff>425597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D897A00-AEA2-4E2C-AA7A-DCE0AC75F7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58011" y="102902"/>
          <a:ext cx="3175000" cy="2989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4597400</xdr:colOff>
      <xdr:row>17</xdr:row>
      <xdr:rowOff>355601</xdr:rowOff>
    </xdr:from>
    <xdr:to>
      <xdr:col>1</xdr:col>
      <xdr:colOff>13055599</xdr:colOff>
      <xdr:row>17</xdr:row>
      <xdr:rowOff>4318003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331B85BB-830D-4D92-986B-475CCFB3D445}"/>
            </a:ext>
          </a:extLst>
        </xdr:cNvPr>
        <xdr:cNvGrpSpPr/>
      </xdr:nvGrpSpPr>
      <xdr:grpSpPr>
        <a:xfrm rot="5400000">
          <a:off x="14363699" y="28435302"/>
          <a:ext cx="3962402" cy="8458199"/>
          <a:chOff x="9911616" y="136070"/>
          <a:chExt cx="2626653" cy="4363357"/>
        </a:xfrm>
      </xdr:grpSpPr>
      <xdr:pic>
        <xdr:nvPicPr>
          <xdr:cNvPr id="6" name="Picture 5">
            <a:extLst>
              <a:ext uri="{FF2B5EF4-FFF2-40B4-BE49-F238E27FC236}">
                <a16:creationId xmlns:a16="http://schemas.microsoft.com/office/drawing/2014/main" id="{610E0B56-F89F-5858-B4CB-98A44A3BCAE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9911616" y="136070"/>
            <a:ext cx="2626653" cy="4363357"/>
          </a:xfrm>
          <a:prstGeom prst="rect">
            <a:avLst/>
          </a:prstGeom>
        </xdr:spPr>
      </xdr:pic>
      <xdr:pic>
        <xdr:nvPicPr>
          <xdr:cNvPr id="8" name="Picture 7">
            <a:extLst>
              <a:ext uri="{FF2B5EF4-FFF2-40B4-BE49-F238E27FC236}">
                <a16:creationId xmlns:a16="http://schemas.microsoft.com/office/drawing/2014/main" id="{6EEC0844-DA01-2BBD-5746-641F7F83694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/>
          <a:stretch>
            <a:fillRect/>
          </a:stretch>
        </xdr:blipFill>
        <xdr:spPr>
          <a:xfrm>
            <a:off x="10737115" y="2932796"/>
            <a:ext cx="1563742" cy="295751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1058576</xdr:colOff>
      <xdr:row>20</xdr:row>
      <xdr:rowOff>668771</xdr:rowOff>
    </xdr:from>
    <xdr:to>
      <xdr:col>2</xdr:col>
      <xdr:colOff>6424614</xdr:colOff>
      <xdr:row>20</xdr:row>
      <xdr:rowOff>2267254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4FB84C-5A07-47D7-AA04-99F92E213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74076" y="36311321"/>
          <a:ext cx="5356513" cy="1598483"/>
        </a:xfrm>
        <a:prstGeom prst="rect">
          <a:avLst/>
        </a:prstGeom>
      </xdr:spPr>
    </xdr:pic>
    <xdr:clientData/>
  </xdr:twoCellAnchor>
  <xdr:twoCellAnchor editAs="oneCell">
    <xdr:from>
      <xdr:col>2</xdr:col>
      <xdr:colOff>1682683</xdr:colOff>
      <xdr:row>22</xdr:row>
      <xdr:rowOff>309275</xdr:rowOff>
    </xdr:from>
    <xdr:to>
      <xdr:col>2</xdr:col>
      <xdr:colOff>4605963</xdr:colOff>
      <xdr:row>22</xdr:row>
      <xdr:rowOff>1633539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E2FDF7-EF99-430F-8873-93C88EFD8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98183" y="41247725"/>
          <a:ext cx="2923280" cy="1324264"/>
        </a:xfrm>
        <a:prstGeom prst="rect">
          <a:avLst/>
        </a:prstGeom>
      </xdr:spPr>
    </xdr:pic>
    <xdr:clientData/>
  </xdr:twoCellAnchor>
  <xdr:twoCellAnchor editAs="oneCell">
    <xdr:from>
      <xdr:col>2</xdr:col>
      <xdr:colOff>2794792</xdr:colOff>
      <xdr:row>26</xdr:row>
      <xdr:rowOff>396875</xdr:rowOff>
    </xdr:from>
    <xdr:to>
      <xdr:col>2</xdr:col>
      <xdr:colOff>5668433</xdr:colOff>
      <xdr:row>26</xdr:row>
      <xdr:rowOff>2771775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1AB14A-6CFE-4196-BC50-86BE3802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10292" y="52412900"/>
          <a:ext cx="2864116" cy="2374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2286000</xdr:colOff>
      <xdr:row>30</xdr:row>
      <xdr:rowOff>95251</xdr:rowOff>
    </xdr:from>
    <xdr:to>
      <xdr:col>2</xdr:col>
      <xdr:colOff>7999717</xdr:colOff>
      <xdr:row>30</xdr:row>
      <xdr:rowOff>3467101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5A348D1-A5AA-46B3-84F8-EAA2E946A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61722001"/>
          <a:ext cx="5713717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1866900</xdr:colOff>
      <xdr:row>32</xdr:row>
      <xdr:rowOff>450850</xdr:rowOff>
    </xdr:from>
    <xdr:to>
      <xdr:col>2</xdr:col>
      <xdr:colOff>7481156</xdr:colOff>
      <xdr:row>32</xdr:row>
      <xdr:rowOff>3333750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64C197-7382-4554-9529-70A1E74580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2026" b="3043"/>
        <a:stretch/>
      </xdr:blipFill>
      <xdr:spPr>
        <a:xfrm>
          <a:off x="6172200" y="67849750"/>
          <a:ext cx="5614256" cy="2882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38</xdr:row>
      <xdr:rowOff>228600</xdr:rowOff>
    </xdr:from>
    <xdr:to>
      <xdr:col>2</xdr:col>
      <xdr:colOff>2747962</xdr:colOff>
      <xdr:row>38</xdr:row>
      <xdr:rowOff>2419349</xdr:rowOff>
    </xdr:to>
    <xdr:pic>
      <xdr:nvPicPr>
        <xdr:cNvPr id="7" name="Picture 28">
          <a:extLst>
            <a:ext uri="{FF2B5EF4-FFF2-40B4-BE49-F238E27FC236}">
              <a16:creationId xmlns:a16="http://schemas.microsoft.com/office/drawing/2014/main" id="{D4F4ED9D-CE6F-46F2-9FD4-DA6F7C8F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76619100"/>
          <a:ext cx="2519362" cy="2190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5238750</xdr:colOff>
      <xdr:row>38</xdr:row>
      <xdr:rowOff>342900</xdr:rowOff>
    </xdr:from>
    <xdr:to>
      <xdr:col>2</xdr:col>
      <xdr:colOff>7788397</xdr:colOff>
      <xdr:row>38</xdr:row>
      <xdr:rowOff>2247898</xdr:rowOff>
    </xdr:to>
    <xdr:pic>
      <xdr:nvPicPr>
        <xdr:cNvPr id="8" name="Picture 29">
          <a:extLst>
            <a:ext uri="{FF2B5EF4-FFF2-40B4-BE49-F238E27FC236}">
              <a16:creationId xmlns:a16="http://schemas.microsoft.com/office/drawing/2014/main" id="{3B9CCBF2-8480-4DF4-8DD1-9D8211B7A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76542900"/>
          <a:ext cx="2549647" cy="1904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10668000</xdr:colOff>
      <xdr:row>38</xdr:row>
      <xdr:rowOff>406400</xdr:rowOff>
    </xdr:from>
    <xdr:to>
      <xdr:col>2</xdr:col>
      <xdr:colOff>13596884</xdr:colOff>
      <xdr:row>38</xdr:row>
      <xdr:rowOff>2360702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id="{974D7B42-F6AA-4EBC-9529-83859D4E4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0" y="76606400"/>
          <a:ext cx="2928884" cy="1954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2595563</xdr:colOff>
      <xdr:row>38</xdr:row>
      <xdr:rowOff>200025</xdr:rowOff>
    </xdr:from>
    <xdr:to>
      <xdr:col>2</xdr:col>
      <xdr:colOff>5310773</xdr:colOff>
      <xdr:row>38</xdr:row>
      <xdr:rowOff>2010166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F941878-8B5C-42B0-8B1A-44099C704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00863" y="76590525"/>
          <a:ext cx="2715210" cy="1810141"/>
        </a:xfrm>
        <a:prstGeom prst="rect">
          <a:avLst/>
        </a:prstGeom>
      </xdr:spPr>
    </xdr:pic>
    <xdr:clientData/>
  </xdr:twoCellAnchor>
  <xdr:twoCellAnchor editAs="oneCell">
    <xdr:from>
      <xdr:col>2</xdr:col>
      <xdr:colOff>7715250</xdr:colOff>
      <xdr:row>38</xdr:row>
      <xdr:rowOff>357188</xdr:rowOff>
    </xdr:from>
    <xdr:to>
      <xdr:col>2</xdr:col>
      <xdr:colOff>10591130</xdr:colOff>
      <xdr:row>38</xdr:row>
      <xdr:rowOff>2373526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71B5BEC-842E-492C-B35D-CC74949B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001500" y="76557188"/>
          <a:ext cx="2875880" cy="2016338"/>
        </a:xfrm>
        <a:prstGeom prst="rect">
          <a:avLst/>
        </a:prstGeom>
      </xdr:spPr>
    </xdr:pic>
    <xdr:clientData/>
  </xdr:twoCellAnchor>
  <xdr:twoCellAnchor editAs="oneCell">
    <xdr:from>
      <xdr:col>2</xdr:col>
      <xdr:colOff>11049001</xdr:colOff>
      <xdr:row>0</xdr:row>
      <xdr:rowOff>0</xdr:rowOff>
    </xdr:from>
    <xdr:to>
      <xdr:col>2</xdr:col>
      <xdr:colOff>13421592</xdr:colOff>
      <xdr:row>3</xdr:row>
      <xdr:rowOff>396756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431D7DF-40F0-4630-B34E-8DCC3E775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1" y="0"/>
          <a:ext cx="2372591" cy="3063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1595438</xdr:colOff>
      <xdr:row>18</xdr:row>
      <xdr:rowOff>738187</xdr:rowOff>
    </xdr:from>
    <xdr:to>
      <xdr:col>2</xdr:col>
      <xdr:colOff>8048625</xdr:colOff>
      <xdr:row>18</xdr:row>
      <xdr:rowOff>2510257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32A08A0-4507-472C-A572-D10EF7D6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0938" y="30170437"/>
          <a:ext cx="6443662" cy="1772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</xdr:colOff>
      <xdr:row>28</xdr:row>
      <xdr:rowOff>23814</xdr:rowOff>
    </xdr:from>
    <xdr:to>
      <xdr:col>2</xdr:col>
      <xdr:colOff>6272321</xdr:colOff>
      <xdr:row>28</xdr:row>
      <xdr:rowOff>2987414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77F02DE-75C7-43B6-8E90-64FA9815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507973" y="55295616"/>
          <a:ext cx="2963600" cy="597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LVTD\MSOffice\EXCEL\LUC\DT%20DZ%2022+TBA%2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LVTD\MSOffice\EXCEL\LUC\HY35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54\data%20viking\PHONG@\LinhLEAN\422004(1).SO%2520DO%2520M%25E1%25BB%259AI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king-svr\price%20for%20worker\DOCUME~1\GOSTEP\LOCALS~1\Temp\Copy%20of%20QUI%20TRINH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TVT\PTHO\Duye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PRINTING\COSTING%20FOR%20MER\MUNSTER\MUNSTER%20FALL%201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MERS\MARSHALL%20ARTIST\SAMPLING\SALESMAN%20SP12\STYLES%20FILE\TRIMS%20LIST\MAI\BCThue\Nam%202009\Tu%20van%20ke%20toan\Monthly%20report%2008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THERS\TRIMS%20&amp;%20FABRIC%20LIST\MARSHALL%20ARTIST\SP12%20PRODUCTION\trim\TRIMLIST\MAI\BCThue\Nam%202009\Tu%20van%20ke%20toan\Monthly%20report%2008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T-DLUC\TAN-PHU\K-99HDuc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PathMissing" Target="DBTDLYNTEX-DOMEX20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MAI\BCThue\Nam%202009\Tu%20van%20ke%20toan\Monthly%20report%2008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R.%20HAI%20PLANNING\WovenForm.xlsb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SD\P3(Qg-Bao)\Kiemtra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PLANNING\OFFICE%20PRODUCTION%20PLANNING-201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DT-DLUC\TAN-PHU\TAN-BINH\KL-TBINW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Documents%20and%20Settings\ThuTo\Desktop\Unavailable\COST_PRICE_Gament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CANHAN\MUNG\THOP95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eweracapco.sharepoint.com/Users/myasub/Desktop/Macintosh%20HD/Users/ukadmin/Desktop/DANIELLAS%20STUFF/old%20tps/SET%20IN%20SLEEVE%20HOODY%20SIZE%20SPEC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eweracapco.sharepoint.com/Users/myasub/Desktop/Macintosh%20HD/Users/brabra/Dropbox/NEW%20ERA%20DROP%20BOX/HOLIDAY%202013/TECH%20PACKS/NE92038M%20CORE%20POPOVER/NE92038M%20-%20CORE%20OH%20HOOD%20GRADED%20SPEC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Thang%20KT%202001\Ho%20so%20thau\Du%20thau%20Huu%20Lung%20-%20Lang%20Son.xls" TargetMode="External"/></Relationships>
</file>

<file path=xl/externalLinks/_rels/externalLink29.xml.rels><?xml version="1.0" encoding="UTF-8" standalone="yes"?>
<Relationships xmlns="http://schemas.openxmlformats.org/package/2006/relationships"><Relationship Id="rId3" Type="http://schemas.openxmlformats.org/officeDocument/2006/relationships/externalLinkPath" Target="https://unavailablevn.sharepoint.com/sites/COMMERCIAL/Shared%20Documents/General/2-CUSTOMER-FOLDER/CORTEIZ/2-FW23/2-PRODUCTION/2-STYLE-FILE/CUTTING%20DOCKETS/BULK/DROP%2011/CRTZ%20BLANK%20HOODIEHEATHER%20GREY-%20CRTZ-1168A%20-%20BLACK.xlsx" TargetMode="External"/><Relationship Id="rId2" Type="http://schemas.microsoft.com/office/2019/04/relationships/externalLinkLongPath" Target="/sites/COMMERCIAL/Shared%20Documents/General/2-CUSTOMER-FOLDER/CORTEIZ/2-FW23/2-PRODUCTION/2-STYLE-FILE/CUTTING%20DOCKETS/BULK/DROP%2011/CRTZ%20BLANK%20HOODIEHEATHER%20GREY-%20CRTZ-1168A%20-%20BLACK.xlsx?01602774" TargetMode="External"/><Relationship Id="rId1" Type="http://schemas.openxmlformats.org/officeDocument/2006/relationships/externalLinkPath" Target="file:///\\01602774\CRTZ%20BLANK%20HOODIEHEATHER%20GREY-%20CRTZ-1168A%20-%20BLACK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C\MAI\BCThue\Nam%202009\Tu%20van%20ke%20toan\Monthly%20report%2008.xls" TargetMode="External"/></Relationships>
</file>

<file path=xl/externalLinks/_rels/externalLink30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unavailablevn.sharepoint.com/sites/COMMERCIAL/Shared%20Documents/General/2-CUSTOMER-FOLDER/CORTEIZ/4-FW24/2-PRODUCTION/2-STYLE-FILE/2.%20CUTTING%20DOCKET/DROP%206/CRTZ-1286%20-%20NAVY.xlsx" TargetMode="External"/><Relationship Id="rId1" Type="http://schemas.openxmlformats.org/officeDocument/2006/relationships/externalLinkPath" Target="CRTZ-1286%20-%20NAV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Gia%20dinh\DUTOAN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Cuc-thu\d\MINHHUNG\Truyentai\Phong-A-TPHCM\LUUTAM\VBAO\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TVT\PTHO\DUTOANWB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DUTOAN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Phong%20Kinh%20Te\LUC\EXCEL\Th&#199;u\Du%20thau%20Y&#170;n%20Minh%20-%20H&#181;%20Giang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@\Cuc-thu\d\MINHHUNG\Truyentai\Phong-A-TPHCM\LUUTAM\VBAO\BookJHFGJGXBGCCNCVCCVVCVCC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a Dz22"/>
      <sheetName val="TH 22"/>
      <sheetName val="DT DZ 22 Kv"/>
      <sheetName val="DTchi tiet DZ 22 Kv"/>
      <sheetName val="Chiet tinh dz22"/>
      <sheetName val="Thi nghiem 22"/>
      <sheetName val="VC22"/>
      <sheetName val="DTtram "/>
      <sheetName val="DTTC tram "/>
      <sheetName val="Chiet tinh TB, VT"/>
      <sheetName val=" thi nghiemTBA"/>
      <sheetName val="VCVT"/>
      <sheetName val="bia"/>
      <sheetName val="trang bia"/>
      <sheetName val="TH tra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 DZ35"/>
      <sheetName val="DT DZ 35 Kv"/>
      <sheetName val="Chiet tinh dz35"/>
      <sheetName val="TN"/>
      <sheetName val="VC"/>
      <sheetName val="Sheet1"/>
      <sheetName val="Sheet2"/>
      <sheetName val="Sheet3"/>
      <sheetName val="4. COMMENT PP MEETING 04"/>
      <sheetName val="ĐÓNG GÓI"/>
    </sheetNames>
    <sheetDataSet>
      <sheetData sheetId="0"/>
      <sheetData sheetId="1"/>
      <sheetData sheetId="2" refreshError="1">
        <row r="3">
          <cell r="H3">
            <v>17.099999999999998</v>
          </cell>
        </row>
        <row r="4">
          <cell r="H4">
            <v>2</v>
          </cell>
        </row>
      </sheetData>
      <sheetData sheetId="3"/>
      <sheetData sheetId="4"/>
      <sheetData sheetId="5"/>
      <sheetData sheetId="6"/>
      <sheetData sheetId="7"/>
      <sheetData sheetId="8">
        <row r="4">
          <cell r="H4">
            <v>0</v>
          </cell>
        </row>
      </sheetData>
      <sheetData sheetId="9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"/>
      <sheetName val="Sheet1"/>
      <sheetName val="TK"/>
      <sheetName val="LB"/>
      <sheetName val="HS"/>
    </sheetNames>
    <sheetDataSet>
      <sheetData sheetId="0" refreshError="1">
        <row r="5">
          <cell r="A5" t="str">
            <v>A</v>
          </cell>
          <cell r="B5" t="str">
            <v>No</v>
          </cell>
          <cell r="C5" t="str">
            <v>M/C</v>
          </cell>
          <cell r="D5" t="str">
            <v>Attachment</v>
          </cell>
          <cell r="E5" t="str">
            <v>Code</v>
          </cell>
          <cell r="F5" t="str">
            <v>Description</v>
          </cell>
          <cell r="H5" t="str">
            <v>Time</v>
          </cell>
          <cell r="I5" t="str">
            <v>Pcs/Hr</v>
          </cell>
          <cell r="J5" t="str">
            <v>Sewer</v>
          </cell>
          <cell r="K5" t="str">
            <v>70%</v>
          </cell>
        </row>
        <row r="6">
          <cell r="F6" t="str">
            <v>Nhóm LĐPT</v>
          </cell>
          <cell r="I6">
            <v>0</v>
          </cell>
          <cell r="J6">
            <v>0</v>
          </cell>
          <cell r="K6">
            <v>0</v>
          </cell>
        </row>
        <row r="7">
          <cell r="A7">
            <v>1</v>
          </cell>
          <cell r="C7" t="str">
            <v>ldpt</v>
          </cell>
          <cell r="D7" t="str">
            <v>1</v>
          </cell>
          <cell r="F7" t="str">
            <v>Bung hàng đánh số lô</v>
          </cell>
          <cell r="H7">
            <v>5</v>
          </cell>
          <cell r="I7">
            <v>720</v>
          </cell>
          <cell r="J7">
            <v>2.3478971008574927E-2</v>
          </cell>
          <cell r="K7">
            <v>503.99999999999994</v>
          </cell>
        </row>
        <row r="8">
          <cell r="A8">
            <v>2</v>
          </cell>
          <cell r="C8" t="str">
            <v>ldpt</v>
          </cell>
          <cell r="D8" t="str">
            <v>2</v>
          </cell>
          <cell r="F8" t="str">
            <v>Bóc chuyển BTP</v>
          </cell>
          <cell r="H8">
            <v>10</v>
          </cell>
          <cell r="I8">
            <v>360</v>
          </cell>
          <cell r="J8">
            <v>4.6957942017149853E-2</v>
          </cell>
          <cell r="K8">
            <v>251.99999999999997</v>
          </cell>
        </row>
        <row r="9">
          <cell r="A9">
            <v>3</v>
          </cell>
          <cell r="C9" t="str">
            <v>ldpt</v>
          </cell>
          <cell r="D9" t="str">
            <v>1</v>
          </cell>
          <cell r="F9" t="str">
            <v>Vẽ,lấy dấu túi xéo</v>
          </cell>
          <cell r="H9">
            <v>24</v>
          </cell>
          <cell r="I9">
            <v>150</v>
          </cell>
          <cell r="J9">
            <v>0.11269906084115966</v>
          </cell>
          <cell r="K9">
            <v>105</v>
          </cell>
        </row>
        <row r="10">
          <cell r="A10">
            <v>4</v>
          </cell>
          <cell r="C10" t="str">
            <v>ldpt</v>
          </cell>
          <cell r="D10" t="str">
            <v>2</v>
          </cell>
          <cell r="F10" t="str">
            <v>Gọt lộn nắp túi sườn</v>
          </cell>
          <cell r="H10">
            <v>30</v>
          </cell>
          <cell r="I10">
            <v>120</v>
          </cell>
          <cell r="J10">
            <v>0.14087382605144957</v>
          </cell>
          <cell r="K10">
            <v>84</v>
          </cell>
        </row>
        <row r="11">
          <cell r="A11">
            <v>5</v>
          </cell>
          <cell r="C11" t="str">
            <v>ldpt</v>
          </cell>
          <cell r="D11" t="str">
            <v>3</v>
          </cell>
          <cell r="F11" t="str">
            <v xml:space="preserve">Vẽ định hình cá tay </v>
          </cell>
          <cell r="H11">
            <v>10</v>
          </cell>
          <cell r="I11">
            <v>360</v>
          </cell>
          <cell r="J11">
            <v>4.6957942017149853E-2</v>
          </cell>
          <cell r="K11">
            <v>251.99999999999997</v>
          </cell>
        </row>
        <row r="12">
          <cell r="A12">
            <v>6</v>
          </cell>
          <cell r="C12" t="str">
            <v>ldpt</v>
          </cell>
          <cell r="D12" t="str">
            <v>2</v>
          </cell>
          <cell r="F12" t="str">
            <v>Xỏ 4 nút vào dây</v>
          </cell>
          <cell r="H12">
            <v>14</v>
          </cell>
          <cell r="I12">
            <v>21</v>
          </cell>
          <cell r="J12">
            <v>6.5741118824009806E-2</v>
          </cell>
          <cell r="K12">
            <v>14.7</v>
          </cell>
        </row>
        <row r="13">
          <cell r="A13">
            <v>7</v>
          </cell>
          <cell r="C13" t="str">
            <v>ldpt</v>
          </cell>
          <cell r="D13" t="str">
            <v>3</v>
          </cell>
          <cell r="F13" t="str">
            <v>Lấy dấu túi sườn lên thân</v>
          </cell>
          <cell r="H13">
            <v>65</v>
          </cell>
          <cell r="I13">
            <v>55.384615384615387</v>
          </cell>
          <cell r="J13">
            <v>0.30522662311147408</v>
          </cell>
          <cell r="K13">
            <v>38.769230769230766</v>
          </cell>
        </row>
        <row r="14">
          <cell r="A14">
            <v>8</v>
          </cell>
          <cell r="C14" t="str">
            <v>ldpt</v>
          </cell>
          <cell r="D14" t="str">
            <v>3</v>
          </cell>
          <cell r="F14" t="str">
            <v>Vẽ túi sườn TP + LD dây treo nút túi</v>
          </cell>
          <cell r="H14">
            <v>50</v>
          </cell>
          <cell r="I14">
            <v>40</v>
          </cell>
          <cell r="J14">
            <v>0.23478971008574928</v>
          </cell>
          <cell r="K14">
            <v>28</v>
          </cell>
        </row>
        <row r="15">
          <cell r="A15">
            <v>9</v>
          </cell>
          <cell r="C15" t="str">
            <v>ldpt</v>
          </cell>
          <cell r="D15" t="str">
            <v>2</v>
          </cell>
          <cell r="F15" t="str">
            <v>Gọt quay dê + lộn</v>
          </cell>
          <cell r="H15">
            <v>25</v>
          </cell>
          <cell r="I15">
            <v>144</v>
          </cell>
          <cell r="J15">
            <v>0.11739485504287464</v>
          </cell>
          <cell r="K15">
            <v>100.8</v>
          </cell>
        </row>
        <row r="16">
          <cell r="A16">
            <v>10</v>
          </cell>
          <cell r="C16" t="str">
            <v>ldpt</v>
          </cell>
          <cell r="D16" t="str">
            <v>1</v>
          </cell>
          <cell r="F16" t="str">
            <v xml:space="preserve">Ủi ép định hình passant </v>
          </cell>
          <cell r="H16">
            <v>30</v>
          </cell>
          <cell r="I16">
            <v>120</v>
          </cell>
          <cell r="J16">
            <v>0.14087382605144957</v>
          </cell>
          <cell r="K16">
            <v>84</v>
          </cell>
        </row>
        <row r="17">
          <cell r="A17">
            <v>11</v>
          </cell>
          <cell r="C17" t="str">
            <v>ldpt</v>
          </cell>
          <cell r="D17" t="str">
            <v>2</v>
          </cell>
          <cell r="F17" t="str">
            <v>Đo cắt 5 sợi passant</v>
          </cell>
          <cell r="H17">
            <v>25</v>
          </cell>
          <cell r="I17">
            <v>144</v>
          </cell>
          <cell r="J17">
            <v>0.11739485504287464</v>
          </cell>
          <cell r="K17">
            <v>100.8</v>
          </cell>
        </row>
        <row r="18">
          <cell r="A18">
            <v>12</v>
          </cell>
          <cell r="C18" t="str">
            <v>ldpt</v>
          </cell>
          <cell r="F18" t="str">
            <v>Vẽ định hình 5 pasant</v>
          </cell>
          <cell r="H18">
            <v>15</v>
          </cell>
          <cell r="I18">
            <v>240</v>
          </cell>
          <cell r="J18">
            <v>7.0436913025724787E-2</v>
          </cell>
          <cell r="K18">
            <v>168</v>
          </cell>
        </row>
        <row r="19">
          <cell r="A19">
            <v>13</v>
          </cell>
          <cell r="C19" t="str">
            <v>ldpt</v>
          </cell>
          <cell r="D19" t="str">
            <v>3</v>
          </cell>
          <cell r="F19" t="str">
            <v>Lấy dấu tra quay dê+pasant + lấy dấu tra lưng</v>
          </cell>
          <cell r="H19">
            <v>123</v>
          </cell>
          <cell r="I19">
            <v>29.26829268292683</v>
          </cell>
          <cell r="J19">
            <v>0.57758268681094327</v>
          </cell>
          <cell r="K19">
            <v>20.487804878048781</v>
          </cell>
        </row>
        <row r="20">
          <cell r="A20">
            <v>14</v>
          </cell>
          <cell r="C20" t="str">
            <v>ldpt</v>
          </cell>
          <cell r="D20" t="str">
            <v>2</v>
          </cell>
          <cell r="F20" t="str">
            <v>Lấy dấu túi xéo để cuốn sườn + got</v>
          </cell>
          <cell r="H20">
            <v>22</v>
          </cell>
          <cell r="I20">
            <v>163.63636363636363</v>
          </cell>
          <cell r="J20">
            <v>0.10330747243772968</v>
          </cell>
          <cell r="K20">
            <v>114.54545454545453</v>
          </cell>
        </row>
        <row r="21">
          <cell r="A21">
            <v>15</v>
          </cell>
          <cell r="C21" t="str">
            <v>ldpt</v>
          </cell>
          <cell r="D21" t="str">
            <v>1</v>
          </cell>
          <cell r="F21" t="str">
            <v>Cắt 2 dây luồn + hơ lửa 2 đầu</v>
          </cell>
          <cell r="H21">
            <v>26</v>
          </cell>
          <cell r="I21">
            <v>138.46153846153845</v>
          </cell>
          <cell r="J21">
            <v>0.12209064924458962</v>
          </cell>
          <cell r="K21">
            <v>96.923076923076906</v>
          </cell>
        </row>
        <row r="22">
          <cell r="A22">
            <v>16</v>
          </cell>
          <cell r="C22" t="str">
            <v>ldpt</v>
          </cell>
          <cell r="D22" t="str">
            <v>2</v>
          </cell>
          <cell r="F22" t="str">
            <v>Xỏ cục nhựa vào dây luồn + cột gút đầu dây</v>
          </cell>
          <cell r="H22">
            <v>70</v>
          </cell>
          <cell r="I22">
            <v>51.428571428571431</v>
          </cell>
          <cell r="J22">
            <v>0.32870559412004902</v>
          </cell>
          <cell r="K22">
            <v>36</v>
          </cell>
        </row>
        <row r="23">
          <cell r="A23">
            <v>17</v>
          </cell>
          <cell r="C23" t="str">
            <v>ldpt</v>
          </cell>
          <cell r="D23" t="str">
            <v>3</v>
          </cell>
          <cell r="F23" t="str">
            <v>Xỏ dây lai+lược 2 đầu dây vào cục nhựa</v>
          </cell>
          <cell r="H23">
            <v>30</v>
          </cell>
          <cell r="I23">
            <v>120</v>
          </cell>
          <cell r="J23">
            <v>0.14087382605144957</v>
          </cell>
          <cell r="K23">
            <v>84</v>
          </cell>
        </row>
        <row r="24">
          <cell r="A24">
            <v>18</v>
          </cell>
          <cell r="C24" t="str">
            <v>ldpt</v>
          </cell>
          <cell r="D24" t="str">
            <v>3</v>
          </cell>
          <cell r="F24" t="str">
            <v>Lộn hàng may lai</v>
          </cell>
          <cell r="H24">
            <v>20</v>
          </cell>
          <cell r="I24">
            <v>180</v>
          </cell>
          <cell r="J24">
            <v>9.3915884034299707E-2</v>
          </cell>
          <cell r="K24">
            <v>125.99999999999999</v>
          </cell>
        </row>
        <row r="25">
          <cell r="A25">
            <v>19</v>
          </cell>
          <cell r="C25" t="str">
            <v>ldpt</v>
          </cell>
          <cell r="D25" t="str">
            <v>4</v>
          </cell>
          <cell r="F25" t="str">
            <v xml:space="preserve">Cắt chỉ </v>
          </cell>
          <cell r="H25">
            <v>300</v>
          </cell>
          <cell r="I25">
            <v>12</v>
          </cell>
          <cell r="J25">
            <v>1.4087382605144958</v>
          </cell>
          <cell r="K25">
            <v>8.3999999999999986</v>
          </cell>
        </row>
        <row r="26">
          <cell r="F26" t="str">
            <v>Nhóm may rời</v>
          </cell>
          <cell r="I26">
            <v>0</v>
          </cell>
          <cell r="J26">
            <v>0</v>
          </cell>
          <cell r="K26">
            <v>0</v>
          </cell>
        </row>
        <row r="27">
          <cell r="A27">
            <v>20</v>
          </cell>
          <cell r="C27" t="str">
            <v>1K</v>
          </cell>
          <cell r="F27" t="str">
            <v>Nối dây treo</v>
          </cell>
          <cell r="G27">
            <v>1</v>
          </cell>
          <cell r="H27">
            <v>5</v>
          </cell>
          <cell r="I27">
            <v>720</v>
          </cell>
          <cell r="J27">
            <v>2.3478971008574927E-2</v>
          </cell>
          <cell r="K27">
            <v>503.99999999999994</v>
          </cell>
        </row>
        <row r="28">
          <cell r="A28">
            <v>21</v>
          </cell>
          <cell r="C28" t="str">
            <v>1K</v>
          </cell>
          <cell r="D28" t="str">
            <v>cử</v>
          </cell>
          <cell r="F28" t="str">
            <v>Chạy cử dây treo</v>
          </cell>
          <cell r="G28">
            <v>2</v>
          </cell>
          <cell r="H28">
            <v>20</v>
          </cell>
          <cell r="I28">
            <v>180</v>
          </cell>
          <cell r="J28">
            <v>9.3915884034299707E-2</v>
          </cell>
          <cell r="K28">
            <v>125.99999999999999</v>
          </cell>
        </row>
        <row r="29">
          <cell r="A29">
            <v>22</v>
          </cell>
          <cell r="C29" t="str">
            <v>1K</v>
          </cell>
          <cell r="F29" t="str">
            <v>May lộn baget nút</v>
          </cell>
          <cell r="G29">
            <v>1</v>
          </cell>
          <cell r="H29">
            <v>40</v>
          </cell>
          <cell r="I29">
            <v>90</v>
          </cell>
          <cell r="J29">
            <v>0.18783176806859941</v>
          </cell>
          <cell r="K29">
            <v>62.999999999999993</v>
          </cell>
        </row>
        <row r="30">
          <cell r="A30">
            <v>23</v>
          </cell>
          <cell r="C30" t="str">
            <v>VS3C</v>
          </cell>
          <cell r="F30" t="str">
            <v>Vắt sổ baget nút</v>
          </cell>
          <cell r="G30">
            <v>2</v>
          </cell>
          <cell r="H30">
            <v>60</v>
          </cell>
          <cell r="I30">
            <v>60</v>
          </cell>
          <cell r="J30">
            <v>0.28174765210289915</v>
          </cell>
          <cell r="K30">
            <v>42</v>
          </cell>
        </row>
        <row r="31">
          <cell r="A31">
            <v>24</v>
          </cell>
          <cell r="C31" t="str">
            <v>1K</v>
          </cell>
          <cell r="F31" t="str">
            <v>Định hình DK vào baget nút</v>
          </cell>
          <cell r="G31">
            <v>3</v>
          </cell>
          <cell r="H31">
            <v>30</v>
          </cell>
          <cell r="I31">
            <v>120</v>
          </cell>
          <cell r="J31">
            <v>0.14087382605144957</v>
          </cell>
          <cell r="K31">
            <v>84</v>
          </cell>
        </row>
        <row r="32">
          <cell r="A32">
            <v>25</v>
          </cell>
          <cell r="C32" t="str">
            <v>2K</v>
          </cell>
          <cell r="D32" t="str">
            <v>3/4</v>
          </cell>
          <cell r="F32" t="str">
            <v>May pasant x 5</v>
          </cell>
          <cell r="G32">
            <v>2</v>
          </cell>
          <cell r="H32">
            <v>90</v>
          </cell>
          <cell r="I32">
            <v>40</v>
          </cell>
          <cell r="J32">
            <v>0.4226214781543487</v>
          </cell>
          <cell r="K32">
            <v>28</v>
          </cell>
        </row>
        <row r="33">
          <cell r="A33">
            <v>26</v>
          </cell>
          <cell r="C33" t="str">
            <v>1K</v>
          </cell>
          <cell r="F33" t="str">
            <v>Quay rập quay dê</v>
          </cell>
          <cell r="G33">
            <v>1</v>
          </cell>
          <cell r="H33">
            <v>20</v>
          </cell>
          <cell r="I33">
            <v>180</v>
          </cell>
          <cell r="J33">
            <v>9.3915884034299707E-2</v>
          </cell>
          <cell r="K33">
            <v>125.99999999999999</v>
          </cell>
        </row>
        <row r="34">
          <cell r="A34">
            <v>27</v>
          </cell>
          <cell r="C34" t="str">
            <v>1K</v>
          </cell>
          <cell r="F34" t="str">
            <v>Quay rập nắp túi sườn x 2</v>
          </cell>
          <cell r="G34">
            <v>1</v>
          </cell>
          <cell r="H34">
            <v>40</v>
          </cell>
          <cell r="I34">
            <v>90</v>
          </cell>
          <cell r="J34">
            <v>0.18783176806859941</v>
          </cell>
          <cell r="K34">
            <v>62.999999999999993</v>
          </cell>
        </row>
        <row r="35">
          <cell r="A35">
            <v>28</v>
          </cell>
          <cell r="C35" t="str">
            <v>1K</v>
          </cell>
          <cell r="F35" t="str">
            <v>Diểu quay dê</v>
          </cell>
          <cell r="G35">
            <v>2</v>
          </cell>
          <cell r="H35">
            <v>45</v>
          </cell>
          <cell r="I35">
            <v>80</v>
          </cell>
          <cell r="J35">
            <v>0.21131073907717435</v>
          </cell>
          <cell r="K35">
            <v>56</v>
          </cell>
        </row>
        <row r="36">
          <cell r="A36">
            <v>29</v>
          </cell>
          <cell r="C36" t="str">
            <v>1K</v>
          </cell>
          <cell r="F36" t="str">
            <v>Diểu nắp túi sườn</v>
          </cell>
          <cell r="G36">
            <v>2</v>
          </cell>
          <cell r="H36">
            <v>66</v>
          </cell>
          <cell r="I36">
            <v>54.545454545454547</v>
          </cell>
          <cell r="J36">
            <v>0.30992241731318904</v>
          </cell>
          <cell r="K36">
            <v>38.18181818181818</v>
          </cell>
        </row>
        <row r="37">
          <cell r="A37">
            <v>30</v>
          </cell>
          <cell r="C37" t="str">
            <v>EBH</v>
          </cell>
          <cell r="F37" t="str">
            <v>Khuy phượng nắp túi sườn x 4</v>
          </cell>
          <cell r="G37">
            <v>3</v>
          </cell>
          <cell r="H37">
            <v>48</v>
          </cell>
          <cell r="I37">
            <v>75</v>
          </cell>
          <cell r="J37">
            <v>0.22539812168231932</v>
          </cell>
          <cell r="K37">
            <v>52.5</v>
          </cell>
        </row>
        <row r="38">
          <cell r="A38">
            <v>31</v>
          </cell>
          <cell r="C38" t="str">
            <v>VS3C</v>
          </cell>
          <cell r="F38" t="str">
            <v>Vắt sổ 3 miệng túi trước + 2 miệng túi sau</v>
          </cell>
          <cell r="G38">
            <v>3</v>
          </cell>
          <cell r="H38">
            <v>40</v>
          </cell>
          <cell r="I38">
            <v>90</v>
          </cell>
          <cell r="J38">
            <v>0.18783176806859941</v>
          </cell>
          <cell r="K38">
            <v>62.999999999999993</v>
          </cell>
        </row>
        <row r="39">
          <cell r="A39">
            <v>32</v>
          </cell>
          <cell r="C39" t="str">
            <v>1K</v>
          </cell>
          <cell r="F39" t="str">
            <v xml:space="preserve">May pen túi trước trên + may băng nhung </v>
          </cell>
          <cell r="G39">
            <v>2</v>
          </cell>
          <cell r="H39">
            <v>109</v>
          </cell>
          <cell r="I39">
            <v>33.027522935779814</v>
          </cell>
          <cell r="J39">
            <v>0.51184156798693348</v>
          </cell>
          <cell r="K39">
            <v>23.11926605504587</v>
          </cell>
        </row>
        <row r="40">
          <cell r="A40">
            <v>33</v>
          </cell>
          <cell r="C40" t="str">
            <v>2K</v>
          </cell>
          <cell r="F40" t="str">
            <v xml:space="preserve">Gấp may 5 miệng túi </v>
          </cell>
          <cell r="G40">
            <v>4</v>
          </cell>
          <cell r="H40">
            <v>125</v>
          </cell>
          <cell r="I40">
            <v>28.8</v>
          </cell>
          <cell r="J40">
            <v>0.58697427521437318</v>
          </cell>
          <cell r="K40">
            <v>20.16</v>
          </cell>
        </row>
        <row r="41">
          <cell r="A41">
            <v>34</v>
          </cell>
          <cell r="C41" t="str">
            <v>1K</v>
          </cell>
          <cell r="D41" t="str">
            <v>cử</v>
          </cell>
          <cell r="F41" t="str">
            <v>Chạy dây nút túi gối</v>
          </cell>
          <cell r="H41">
            <v>10</v>
          </cell>
          <cell r="I41">
            <v>360</v>
          </cell>
          <cell r="J41">
            <v>4.6957942017149853E-2</v>
          </cell>
          <cell r="K41">
            <v>251.99999999999997</v>
          </cell>
        </row>
        <row r="42">
          <cell r="A42">
            <v>35</v>
          </cell>
          <cell r="C42" t="str">
            <v>1K</v>
          </cell>
          <cell r="F42" t="str">
            <v>May túi gối x 2</v>
          </cell>
          <cell r="H42">
            <v>210</v>
          </cell>
          <cell r="I42">
            <v>17.142857142857142</v>
          </cell>
          <cell r="J42">
            <v>0.98611678236014699</v>
          </cell>
          <cell r="K42">
            <v>11.999999999999998</v>
          </cell>
        </row>
        <row r="43">
          <cell r="A43">
            <v>36</v>
          </cell>
          <cell r="C43" t="str">
            <v>1K</v>
          </cell>
          <cell r="F43" t="str">
            <v>Gắn gai vào quay dê</v>
          </cell>
          <cell r="H43">
            <v>32</v>
          </cell>
          <cell r="I43">
            <v>112.5</v>
          </cell>
          <cell r="J43">
            <v>0.15026541445487954</v>
          </cell>
          <cell r="K43">
            <v>78.75</v>
          </cell>
        </row>
        <row r="44">
          <cell r="A44">
            <v>37</v>
          </cell>
          <cell r="C44" t="str">
            <v>1K</v>
          </cell>
          <cell r="F44" t="str">
            <v>May dây nút vào túi gối x2</v>
          </cell>
          <cell r="H44">
            <v>30</v>
          </cell>
          <cell r="I44">
            <v>120</v>
          </cell>
          <cell r="J44">
            <v>0.14087382605144957</v>
          </cell>
          <cell r="K44">
            <v>84</v>
          </cell>
        </row>
        <row r="45">
          <cell r="A45">
            <v>38</v>
          </cell>
          <cell r="C45" t="str">
            <v>1K</v>
          </cell>
          <cell r="F45" t="str">
            <v>May nhãn vào lót túi trong</v>
          </cell>
          <cell r="H45">
            <v>45</v>
          </cell>
          <cell r="I45">
            <v>80</v>
          </cell>
          <cell r="J45">
            <v>0.21131073907717435</v>
          </cell>
          <cell r="K45">
            <v>56</v>
          </cell>
        </row>
        <row r="46">
          <cell r="A46">
            <v>39</v>
          </cell>
          <cell r="C46" t="str">
            <v>1K</v>
          </cell>
          <cell r="F46" t="str">
            <v>Gấp may đầu dây dệt</v>
          </cell>
          <cell r="H46">
            <v>40</v>
          </cell>
          <cell r="I46">
            <v>90</v>
          </cell>
          <cell r="J46">
            <v>0.18783176806859941</v>
          </cell>
          <cell r="K46">
            <v>62.999999999999993</v>
          </cell>
        </row>
        <row r="47">
          <cell r="F47" t="str">
            <v>Nhóm thân trước</v>
          </cell>
          <cell r="I47">
            <v>0</v>
          </cell>
          <cell r="J47">
            <v>0</v>
          </cell>
          <cell r="K47">
            <v>0</v>
          </cell>
        </row>
        <row r="48">
          <cell r="A48">
            <v>40</v>
          </cell>
          <cell r="C48" t="str">
            <v>2K</v>
          </cell>
          <cell r="F48" t="str">
            <v xml:space="preserve">Đóng túi thân trước trên </v>
          </cell>
          <cell r="H48">
            <v>75</v>
          </cell>
          <cell r="I48">
            <v>48</v>
          </cell>
          <cell r="J48">
            <v>0.35218456512862395</v>
          </cell>
          <cell r="K48">
            <v>33.599999999999994</v>
          </cell>
        </row>
        <row r="49">
          <cell r="A49">
            <v>41</v>
          </cell>
          <cell r="C49" t="str">
            <v>2K</v>
          </cell>
          <cell r="F49" t="str">
            <v>Gấp may miệng túi xéo kẹp thân</v>
          </cell>
          <cell r="H49">
            <v>102</v>
          </cell>
          <cell r="I49">
            <v>35.294117647058826</v>
          </cell>
          <cell r="J49">
            <v>0.47897100857492853</v>
          </cell>
          <cell r="K49">
            <v>24.705882352941178</v>
          </cell>
        </row>
        <row r="50">
          <cell r="A50">
            <v>42</v>
          </cell>
          <cell r="C50" t="str">
            <v>1K</v>
          </cell>
          <cell r="F50" t="str">
            <v>Lấy dấu khóa miệng túi xéo 1 đoạn</v>
          </cell>
          <cell r="H50">
            <v>48</v>
          </cell>
          <cell r="I50">
            <v>75</v>
          </cell>
          <cell r="J50">
            <v>0.22539812168231932</v>
          </cell>
          <cell r="K50">
            <v>52.5</v>
          </cell>
        </row>
        <row r="51">
          <cell r="A51">
            <v>43</v>
          </cell>
          <cell r="C51" t="str">
            <v>1K</v>
          </cell>
          <cell r="F51" t="str">
            <v>Khóa lót túi cạnh lưng ,cạnh sườn</v>
          </cell>
          <cell r="H51">
            <v>32</v>
          </cell>
          <cell r="I51">
            <v>112.5</v>
          </cell>
          <cell r="J51">
            <v>0.15026541445487954</v>
          </cell>
          <cell r="K51">
            <v>78.75</v>
          </cell>
        </row>
        <row r="52">
          <cell r="A52">
            <v>44</v>
          </cell>
          <cell r="C52" t="str">
            <v>Bọ</v>
          </cell>
          <cell r="F52" t="str">
            <v>Bọ túi xéo x2</v>
          </cell>
          <cell r="H52">
            <v>10</v>
          </cell>
          <cell r="I52">
            <v>360</v>
          </cell>
          <cell r="J52">
            <v>4.6957942017149853E-2</v>
          </cell>
          <cell r="K52">
            <v>251.99999999999997</v>
          </cell>
        </row>
        <row r="53">
          <cell r="A53">
            <v>45</v>
          </cell>
          <cell r="C53" t="str">
            <v>VS5C</v>
          </cell>
          <cell r="F53" t="str">
            <v>Vắt sổ 5 chỉ bao túi</v>
          </cell>
          <cell r="H53">
            <v>48</v>
          </cell>
          <cell r="I53">
            <v>75</v>
          </cell>
          <cell r="J53">
            <v>0.22539812168231932</v>
          </cell>
          <cell r="K53">
            <v>52.5</v>
          </cell>
        </row>
        <row r="54">
          <cell r="F54" t="str">
            <v>Nhóm thân sau</v>
          </cell>
          <cell r="I54">
            <v>0</v>
          </cell>
          <cell r="J54">
            <v>0</v>
          </cell>
          <cell r="K54">
            <v>0</v>
          </cell>
        </row>
        <row r="55">
          <cell r="A55">
            <v>46</v>
          </cell>
          <cell r="C55" t="str">
            <v>2K</v>
          </cell>
          <cell r="F55" t="str">
            <v>Đóng túi thân sau x2</v>
          </cell>
          <cell r="H55">
            <v>150</v>
          </cell>
          <cell r="I55">
            <v>24</v>
          </cell>
          <cell r="J55">
            <v>0.7043691302572479</v>
          </cell>
          <cell r="K55">
            <v>16.799999999999997</v>
          </cell>
        </row>
        <row r="56">
          <cell r="A56">
            <v>47</v>
          </cell>
          <cell r="C56" t="str">
            <v>2K</v>
          </cell>
          <cell r="F56" t="str">
            <v>Đóng bọ túi sau x4</v>
          </cell>
          <cell r="H56">
            <v>20</v>
          </cell>
          <cell r="I56">
            <v>180</v>
          </cell>
          <cell r="J56">
            <v>9.3915884034299707E-2</v>
          </cell>
          <cell r="K56">
            <v>125.99999999999999</v>
          </cell>
        </row>
        <row r="57">
          <cell r="C57" t="str">
            <v>Bọ</v>
          </cell>
          <cell r="F57" t="str">
            <v>Lắp ráp</v>
          </cell>
          <cell r="I57">
            <v>0</v>
          </cell>
          <cell r="J57">
            <v>0</v>
          </cell>
          <cell r="K57">
            <v>0</v>
          </cell>
        </row>
        <row r="58">
          <cell r="A58">
            <v>48</v>
          </cell>
          <cell r="C58" t="str">
            <v>2K</v>
          </cell>
          <cell r="F58" t="str">
            <v>Diểu baget nút 2K</v>
          </cell>
          <cell r="H58">
            <v>40</v>
          </cell>
          <cell r="I58">
            <v>90</v>
          </cell>
          <cell r="J58">
            <v>0.18783176806859941</v>
          </cell>
          <cell r="K58">
            <v>62.999999999999993</v>
          </cell>
        </row>
        <row r="59">
          <cell r="A59">
            <v>49</v>
          </cell>
          <cell r="C59" t="str">
            <v>2K</v>
          </cell>
          <cell r="F59" t="str">
            <v>Chắp baget khuy diểu hoàn chỉnh</v>
          </cell>
          <cell r="H59">
            <v>90</v>
          </cell>
          <cell r="I59">
            <v>40</v>
          </cell>
          <cell r="J59">
            <v>0.4226214781543487</v>
          </cell>
          <cell r="K59">
            <v>28</v>
          </cell>
        </row>
        <row r="60">
          <cell r="A60">
            <v>50</v>
          </cell>
          <cell r="C60" t="str">
            <v>1K</v>
          </cell>
          <cell r="F60" t="str">
            <v>Lược DK vào baget khuy</v>
          </cell>
          <cell r="H60">
            <v>45</v>
          </cell>
          <cell r="I60">
            <v>80</v>
          </cell>
          <cell r="J60">
            <v>0.21131073907717435</v>
          </cell>
          <cell r="K60">
            <v>56</v>
          </cell>
        </row>
        <row r="61">
          <cell r="A61">
            <v>51</v>
          </cell>
          <cell r="C61" t="str">
            <v>2K</v>
          </cell>
          <cell r="F61" t="str">
            <v>Kẹp diểu đáy trước</v>
          </cell>
          <cell r="H61">
            <v>75</v>
          </cell>
          <cell r="I61">
            <v>48</v>
          </cell>
          <cell r="J61">
            <v>0.35218456512862395</v>
          </cell>
          <cell r="K61">
            <v>33.599999999999994</v>
          </cell>
        </row>
        <row r="62">
          <cell r="A62">
            <v>52</v>
          </cell>
          <cell r="C62" t="str">
            <v>FOA</v>
          </cell>
          <cell r="F62" t="str">
            <v>Cuốn sườn ngoài</v>
          </cell>
          <cell r="H62">
            <v>115</v>
          </cell>
          <cell r="I62">
            <v>31.304347826086957</v>
          </cell>
          <cell r="J62">
            <v>0.54001633319722331</v>
          </cell>
          <cell r="K62">
            <v>21.913043478260867</v>
          </cell>
        </row>
        <row r="63">
          <cell r="A63">
            <v>53</v>
          </cell>
          <cell r="C63" t="str">
            <v>FOA</v>
          </cell>
          <cell r="F63" t="str">
            <v>Cuốn đáy sau</v>
          </cell>
          <cell r="H63">
            <v>41</v>
          </cell>
          <cell r="I63">
            <v>87.804878048780495</v>
          </cell>
          <cell r="J63">
            <v>0.19252756227031442</v>
          </cell>
          <cell r="K63">
            <v>61.463414634146339</v>
          </cell>
        </row>
        <row r="64">
          <cell r="A64">
            <v>54</v>
          </cell>
          <cell r="C64" t="str">
            <v>1K</v>
          </cell>
          <cell r="F64" t="str">
            <v>Đóng dây tape túi sườn</v>
          </cell>
          <cell r="H64">
            <v>30</v>
          </cell>
          <cell r="I64">
            <v>120</v>
          </cell>
          <cell r="J64">
            <v>0.14087382605144957</v>
          </cell>
          <cell r="K64">
            <v>84</v>
          </cell>
        </row>
        <row r="65">
          <cell r="A65">
            <v>55</v>
          </cell>
          <cell r="C65" t="str">
            <v>1K</v>
          </cell>
          <cell r="F65" t="str">
            <v>Đóng túi hộp gối</v>
          </cell>
          <cell r="H65">
            <v>250</v>
          </cell>
          <cell r="I65">
            <v>14.4</v>
          </cell>
          <cell r="J65">
            <v>1.1739485504287464</v>
          </cell>
          <cell r="K65">
            <v>10.08</v>
          </cell>
        </row>
        <row r="66">
          <cell r="A66">
            <v>56</v>
          </cell>
          <cell r="C66" t="str">
            <v>1K</v>
          </cell>
          <cell r="F66" t="str">
            <v>Đóng nắp túi hộp gối</v>
          </cell>
          <cell r="H66">
            <v>220</v>
          </cell>
          <cell r="I66">
            <v>16.363636363636363</v>
          </cell>
          <cell r="J66">
            <v>1.0330747243772969</v>
          </cell>
          <cell r="K66">
            <v>11.454545454545453</v>
          </cell>
        </row>
        <row r="67">
          <cell r="A67">
            <v>57</v>
          </cell>
          <cell r="C67" t="str">
            <v>VS5C</v>
          </cell>
          <cell r="F67" t="str">
            <v>Ráp sườn trong</v>
          </cell>
          <cell r="H67">
            <v>80</v>
          </cell>
          <cell r="I67">
            <v>45</v>
          </cell>
          <cell r="J67">
            <v>0.37566353613719883</v>
          </cell>
          <cell r="K67">
            <v>31.499999999999996</v>
          </cell>
        </row>
        <row r="68">
          <cell r="A68">
            <v>58</v>
          </cell>
          <cell r="C68" t="str">
            <v>Máy khuy</v>
          </cell>
          <cell r="F68" t="str">
            <v>Khuy lai</v>
          </cell>
          <cell r="H68">
            <v>20</v>
          </cell>
          <cell r="I68">
            <v>180</v>
          </cell>
          <cell r="J68">
            <v>9.3915884034299707E-2</v>
          </cell>
          <cell r="K68">
            <v>125.99999999999999</v>
          </cell>
        </row>
        <row r="69">
          <cell r="A69">
            <v>59</v>
          </cell>
          <cell r="C69" t="str">
            <v>1K</v>
          </cell>
          <cell r="F69" t="str">
            <v>Tra lưng + kẹp pasant ,quay dê</v>
          </cell>
          <cell r="H69">
            <v>125</v>
          </cell>
          <cell r="I69">
            <v>28.8</v>
          </cell>
          <cell r="J69">
            <v>0.58697427521437318</v>
          </cell>
          <cell r="K69">
            <v>20.16</v>
          </cell>
        </row>
        <row r="70">
          <cell r="A70">
            <v>60</v>
          </cell>
          <cell r="C70" t="str">
            <v>2K</v>
          </cell>
          <cell r="F70" t="str">
            <v>Diểu 2k lưng cạnh trên -dưới kẹp dây treo</v>
          </cell>
          <cell r="H70">
            <v>130</v>
          </cell>
          <cell r="I70">
            <v>27.692307692307693</v>
          </cell>
          <cell r="J70">
            <v>0.61045324622294816</v>
          </cell>
          <cell r="K70">
            <v>19.384615384615383</v>
          </cell>
        </row>
        <row r="71">
          <cell r="A71">
            <v>61</v>
          </cell>
          <cell r="C71" t="str">
            <v>1K</v>
          </cell>
          <cell r="F71" t="str">
            <v>Gập gọt -diểu xung quanh đầu lưng</v>
          </cell>
          <cell r="H71">
            <v>122</v>
          </cell>
          <cell r="I71">
            <v>29.508196721311474</v>
          </cell>
          <cell r="J71">
            <v>0.5728868926092282</v>
          </cell>
          <cell r="K71">
            <v>20.655737704918032</v>
          </cell>
        </row>
        <row r="72">
          <cell r="A72">
            <v>62</v>
          </cell>
          <cell r="C72" t="str">
            <v>Bọ</v>
          </cell>
          <cell r="F72" t="str">
            <v>Khóa pasant đầu dưới 2 đường song song</v>
          </cell>
          <cell r="H72">
            <v>140</v>
          </cell>
          <cell r="I72">
            <v>25.714285714285715</v>
          </cell>
          <cell r="J72">
            <v>0.65741118824009803</v>
          </cell>
          <cell r="K72">
            <v>18</v>
          </cell>
        </row>
        <row r="73">
          <cell r="A73">
            <v>63</v>
          </cell>
          <cell r="C73" t="str">
            <v>Bọ</v>
          </cell>
          <cell r="F73" t="str">
            <v>Bọ pasant</v>
          </cell>
          <cell r="H73">
            <v>50</v>
          </cell>
          <cell r="I73">
            <v>72</v>
          </cell>
          <cell r="J73">
            <v>0.23478971008574928</v>
          </cell>
          <cell r="K73">
            <v>50.4</v>
          </cell>
        </row>
        <row r="74">
          <cell r="A74">
            <v>64</v>
          </cell>
          <cell r="C74" t="str">
            <v>1K</v>
          </cell>
          <cell r="F74" t="str">
            <v>May cuộn lai+gọt lai +cặp dây luồn</v>
          </cell>
          <cell r="H74">
            <v>145</v>
          </cell>
          <cell r="I74">
            <v>24.827586206896552</v>
          </cell>
          <cell r="J74">
            <v>0.68089015924867291</v>
          </cell>
          <cell r="K74">
            <v>17.379310344827584</v>
          </cell>
        </row>
        <row r="75">
          <cell r="A75">
            <v>65</v>
          </cell>
          <cell r="C75" t="str">
            <v>Bọ</v>
          </cell>
          <cell r="F75" t="str">
            <v>Đóng 2 bọ dây lai</v>
          </cell>
          <cell r="H75">
            <v>10</v>
          </cell>
          <cell r="I75">
            <v>360</v>
          </cell>
          <cell r="J75">
            <v>4.6957942017149853E-2</v>
          </cell>
          <cell r="K75">
            <v>251.99999999999997</v>
          </cell>
        </row>
        <row r="76">
          <cell r="A76">
            <v>66</v>
          </cell>
          <cell r="C76" t="str">
            <v>Máy nút</v>
          </cell>
          <cell r="F76" t="str">
            <v>Đóng nút đầu lưng</v>
          </cell>
          <cell r="H76">
            <v>10</v>
          </cell>
          <cell r="I76">
            <v>360</v>
          </cell>
          <cell r="J76">
            <v>4.6957942017149853E-2</v>
          </cell>
          <cell r="K76">
            <v>251.99999999999997</v>
          </cell>
        </row>
        <row r="77">
          <cell r="A77">
            <v>67</v>
          </cell>
          <cell r="C77" t="str">
            <v>máy khuy</v>
          </cell>
          <cell r="F77" t="str">
            <v>Khuy phượng lưng x1</v>
          </cell>
          <cell r="H77">
            <v>12</v>
          </cell>
          <cell r="I77">
            <v>300</v>
          </cell>
          <cell r="J77">
            <v>5.634953042057983E-2</v>
          </cell>
          <cell r="K77">
            <v>210</v>
          </cell>
        </row>
        <row r="78">
          <cell r="A78">
            <v>68</v>
          </cell>
          <cell r="C78" t="str">
            <v>máy bọ</v>
          </cell>
          <cell r="F78" t="str">
            <v>Đóng bọ túi gối x16</v>
          </cell>
          <cell r="H78">
            <v>80</v>
          </cell>
          <cell r="I78">
            <v>45</v>
          </cell>
          <cell r="J78">
            <v>0.37566353613719883</v>
          </cell>
          <cell r="K78">
            <v>31.499999999999996</v>
          </cell>
        </row>
        <row r="79">
          <cell r="A79">
            <v>69</v>
          </cell>
          <cell r="C79" t="str">
            <v>máy bọ</v>
          </cell>
          <cell r="F79" t="str">
            <v>Đóng bọ dây treo nút x8</v>
          </cell>
          <cell r="H79">
            <v>40</v>
          </cell>
          <cell r="I79">
            <v>90</v>
          </cell>
          <cell r="J79">
            <v>0.18783176806859941</v>
          </cell>
          <cell r="K79">
            <v>62.999999999999993</v>
          </cell>
        </row>
        <row r="80">
          <cell r="A80">
            <v>70</v>
          </cell>
          <cell r="C80" t="str">
            <v>máy bọ</v>
          </cell>
          <cell r="F80" t="str">
            <v>Đóng bọ túi xéo x 4</v>
          </cell>
          <cell r="H80">
            <v>20</v>
          </cell>
          <cell r="I80">
            <v>180</v>
          </cell>
          <cell r="J80">
            <v>9.3915884034299707E-2</v>
          </cell>
          <cell r="K80">
            <v>125.99999999999999</v>
          </cell>
        </row>
        <row r="81">
          <cell r="A81">
            <v>71</v>
          </cell>
          <cell r="C81" t="str">
            <v>VS3C</v>
          </cell>
          <cell r="F81" t="str">
            <v>Vắt sổ đáy trước</v>
          </cell>
          <cell r="H81">
            <v>22</v>
          </cell>
          <cell r="I81">
            <v>163.63636363636363</v>
          </cell>
          <cell r="J81">
            <v>0.10330747243772968</v>
          </cell>
          <cell r="K81">
            <v>114.54545454545453</v>
          </cell>
        </row>
        <row r="82">
          <cell r="A82">
            <v>72</v>
          </cell>
          <cell r="C82" t="str">
            <v>1K</v>
          </cell>
          <cell r="F82" t="str">
            <v>Lấy dấu gắn dây bố vào lưng</v>
          </cell>
          <cell r="H82">
            <v>132</v>
          </cell>
          <cell r="I82">
            <v>27.272727272727273</v>
          </cell>
          <cell r="J82">
            <v>0.61984483462637807</v>
          </cell>
          <cell r="K82">
            <v>19.09090909090909</v>
          </cell>
        </row>
        <row r="83">
          <cell r="A83">
            <v>73</v>
          </cell>
          <cell r="C83" t="str">
            <v>Máy bọ</v>
          </cell>
          <cell r="F83" t="str">
            <v>Đóng 4 bọ dây luồn</v>
          </cell>
          <cell r="H83">
            <v>20</v>
          </cell>
          <cell r="I83">
            <v>180</v>
          </cell>
          <cell r="J83">
            <v>9.3915884034299707E-2</v>
          </cell>
          <cell r="K83">
            <v>125.99999999999999</v>
          </cell>
        </row>
        <row r="85">
          <cell r="F85" t="str">
            <v>VỆ SINH CÔNG NGHIỆP</v>
          </cell>
        </row>
        <row r="86">
          <cell r="A86">
            <v>74</v>
          </cell>
          <cell r="C86" t="str">
            <v>KIỂM HÓA</v>
          </cell>
          <cell r="F86" t="str">
            <v>Kiểm hóa</v>
          </cell>
          <cell r="H86">
            <v>250</v>
          </cell>
          <cell r="I86">
            <v>14.4</v>
          </cell>
          <cell r="J86">
            <v>1.1739485504287464</v>
          </cell>
          <cell r="K86">
            <v>10.08</v>
          </cell>
        </row>
        <row r="87">
          <cell r="A87">
            <v>75</v>
          </cell>
          <cell r="C87" t="str">
            <v>KIỂM HÓA</v>
          </cell>
          <cell r="F87" t="str">
            <v>Tẩy hàng</v>
          </cell>
          <cell r="H87">
            <v>100</v>
          </cell>
          <cell r="I87">
            <v>36</v>
          </cell>
          <cell r="J87">
            <v>0.46957942017149856</v>
          </cell>
          <cell r="K87">
            <v>25.2</v>
          </cell>
        </row>
        <row r="88">
          <cell r="A88">
            <v>76</v>
          </cell>
          <cell r="C88" t="str">
            <v>BK</v>
          </cell>
          <cell r="I88">
            <v>0</v>
          </cell>
          <cell r="J88">
            <v>0</v>
          </cell>
          <cell r="K88">
            <v>0</v>
          </cell>
        </row>
      </sheetData>
      <sheetData sheetId="1" refreshError="1"/>
      <sheetData sheetId="2" refreshError="1">
        <row r="1">
          <cell r="A1" t="str">
            <v>SƠ ĐỒ THIẾT KẾ CHUYỀN 1A</v>
          </cell>
        </row>
        <row r="2">
          <cell r="A2" t="str">
            <v>STYLE : 422004</v>
          </cell>
        </row>
        <row r="3">
          <cell r="A3" t="str">
            <v>NGÀY VÀO CHUYỀN : 7/2/2011</v>
          </cell>
        </row>
        <row r="5">
          <cell r="B5" t="str">
            <v>Bàn QC</v>
          </cell>
        </row>
        <row r="8">
          <cell r="B8" t="str">
            <v>Worker</v>
          </cell>
          <cell r="C8" t="str">
            <v>P.C.C.T</v>
          </cell>
          <cell r="D8" t="str">
            <v>TMS IN SEC</v>
          </cell>
          <cell r="E8" t="str">
            <v>OPERATION</v>
          </cell>
          <cell r="G8" t="str">
            <v>Cost</v>
          </cell>
          <cell r="L8" t="str">
            <v>Cost</v>
          </cell>
          <cell r="M8" t="str">
            <v>OPERATION</v>
          </cell>
          <cell r="O8" t="str">
            <v>TMS IN SEC</v>
          </cell>
          <cell r="P8" t="str">
            <v>P.C.C.T</v>
          </cell>
          <cell r="Q8" t="str">
            <v>Worker</v>
          </cell>
        </row>
        <row r="11">
          <cell r="D11">
            <v>20</v>
          </cell>
          <cell r="E11">
            <v>73</v>
          </cell>
          <cell r="F11" t="str">
            <v>Đóng 4 bọ dây luồn</v>
          </cell>
          <cell r="G11">
            <v>55</v>
          </cell>
          <cell r="H11" t="str">
            <v>MÁY
BỌ</v>
          </cell>
          <cell r="K11" t="str">
            <v>MB1K</v>
          </cell>
        </row>
        <row r="12">
          <cell r="D12">
            <v>140</v>
          </cell>
          <cell r="E12">
            <v>62</v>
          </cell>
          <cell r="F12" t="str">
            <v>Khóa pasant đầu dưới 2 đường song song</v>
          </cell>
          <cell r="G12">
            <v>256</v>
          </cell>
          <cell r="M12">
            <v>0</v>
          </cell>
          <cell r="N12">
            <v>0</v>
          </cell>
          <cell r="O12">
            <v>0</v>
          </cell>
        </row>
        <row r="13">
          <cell r="D13">
            <v>50</v>
          </cell>
          <cell r="E13">
            <v>63</v>
          </cell>
          <cell r="F13" t="str">
            <v>Bọ pasant</v>
          </cell>
          <cell r="G13">
            <v>160</v>
          </cell>
          <cell r="L13">
            <v>380</v>
          </cell>
          <cell r="M13">
            <v>64</v>
          </cell>
          <cell r="N13" t="str">
            <v>May cuộn lai+gọt lai +cặp dây luồn</v>
          </cell>
          <cell r="O13">
            <v>145</v>
          </cell>
        </row>
        <row r="14">
          <cell r="D14">
            <v>10</v>
          </cell>
          <cell r="E14">
            <v>65</v>
          </cell>
          <cell r="F14" t="str">
            <v>Đóng 2 bọ dây lai</v>
          </cell>
          <cell r="G14">
            <v>24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0</v>
          </cell>
          <cell r="K15">
            <v>0</v>
          </cell>
        </row>
        <row r="16">
          <cell r="B16" t="str">
            <v>Tư</v>
          </cell>
          <cell r="C16">
            <v>22</v>
          </cell>
          <cell r="D16">
            <v>10</v>
          </cell>
          <cell r="E16">
            <v>66</v>
          </cell>
          <cell r="F16" t="str">
            <v>Đóng nút đầu lưng</v>
          </cell>
          <cell r="G16">
            <v>59</v>
          </cell>
          <cell r="H16" t="str">
            <v>MÁY
NÚT</v>
          </cell>
          <cell r="K16" t="str">
            <v>MB2K</v>
          </cell>
          <cell r="M16">
            <v>0</v>
          </cell>
          <cell r="N16">
            <v>0</v>
          </cell>
          <cell r="O16">
            <v>0</v>
          </cell>
          <cell r="P16">
            <v>122</v>
          </cell>
          <cell r="Q16" t="str">
            <v>Thanh</v>
          </cell>
        </row>
        <row r="17">
          <cell r="D17">
            <v>12</v>
          </cell>
          <cell r="E17">
            <v>67</v>
          </cell>
          <cell r="F17" t="str">
            <v>Khuy phượng lưng x1</v>
          </cell>
          <cell r="G17">
            <v>66</v>
          </cell>
          <cell r="L17">
            <v>438</v>
          </cell>
          <cell r="M17">
            <v>61</v>
          </cell>
          <cell r="N17" t="str">
            <v>Gập gọt -diểu xung quanh đầu lưng</v>
          </cell>
          <cell r="O17">
            <v>122</v>
          </cell>
        </row>
        <row r="18">
          <cell r="B18">
            <v>0</v>
          </cell>
          <cell r="K18">
            <v>0</v>
          </cell>
        </row>
        <row r="19">
          <cell r="B19" t="str">
            <v>Loan</v>
          </cell>
          <cell r="C19">
            <v>187</v>
          </cell>
          <cell r="D19">
            <v>102</v>
          </cell>
          <cell r="E19">
            <v>41</v>
          </cell>
          <cell r="F19" t="str">
            <v>Gấp may miệng túi xéo kẹp thân</v>
          </cell>
          <cell r="G19">
            <v>379</v>
          </cell>
          <cell r="H19" t="str">
            <v>MB2K</v>
          </cell>
          <cell r="K19" t="str">
            <v>MB2K</v>
          </cell>
          <cell r="L19">
            <v>438</v>
          </cell>
          <cell r="M19">
            <v>60</v>
          </cell>
          <cell r="N19" t="str">
            <v>Diểu 2k lưng cạnh trên -dưới kẹp dây treo</v>
          </cell>
          <cell r="O19">
            <v>130</v>
          </cell>
          <cell r="P19">
            <v>130</v>
          </cell>
          <cell r="Q19" t="str">
            <v>Nên</v>
          </cell>
        </row>
        <row r="20">
          <cell r="D20">
            <v>125</v>
          </cell>
          <cell r="E20">
            <v>33</v>
          </cell>
          <cell r="F20" t="str">
            <v xml:space="preserve">Gấp may 5 miệng túi </v>
          </cell>
          <cell r="G20">
            <v>200</v>
          </cell>
          <cell r="M20">
            <v>0</v>
          </cell>
          <cell r="N20">
            <v>0</v>
          </cell>
          <cell r="O20">
            <v>0</v>
          </cell>
        </row>
        <row r="22">
          <cell r="B22" t="str">
            <v>Nga</v>
          </cell>
          <cell r="C22">
            <v>130</v>
          </cell>
          <cell r="D22">
            <v>48</v>
          </cell>
          <cell r="E22">
            <v>42</v>
          </cell>
          <cell r="F22" t="str">
            <v>Lấy dấu khóa miệng túi xéo 1 đoạn</v>
          </cell>
          <cell r="G22">
            <v>125</v>
          </cell>
          <cell r="H22" t="str">
            <v>MB2K</v>
          </cell>
          <cell r="K22" t="str">
            <v>MB1K</v>
          </cell>
          <cell r="M22">
            <v>0</v>
          </cell>
          <cell r="N22">
            <v>0</v>
          </cell>
          <cell r="O22">
            <v>0</v>
          </cell>
          <cell r="P22">
            <v>125</v>
          </cell>
          <cell r="Q22" t="str">
            <v>Việt</v>
          </cell>
        </row>
        <row r="23">
          <cell r="D23">
            <v>32</v>
          </cell>
          <cell r="E23">
            <v>43</v>
          </cell>
          <cell r="F23" t="str">
            <v>Khóa lót túi cạnh lưng ,cạnh sườn</v>
          </cell>
          <cell r="G23">
            <v>130</v>
          </cell>
          <cell r="L23">
            <v>380</v>
          </cell>
          <cell r="M23">
            <v>59</v>
          </cell>
          <cell r="N23" t="str">
            <v>Tra lưng + kẹp pasant ,quay dê</v>
          </cell>
          <cell r="O23">
            <v>125</v>
          </cell>
        </row>
        <row r="24">
          <cell r="D24">
            <v>5</v>
          </cell>
          <cell r="E24">
            <v>20</v>
          </cell>
          <cell r="F24" t="str">
            <v>Nối dây treo</v>
          </cell>
          <cell r="G24">
            <v>9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45</v>
          </cell>
          <cell r="E25">
            <v>38</v>
          </cell>
          <cell r="F25" t="str">
            <v>May nhãn vào lót túi trong</v>
          </cell>
          <cell r="G25">
            <v>90</v>
          </cell>
          <cell r="N25">
            <v>0</v>
          </cell>
          <cell r="O25">
            <v>0</v>
          </cell>
        </row>
        <row r="26">
          <cell r="B26">
            <v>0</v>
          </cell>
          <cell r="K26">
            <v>0</v>
          </cell>
        </row>
        <row r="27">
          <cell r="B27" t="str">
            <v>Vốn</v>
          </cell>
          <cell r="C27">
            <v>170</v>
          </cell>
          <cell r="D27">
            <v>80</v>
          </cell>
          <cell r="E27">
            <v>68</v>
          </cell>
          <cell r="F27" t="str">
            <v>Đóng bọ túi gối x16</v>
          </cell>
          <cell r="G27">
            <v>208</v>
          </cell>
          <cell r="H27" t="str">
            <v>MÁY
BỌ</v>
          </cell>
          <cell r="K27" t="str">
            <v>VS5C</v>
          </cell>
          <cell r="N27">
            <v>0</v>
          </cell>
          <cell r="O27">
            <v>0</v>
          </cell>
          <cell r="P27">
            <v>128</v>
          </cell>
          <cell r="Q27" t="str">
            <v>Tỷ</v>
          </cell>
        </row>
        <row r="28">
          <cell r="D28">
            <v>40</v>
          </cell>
          <cell r="E28">
            <v>69</v>
          </cell>
          <cell r="F28" t="str">
            <v>Đóng bọ dây treo nút x8</v>
          </cell>
          <cell r="G28">
            <v>96</v>
          </cell>
          <cell r="L28">
            <v>328</v>
          </cell>
          <cell r="M28">
            <v>57</v>
          </cell>
          <cell r="N28" t="str">
            <v>Ráp sườn trong</v>
          </cell>
          <cell r="O28">
            <v>80</v>
          </cell>
        </row>
        <row r="29">
          <cell r="D29">
            <v>20</v>
          </cell>
          <cell r="E29">
            <v>70</v>
          </cell>
          <cell r="F29" t="str">
            <v>Đóng bọ túi xéo x 4</v>
          </cell>
          <cell r="G29">
            <v>48</v>
          </cell>
          <cell r="M29">
            <v>45</v>
          </cell>
          <cell r="N29" t="str">
            <v>Vắt sổ 5 chỉ bao túi</v>
          </cell>
          <cell r="O29">
            <v>48</v>
          </cell>
        </row>
        <row r="30">
          <cell r="D30">
            <v>30</v>
          </cell>
          <cell r="E30">
            <v>54</v>
          </cell>
          <cell r="F30" t="str">
            <v>Đóng dây tape túi sườn</v>
          </cell>
          <cell r="G30">
            <v>36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0</v>
          </cell>
          <cell r="K31">
            <v>0</v>
          </cell>
        </row>
        <row r="32">
          <cell r="B32" t="str">
            <v>Mai</v>
          </cell>
          <cell r="D32">
            <v>0</v>
          </cell>
          <cell r="E32">
            <v>0</v>
          </cell>
          <cell r="F32">
            <v>0</v>
          </cell>
          <cell r="H32" t="str">
            <v>MB1K</v>
          </cell>
          <cell r="K32" t="str">
            <v>MB1K</v>
          </cell>
          <cell r="M32">
            <v>0</v>
          </cell>
          <cell r="N32">
            <v>0</v>
          </cell>
          <cell r="O32">
            <v>0</v>
          </cell>
          <cell r="P32">
            <v>235</v>
          </cell>
          <cell r="Q32" t="str">
            <v>Huệ</v>
          </cell>
        </row>
        <row r="33">
          <cell r="C33">
            <v>235</v>
          </cell>
          <cell r="D33">
            <v>250</v>
          </cell>
          <cell r="E33">
            <v>55</v>
          </cell>
          <cell r="F33" t="str">
            <v>Đóng túi hộp gối</v>
          </cell>
          <cell r="G33">
            <v>438</v>
          </cell>
          <cell r="L33">
            <v>438</v>
          </cell>
          <cell r="M33">
            <v>55</v>
          </cell>
          <cell r="N33" t="str">
            <v>Đóng túi hộp gối</v>
          </cell>
          <cell r="O33">
            <v>250</v>
          </cell>
        </row>
        <row r="34">
          <cell r="D34">
            <v>220</v>
          </cell>
          <cell r="E34">
            <v>56</v>
          </cell>
          <cell r="F34" t="str">
            <v>Đóng nắp túi hộp gối</v>
          </cell>
          <cell r="M34">
            <v>56</v>
          </cell>
          <cell r="N34" t="str">
            <v>Đóng nắp túi hộp gối</v>
          </cell>
          <cell r="O34">
            <v>220</v>
          </cell>
        </row>
        <row r="35">
          <cell r="B35">
            <v>0</v>
          </cell>
          <cell r="L35">
            <v>0</v>
          </cell>
        </row>
        <row r="36">
          <cell r="B36" t="str">
            <v>BÀN LẤY DẤU</v>
          </cell>
          <cell r="K36" t="str">
            <v>MÁY
CUỐN</v>
          </cell>
          <cell r="M36">
            <v>0</v>
          </cell>
          <cell r="N36">
            <v>0</v>
          </cell>
          <cell r="O36">
            <v>0</v>
          </cell>
          <cell r="P36">
            <v>156</v>
          </cell>
          <cell r="Q36" t="str">
            <v>Hiếu</v>
          </cell>
        </row>
        <row r="37">
          <cell r="L37">
            <v>491</v>
          </cell>
          <cell r="M37">
            <v>52</v>
          </cell>
          <cell r="N37" t="str">
            <v>Cuốn sườn ngoài</v>
          </cell>
          <cell r="O37">
            <v>115</v>
          </cell>
        </row>
        <row r="38">
          <cell r="M38">
            <v>53</v>
          </cell>
          <cell r="N38" t="str">
            <v>Cuốn đáy sau</v>
          </cell>
          <cell r="O38">
            <v>41</v>
          </cell>
        </row>
        <row r="39">
          <cell r="B39">
            <v>0</v>
          </cell>
          <cell r="K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K40" t="str">
            <v>BÀN PHỐI</v>
          </cell>
        </row>
        <row r="42">
          <cell r="B42" t="str">
            <v>Huế</v>
          </cell>
          <cell r="C42">
            <v>210</v>
          </cell>
          <cell r="D42">
            <v>0</v>
          </cell>
          <cell r="E42">
            <v>0</v>
          </cell>
          <cell r="F42">
            <v>0</v>
          </cell>
          <cell r="H42" t="str">
            <v>MB1K</v>
          </cell>
          <cell r="K42" t="str">
            <v>MB1K</v>
          </cell>
          <cell r="M42">
            <v>48</v>
          </cell>
          <cell r="N42" t="str">
            <v>Diểu baget nút 2K</v>
          </cell>
          <cell r="O42">
            <v>40</v>
          </cell>
          <cell r="P42">
            <v>220</v>
          </cell>
          <cell r="Q42" t="str">
            <v>Thủy</v>
          </cell>
        </row>
        <row r="43">
          <cell r="D43">
            <v>210</v>
          </cell>
          <cell r="E43">
            <v>35</v>
          </cell>
          <cell r="F43" t="str">
            <v>May túi gối x 2</v>
          </cell>
          <cell r="G43">
            <v>360</v>
          </cell>
          <cell r="L43">
            <v>600</v>
          </cell>
          <cell r="M43">
            <v>49</v>
          </cell>
          <cell r="N43" t="str">
            <v>Chắp baget khuy diểu hoàn chỉnh</v>
          </cell>
          <cell r="O43">
            <v>90</v>
          </cell>
        </row>
        <row r="44">
          <cell r="D44">
            <v>0</v>
          </cell>
          <cell r="E44">
            <v>0</v>
          </cell>
          <cell r="F44">
            <v>0</v>
          </cell>
          <cell r="M44">
            <v>50</v>
          </cell>
          <cell r="N44" t="str">
            <v>Lược DK vào baget khuy</v>
          </cell>
          <cell r="O44">
            <v>45</v>
          </cell>
        </row>
        <row r="45">
          <cell r="D45">
            <v>0</v>
          </cell>
          <cell r="F45">
            <v>0</v>
          </cell>
          <cell r="M45">
            <v>50</v>
          </cell>
          <cell r="N45" t="str">
            <v>Lược DK vào baget khuy</v>
          </cell>
          <cell r="O45">
            <v>45</v>
          </cell>
        </row>
        <row r="46">
          <cell r="B46">
            <v>0</v>
          </cell>
          <cell r="K46">
            <v>0</v>
          </cell>
        </row>
        <row r="47">
          <cell r="B47" t="str">
            <v>Trang</v>
          </cell>
          <cell r="C47">
            <v>225</v>
          </cell>
          <cell r="D47">
            <v>0</v>
          </cell>
          <cell r="E47">
            <v>0</v>
          </cell>
          <cell r="F47">
            <v>0</v>
          </cell>
          <cell r="H47" t="str">
            <v>MB2K</v>
          </cell>
          <cell r="K47" t="str">
            <v>MB1K</v>
          </cell>
          <cell r="L47">
            <v>139</v>
          </cell>
          <cell r="M47">
            <v>25</v>
          </cell>
          <cell r="N47" t="str">
            <v>May pasant x 5</v>
          </cell>
          <cell r="O47">
            <v>90</v>
          </cell>
          <cell r="P47">
            <v>192</v>
          </cell>
          <cell r="Q47" t="str">
            <v>Thí</v>
          </cell>
        </row>
        <row r="48">
          <cell r="L48">
            <v>156</v>
          </cell>
          <cell r="M48">
            <v>37</v>
          </cell>
          <cell r="N48" t="str">
            <v>May dây nút vào túi gối x2</v>
          </cell>
          <cell r="O48">
            <v>30</v>
          </cell>
        </row>
        <row r="49">
          <cell r="D49">
            <v>150</v>
          </cell>
          <cell r="E49">
            <v>46</v>
          </cell>
          <cell r="F49" t="str">
            <v>Đóng túi thân sau x2</v>
          </cell>
          <cell r="G49">
            <v>390</v>
          </cell>
          <cell r="L49">
            <v>60</v>
          </cell>
          <cell r="M49">
            <v>36</v>
          </cell>
          <cell r="N49" t="str">
            <v>Gắn gai vào quay dê</v>
          </cell>
          <cell r="O49">
            <v>32</v>
          </cell>
        </row>
        <row r="50">
          <cell r="D50">
            <v>75</v>
          </cell>
          <cell r="E50">
            <v>40</v>
          </cell>
          <cell r="F50" t="str">
            <v xml:space="preserve">Đóng túi thân trước trên </v>
          </cell>
          <cell r="G50">
            <v>200</v>
          </cell>
          <cell r="L50">
            <v>60</v>
          </cell>
          <cell r="M50">
            <v>39</v>
          </cell>
          <cell r="N50" t="str">
            <v>Gấp may đầu dây dệt</v>
          </cell>
          <cell r="O50">
            <v>40</v>
          </cell>
        </row>
        <row r="51">
          <cell r="K51">
            <v>0</v>
          </cell>
        </row>
        <row r="52">
          <cell r="B52" t="str">
            <v>Du</v>
          </cell>
          <cell r="C52">
            <v>128</v>
          </cell>
          <cell r="D52">
            <v>20</v>
          </cell>
          <cell r="E52">
            <v>21</v>
          </cell>
          <cell r="F52" t="str">
            <v>Chạy cử dây treo</v>
          </cell>
          <cell r="G52">
            <v>40</v>
          </cell>
          <cell r="H52" t="str">
            <v>MB1K</v>
          </cell>
          <cell r="K52" t="str">
            <v>MB1K</v>
          </cell>
          <cell r="L52">
            <v>170</v>
          </cell>
          <cell r="M52">
            <v>29</v>
          </cell>
          <cell r="N52" t="str">
            <v>Diểu nắp túi sườn</v>
          </cell>
          <cell r="O52">
            <v>66</v>
          </cell>
          <cell r="P52">
            <v>220</v>
          </cell>
          <cell r="Q52" t="str">
            <v>Trinh</v>
          </cell>
        </row>
        <row r="53">
          <cell r="D53">
            <v>20</v>
          </cell>
          <cell r="E53">
            <v>26</v>
          </cell>
          <cell r="F53" t="str">
            <v>Quay rập quay dê</v>
          </cell>
          <cell r="G53">
            <v>100</v>
          </cell>
          <cell r="L53">
            <v>200</v>
          </cell>
          <cell r="M53">
            <v>32</v>
          </cell>
          <cell r="N53" t="str">
            <v xml:space="preserve">May pen túi trước trên + may băng nhung </v>
          </cell>
          <cell r="O53">
            <v>109</v>
          </cell>
        </row>
        <row r="54">
          <cell r="D54">
            <v>40</v>
          </cell>
          <cell r="E54">
            <v>27</v>
          </cell>
          <cell r="F54" t="str">
            <v>Quay rập nắp túi sườn x 2</v>
          </cell>
          <cell r="G54">
            <v>60</v>
          </cell>
          <cell r="L54">
            <v>90</v>
          </cell>
          <cell r="M54">
            <v>28</v>
          </cell>
          <cell r="N54" t="str">
            <v>Diểu quay dê</v>
          </cell>
          <cell r="O54">
            <v>45</v>
          </cell>
        </row>
        <row r="55">
          <cell r="D55">
            <v>48</v>
          </cell>
          <cell r="E55">
            <v>30</v>
          </cell>
          <cell r="F55" t="str">
            <v>Khuy phượng nắp túi sườn x 4</v>
          </cell>
          <cell r="G55">
            <v>240</v>
          </cell>
          <cell r="M55">
            <v>0</v>
          </cell>
          <cell r="N55">
            <v>0</v>
          </cell>
          <cell r="O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N56">
            <v>0</v>
          </cell>
          <cell r="O56">
            <v>0</v>
          </cell>
        </row>
        <row r="57">
          <cell r="B57" t="str">
            <v>BÀN LẤY DẤU</v>
          </cell>
          <cell r="K57" t="str">
            <v>VS3C</v>
          </cell>
          <cell r="L57">
            <v>60</v>
          </cell>
          <cell r="M57">
            <v>58</v>
          </cell>
          <cell r="N57" t="str">
            <v>Khuy lai</v>
          </cell>
          <cell r="O57">
            <v>20</v>
          </cell>
          <cell r="P57">
            <v>142</v>
          </cell>
          <cell r="Q57" t="str">
            <v>Tư</v>
          </cell>
        </row>
        <row r="58">
          <cell r="L58">
            <v>134</v>
          </cell>
          <cell r="M58">
            <v>23</v>
          </cell>
          <cell r="N58" t="str">
            <v>Vắt sổ baget nút</v>
          </cell>
          <cell r="O58">
            <v>60</v>
          </cell>
        </row>
        <row r="59">
          <cell r="L59">
            <v>130</v>
          </cell>
          <cell r="M59">
            <v>31</v>
          </cell>
          <cell r="N59" t="str">
            <v>Vắt sổ 3 miệng túi trước + 2 miệng túi sau</v>
          </cell>
          <cell r="O59">
            <v>40</v>
          </cell>
        </row>
        <row r="60">
          <cell r="L60">
            <v>81</v>
          </cell>
          <cell r="M60">
            <v>71</v>
          </cell>
          <cell r="N60" t="str">
            <v>Vắt sổ đáy trước</v>
          </cell>
          <cell r="O60">
            <v>22</v>
          </cell>
        </row>
        <row r="62">
          <cell r="F62" t="str">
            <v xml:space="preserve">Bàn BTP                                               
</v>
          </cell>
        </row>
        <row r="65">
          <cell r="B65" t="str">
            <v>Thời gian làm việc:</v>
          </cell>
          <cell r="F65" t="str">
            <v>7.2h/8h/ca</v>
          </cell>
          <cell r="G65" t="str">
            <v>Ngày 07 tháng 03 năm 2011</v>
          </cell>
        </row>
        <row r="66">
          <cell r="B66" t="str">
            <v>Tổng TG/1SP :</v>
          </cell>
          <cell r="G66" t="str">
            <v>Người lập</v>
          </cell>
          <cell r="N66" t="str">
            <v>Người duyệt:</v>
          </cell>
        </row>
        <row r="67">
          <cell r="B67" t="str">
            <v>Nhân lực:</v>
          </cell>
        </row>
        <row r="68">
          <cell r="B68" t="str">
            <v>Nhịp độ SX</v>
          </cell>
        </row>
        <row r="69">
          <cell r="B69" t="str">
            <v>Định mức chuyền /ca</v>
          </cell>
        </row>
        <row r="70">
          <cell r="G70" t="str">
            <v>Nguyễn Tấn Linh</v>
          </cell>
          <cell r="N70" t="str">
            <v>Nguyễn Ngô Diễm My</v>
          </cell>
        </row>
      </sheetData>
      <sheetData sheetId="3" refreshError="1">
        <row r="1">
          <cell r="B1" t="str">
            <v>BAXTER BRENTON (VN),Ltd</v>
          </cell>
        </row>
        <row r="3">
          <cell r="B3" t="str">
            <v>Line</v>
          </cell>
          <cell r="M3" t="str">
            <v>Daily Demand</v>
          </cell>
        </row>
        <row r="4">
          <cell r="B4" t="str">
            <v>Style</v>
          </cell>
          <cell r="C4" t="e">
            <v>#REF!</v>
          </cell>
          <cell r="M4" t="str">
            <v>Ave.Time</v>
          </cell>
          <cell r="N4">
            <v>7.5</v>
          </cell>
        </row>
        <row r="5">
          <cell r="B5" t="str">
            <v>Desc</v>
          </cell>
          <cell r="C5" t="str">
            <v>NGÀY VÀO CHUYỀN : 7/2/2011</v>
          </cell>
          <cell r="M5" t="str">
            <v>Take time</v>
          </cell>
          <cell r="N5" t="e">
            <v>#DIV/0!</v>
          </cell>
        </row>
        <row r="7">
          <cell r="B7" t="str">
            <v>No.</v>
          </cell>
          <cell r="C7" t="str">
            <v>OERATION</v>
          </cell>
          <cell r="D7" t="str">
            <v>MACHINE</v>
          </cell>
          <cell r="E7" t="str">
            <v>TIME</v>
          </cell>
        </row>
        <row r="8">
          <cell r="B8">
            <v>1</v>
          </cell>
          <cell r="C8" t="str">
            <v>0</v>
          </cell>
          <cell r="D8" t="e">
            <v>#REF!</v>
          </cell>
          <cell r="E8">
            <v>210</v>
          </cell>
        </row>
        <row r="9">
          <cell r="B9">
            <v>2</v>
          </cell>
          <cell r="C9" t="e">
            <v>#REF!</v>
          </cell>
          <cell r="D9" t="e">
            <v>#REF!</v>
          </cell>
          <cell r="E9">
            <v>210</v>
          </cell>
        </row>
        <row r="10">
          <cell r="B10">
            <v>3</v>
          </cell>
          <cell r="C10" t="str">
            <v>Đóng bọ túi xéo x 4</v>
          </cell>
          <cell r="D10" t="e">
            <v>#REF!</v>
          </cell>
          <cell r="E10">
            <v>170</v>
          </cell>
        </row>
        <row r="11">
          <cell r="B11">
            <v>4</v>
          </cell>
          <cell r="C11" t="e">
            <v>#REF!</v>
          </cell>
          <cell r="D11" t="e">
            <v>#REF!</v>
          </cell>
          <cell r="E11">
            <v>235</v>
          </cell>
        </row>
        <row r="12">
          <cell r="B12">
            <v>5</v>
          </cell>
          <cell r="C12" t="e">
            <v>#REF!</v>
          </cell>
          <cell r="D12" t="e">
            <v>#REF!</v>
          </cell>
          <cell r="E12">
            <v>0</v>
          </cell>
        </row>
        <row r="13">
          <cell r="B13">
            <v>6</v>
          </cell>
          <cell r="C13" t="e">
            <v>#REF!</v>
          </cell>
          <cell r="D13" t="e">
            <v>#REF!</v>
          </cell>
          <cell r="E13" t="e">
            <v>#REF!</v>
          </cell>
        </row>
        <row r="14">
          <cell r="B14">
            <v>7</v>
          </cell>
          <cell r="C14" t="e">
            <v>#REF!</v>
          </cell>
          <cell r="D14" t="e">
            <v>#REF!</v>
          </cell>
          <cell r="E14">
            <v>225</v>
          </cell>
        </row>
        <row r="15">
          <cell r="B15">
            <v>8</v>
          </cell>
          <cell r="C15" t="str">
            <v>Quay rập nắp túi sườn x 2</v>
          </cell>
          <cell r="D15" t="e">
            <v>#REF!</v>
          </cell>
          <cell r="E15">
            <v>128</v>
          </cell>
        </row>
        <row r="16">
          <cell r="B16">
            <v>9</v>
          </cell>
          <cell r="C16" t="e">
            <v>#REF!</v>
          </cell>
          <cell r="D16" t="e">
            <v>#REF!</v>
          </cell>
          <cell r="E16">
            <v>0</v>
          </cell>
        </row>
        <row r="17">
          <cell r="B17">
            <v>10</v>
          </cell>
          <cell r="C17" t="e">
            <v>#REF!</v>
          </cell>
          <cell r="D17" t="e">
            <v>#REF!</v>
          </cell>
          <cell r="E17" t="e">
            <v>#REF!</v>
          </cell>
          <cell r="G17" t="str">
            <v>*Remark</v>
          </cell>
        </row>
        <row r="18">
          <cell r="B18">
            <v>11</v>
          </cell>
          <cell r="C18" t="e">
            <v>#REF!</v>
          </cell>
          <cell r="D18" t="e">
            <v>#REF!</v>
          </cell>
          <cell r="E18" t="e">
            <v>#REF!</v>
          </cell>
        </row>
        <row r="19">
          <cell r="B19">
            <v>12</v>
          </cell>
          <cell r="C19" t="str">
            <v>Vắt sổ đáy trước</v>
          </cell>
          <cell r="D19" t="e">
            <v>#REF!</v>
          </cell>
          <cell r="E19">
            <v>142</v>
          </cell>
        </row>
        <row r="20">
          <cell r="B20">
            <v>13</v>
          </cell>
          <cell r="C20" t="str">
            <v>Diểu quay dêDiểu nắp túi sườn</v>
          </cell>
          <cell r="D20" t="e">
            <v>#REF!</v>
          </cell>
          <cell r="E20">
            <v>220</v>
          </cell>
        </row>
        <row r="21">
          <cell r="B21">
            <v>14</v>
          </cell>
          <cell r="C21" t="e">
            <v>#REF!</v>
          </cell>
          <cell r="D21" t="e">
            <v>#REF!</v>
          </cell>
          <cell r="E21">
            <v>192</v>
          </cell>
        </row>
        <row r="22">
          <cell r="B22">
            <v>15</v>
          </cell>
          <cell r="C22" t="e">
            <v>#REF!</v>
          </cell>
          <cell r="D22" t="e">
            <v>#REF!</v>
          </cell>
          <cell r="E22" t="e">
            <v>#REF!</v>
          </cell>
        </row>
        <row r="23">
          <cell r="B23">
            <v>16</v>
          </cell>
          <cell r="C23" t="e">
            <v>#REF!</v>
          </cell>
          <cell r="D23" t="e">
            <v>#REF!</v>
          </cell>
          <cell r="E23">
            <v>156</v>
          </cell>
        </row>
        <row r="24">
          <cell r="B24">
            <v>17</v>
          </cell>
          <cell r="C24" t="e">
            <v>#REF!</v>
          </cell>
          <cell r="D24" t="e">
            <v>#REF!</v>
          </cell>
          <cell r="E24">
            <v>235</v>
          </cell>
        </row>
        <row r="25">
          <cell r="B25">
            <v>18</v>
          </cell>
          <cell r="C25" t="str">
            <v>Vắt sổ 5 chỉ bao túi</v>
          </cell>
          <cell r="D25" t="e">
            <v>#REF!</v>
          </cell>
          <cell r="E25" t="e">
            <v>#REF!</v>
          </cell>
        </row>
        <row r="26">
          <cell r="B26">
            <v>19</v>
          </cell>
          <cell r="C26" t="e">
            <v>#REF!</v>
          </cell>
          <cell r="D26" t="e">
            <v>#REF!</v>
          </cell>
          <cell r="E26">
            <v>125</v>
          </cell>
        </row>
        <row r="27">
          <cell r="B27">
            <v>20</v>
          </cell>
          <cell r="C27" t="str">
            <v>Lược DK vào baget khuy</v>
          </cell>
          <cell r="D27" t="e">
            <v>#REF!</v>
          </cell>
          <cell r="E27">
            <v>220</v>
          </cell>
        </row>
      </sheetData>
      <sheetData sheetId="4" refreshError="1">
        <row r="3">
          <cell r="C3" t="e">
            <v>#REF!</v>
          </cell>
        </row>
        <row r="4">
          <cell r="C4" t="e">
            <v>#REF!</v>
          </cell>
        </row>
        <row r="5">
          <cell r="C5" t="e">
            <v>#REF!</v>
          </cell>
        </row>
        <row r="6">
          <cell r="C6" t="e">
            <v>#REF!</v>
          </cell>
        </row>
        <row r="7">
          <cell r="C7" t="e">
            <v>#REF!</v>
          </cell>
        </row>
        <row r="8">
          <cell r="C8" t="e">
            <v>#REF!</v>
          </cell>
        </row>
        <row r="9">
          <cell r="C9" t="e">
            <v>#REF!</v>
          </cell>
        </row>
        <row r="10">
          <cell r="C10" t="e">
            <v>#REF!</v>
          </cell>
        </row>
        <row r="11">
          <cell r="C11" t="e">
            <v>#REF!</v>
          </cell>
        </row>
        <row r="12">
          <cell r="C12" t="e">
            <v>#REF!</v>
          </cell>
        </row>
        <row r="13">
          <cell r="C13" t="e">
            <v>#REF!</v>
          </cell>
        </row>
        <row r="14">
          <cell r="C14" t="e">
            <v>#REF!</v>
          </cell>
        </row>
        <row r="15">
          <cell r="C15" t="e">
            <v>#REF!</v>
          </cell>
        </row>
        <row r="16">
          <cell r="C16" t="e">
            <v>#REF!</v>
          </cell>
        </row>
        <row r="17">
          <cell r="C17" t="e">
            <v>#REF!</v>
          </cell>
        </row>
        <row r="18">
          <cell r="C18" t="e">
            <v>#REF!</v>
          </cell>
        </row>
        <row r="19">
          <cell r="C19" t="e">
            <v>#REF!</v>
          </cell>
        </row>
        <row r="20">
          <cell r="C20" t="e">
            <v>#REF!</v>
          </cell>
        </row>
        <row r="21">
          <cell r="C21" t="e">
            <v>#REF!</v>
          </cell>
        </row>
        <row r="22">
          <cell r="C22" t="e">
            <v>#REF!</v>
          </cell>
        </row>
        <row r="23">
          <cell r="C23" t="e">
            <v>#REF!</v>
          </cell>
        </row>
        <row r="24">
          <cell r="C24" t="e">
            <v>#REF!</v>
          </cell>
        </row>
        <row r="25">
          <cell r="C25" t="e">
            <v>#REF!</v>
          </cell>
        </row>
        <row r="26">
          <cell r="C26" t="e">
            <v>#REF!</v>
          </cell>
        </row>
        <row r="27">
          <cell r="C27" t="e">
            <v>#REF!</v>
          </cell>
        </row>
        <row r="28">
          <cell r="C28" t="e">
            <v>#REF!</v>
          </cell>
        </row>
        <row r="29">
          <cell r="C29" t="e">
            <v>#REF!</v>
          </cell>
        </row>
        <row r="30">
          <cell r="C30" t="e">
            <v>#REF!</v>
          </cell>
        </row>
        <row r="31">
          <cell r="C31" t="e">
            <v>#REF!</v>
          </cell>
        </row>
        <row r="32">
          <cell r="C32" t="e">
            <v>#REF!</v>
          </cell>
        </row>
        <row r="33">
          <cell r="C33" t="e">
            <v>#REF!</v>
          </cell>
        </row>
        <row r="34">
          <cell r="C34" t="e">
            <v>#REF!</v>
          </cell>
        </row>
        <row r="35">
          <cell r="C35" t="e">
            <v>#REF!</v>
          </cell>
        </row>
        <row r="36">
          <cell r="C36" t="e">
            <v>#REF!</v>
          </cell>
        </row>
        <row r="37">
          <cell r="C37" t="e">
            <v>#REF!</v>
          </cell>
        </row>
        <row r="38">
          <cell r="C38" t="e">
            <v>#REF!</v>
          </cell>
        </row>
        <row r="39">
          <cell r="C39" t="e">
            <v>#REF!</v>
          </cell>
        </row>
        <row r="40">
          <cell r="C40" t="e">
            <v>#REF!</v>
          </cell>
        </row>
        <row r="41">
          <cell r="C41" t="e">
            <v>#REF!</v>
          </cell>
        </row>
        <row r="42">
          <cell r="C42" t="e">
            <v>#REF!</v>
          </cell>
        </row>
        <row r="43">
          <cell r="C43" t="e">
            <v>#REF!</v>
          </cell>
        </row>
        <row r="44">
          <cell r="C44" t="e">
            <v>#REF!</v>
          </cell>
        </row>
        <row r="45">
          <cell r="C45" t="e">
            <v>#REF!</v>
          </cell>
        </row>
        <row r="46">
          <cell r="C46" t="e">
            <v>#REF!</v>
          </cell>
        </row>
        <row r="47">
          <cell r="C47" t="e">
            <v>#REF!</v>
          </cell>
        </row>
        <row r="48">
          <cell r="C48" t="e">
            <v>#REF!</v>
          </cell>
        </row>
        <row r="49">
          <cell r="C49" t="e">
            <v>#REF!</v>
          </cell>
        </row>
        <row r="66">
          <cell r="C66" t="str">
            <v>Heä Soá TC</v>
          </cell>
        </row>
        <row r="67">
          <cell r="C67">
            <v>0</v>
          </cell>
        </row>
        <row r="68">
          <cell r="C68">
            <v>1</v>
          </cell>
          <cell r="D68">
            <v>0.95</v>
          </cell>
        </row>
        <row r="69">
          <cell r="C69">
            <v>1.5</v>
          </cell>
          <cell r="D69">
            <v>0.93</v>
          </cell>
        </row>
        <row r="70">
          <cell r="C70">
            <v>2</v>
          </cell>
          <cell r="D70">
            <v>0.91</v>
          </cell>
        </row>
        <row r="71">
          <cell r="C71">
            <v>2.5</v>
          </cell>
          <cell r="D71">
            <v>0.89</v>
          </cell>
        </row>
        <row r="72">
          <cell r="C72">
            <v>3</v>
          </cell>
          <cell r="D72">
            <v>0.87</v>
          </cell>
        </row>
        <row r="73">
          <cell r="C73">
            <v>3.5</v>
          </cell>
          <cell r="D73">
            <v>0.85</v>
          </cell>
        </row>
        <row r="74">
          <cell r="C74">
            <v>4</v>
          </cell>
          <cell r="D74">
            <v>0.83000000000000096</v>
          </cell>
        </row>
        <row r="75">
          <cell r="C75">
            <v>4.5</v>
          </cell>
          <cell r="D75">
            <v>0.81000000000000105</v>
          </cell>
        </row>
        <row r="76">
          <cell r="C76">
            <v>5</v>
          </cell>
          <cell r="D76">
            <v>0.79000000000000103</v>
          </cell>
        </row>
        <row r="77">
          <cell r="C77">
            <v>5.5</v>
          </cell>
          <cell r="D77">
            <v>0.77000000000000102</v>
          </cell>
        </row>
        <row r="78">
          <cell r="C78">
            <v>6</v>
          </cell>
          <cell r="D78">
            <v>0.74</v>
          </cell>
        </row>
        <row r="79">
          <cell r="C79">
            <v>6.5</v>
          </cell>
          <cell r="D79">
            <v>0.7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"/>
      <sheetName val="TK"/>
      <sheetName val="LB"/>
      <sheetName val="PICTURE"/>
    </sheetNames>
    <sheetDataSet>
      <sheetData sheetId="0" refreshError="1">
        <row r="1">
          <cell r="A1" t="str">
            <v>SPRINTA (VN)Co.Ltd</v>
          </cell>
        </row>
        <row r="2">
          <cell r="B2" t="str">
            <v>BAÛNG QUI TRÌNH COÂNG ÑOAÏN</v>
          </cell>
          <cell r="J2" t="str">
            <v>Quyõ TG-SX</v>
          </cell>
          <cell r="K2">
            <v>456</v>
          </cell>
          <cell r="L2" t="str">
            <v>Nhaân Söï</v>
          </cell>
          <cell r="M2" t="str">
            <v>Ñôn Giaù</v>
          </cell>
          <cell r="N2" t="str">
            <v>Thôøi Gian SX</v>
          </cell>
          <cell r="O2" t="str">
            <v>Heä Soá NS</v>
          </cell>
          <cell r="P2" t="str">
            <v>Naêng Suaát BQ (taïm)</v>
          </cell>
          <cell r="Q2" t="str">
            <v>Naêng Suaát QÑ</v>
          </cell>
          <cell r="R2" t="str">
            <v>BAÛNH GIAÙ</v>
          </cell>
        </row>
        <row r="3">
          <cell r="B3" t="str">
            <v>Maõ Haøng : S9150210</v>
          </cell>
          <cell r="D3" t="str">
            <v>Maët Haøng : SHORT</v>
          </cell>
          <cell r="J3" t="str">
            <v>May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300</v>
          </cell>
          <cell r="R3" t="str">
            <v>A</v>
          </cell>
          <cell r="S3">
            <v>97</v>
          </cell>
          <cell r="T3">
            <v>1.6166666666666667</v>
          </cell>
          <cell r="U3">
            <v>1.8653846153846154</v>
          </cell>
        </row>
        <row r="4">
          <cell r="C4">
            <v>25</v>
          </cell>
          <cell r="D4" t="str">
            <v>Nhaân söï caàn :25</v>
          </cell>
          <cell r="J4" t="str">
            <v>LÑP</v>
          </cell>
          <cell r="K4">
            <v>0</v>
          </cell>
          <cell r="M4">
            <v>0</v>
          </cell>
          <cell r="R4" t="str">
            <v>B</v>
          </cell>
          <cell r="S4">
            <v>95</v>
          </cell>
          <cell r="T4">
            <v>1.5833333333333333</v>
          </cell>
          <cell r="U4">
            <v>1.8269230769230771</v>
          </cell>
        </row>
        <row r="5">
          <cell r="J5" t="str">
            <v>UH</v>
          </cell>
          <cell r="K5">
            <v>0</v>
          </cell>
          <cell r="M5">
            <v>0</v>
          </cell>
          <cell r="R5" t="str">
            <v>C</v>
          </cell>
          <cell r="S5">
            <v>54</v>
          </cell>
          <cell r="T5">
            <v>0.9</v>
          </cell>
          <cell r="U5">
            <v>1.0384615384615385</v>
          </cell>
        </row>
        <row r="6">
          <cell r="J6" t="str">
            <v>KN</v>
          </cell>
          <cell r="K6">
            <v>0</v>
          </cell>
          <cell r="M6">
            <v>0</v>
          </cell>
        </row>
        <row r="7">
          <cell r="A7" t="str">
            <v>SOÁ TT</v>
          </cell>
          <cell r="B7" t="str">
            <v xml:space="preserve">Teân Coâng Ñoaïn </v>
          </cell>
          <cell r="C7" t="str">
            <v>Thieát Bò</v>
          </cell>
          <cell r="D7" t="str">
            <v xml:space="preserve">Caáp Baäc </v>
          </cell>
          <cell r="E7" t="str">
            <v>Coâng cuï phuï trôï</v>
          </cell>
          <cell r="F7" t="str">
            <v>Thôøi gian</v>
          </cell>
          <cell r="G7" t="str">
            <v>Thôøi Gian</v>
          </cell>
          <cell r="H7" t="str">
            <v>Nhaân söï caàn</v>
          </cell>
          <cell r="I7" t="str">
            <v>Ñôn Giaù</v>
          </cell>
          <cell r="J7" t="str">
            <v>Nhaäp T/G</v>
          </cell>
          <cell r="M7" t="str">
            <v>Thôøi Gian H/Chænh</v>
          </cell>
          <cell r="N7" t="str">
            <v>Qui Ñoåi ra Giaây</v>
          </cell>
          <cell r="O7" t="str">
            <v>B/Thöôøng</v>
          </cell>
          <cell r="Q7" t="str">
            <v>Qui ñoåi Giaây HC</v>
          </cell>
        </row>
        <row r="8">
          <cell r="B8" t="str">
            <v>Nhoùm Löng</v>
          </cell>
        </row>
        <row r="9">
          <cell r="A9">
            <v>1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A10">
            <v>2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M10">
            <v>0</v>
          </cell>
          <cell r="N10">
            <v>0</v>
          </cell>
          <cell r="O10">
            <v>0</v>
          </cell>
          <cell r="Q10">
            <v>0</v>
          </cell>
        </row>
        <row r="11">
          <cell r="A11">
            <v>3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M11">
            <v>0</v>
          </cell>
          <cell r="N11">
            <v>0</v>
          </cell>
          <cell r="O11">
            <v>0</v>
          </cell>
          <cell r="Q11">
            <v>0</v>
          </cell>
        </row>
        <row r="12">
          <cell r="A12">
            <v>4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M12">
            <v>0</v>
          </cell>
          <cell r="N12">
            <v>0</v>
          </cell>
          <cell r="O12">
            <v>0</v>
          </cell>
          <cell r="Q12">
            <v>0</v>
          </cell>
        </row>
        <row r="13">
          <cell r="A13">
            <v>5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M13">
            <v>0</v>
          </cell>
          <cell r="N13">
            <v>0</v>
          </cell>
          <cell r="O13">
            <v>0</v>
          </cell>
          <cell r="Q13">
            <v>0</v>
          </cell>
        </row>
        <row r="14">
          <cell r="B14" t="str">
            <v>Nhoùm TS</v>
          </cell>
        </row>
        <row r="15">
          <cell r="A15">
            <v>6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M15">
            <v>0</v>
          </cell>
          <cell r="N15">
            <v>0</v>
          </cell>
          <cell r="O15">
            <v>0</v>
          </cell>
          <cell r="Q15">
            <v>0</v>
          </cell>
        </row>
        <row r="16">
          <cell r="A16">
            <v>7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M16">
            <v>0</v>
          </cell>
          <cell r="N16">
            <v>0</v>
          </cell>
          <cell r="O16">
            <v>0</v>
          </cell>
          <cell r="Q16">
            <v>0</v>
          </cell>
        </row>
        <row r="17">
          <cell r="A17">
            <v>8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</row>
        <row r="18">
          <cell r="A18">
            <v>9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M18">
            <v>0</v>
          </cell>
          <cell r="N18">
            <v>0</v>
          </cell>
          <cell r="O18">
            <v>0</v>
          </cell>
          <cell r="Q18">
            <v>0</v>
          </cell>
        </row>
        <row r="19">
          <cell r="A19">
            <v>10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</row>
        <row r="20">
          <cell r="A20">
            <v>11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</row>
        <row r="21">
          <cell r="A21">
            <v>12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</row>
        <row r="22">
          <cell r="B22" t="str">
            <v>Nhoùm TT</v>
          </cell>
        </row>
        <row r="23">
          <cell r="A23">
            <v>13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M23">
            <v>0</v>
          </cell>
          <cell r="N23">
            <v>0</v>
          </cell>
          <cell r="O23">
            <v>0</v>
          </cell>
          <cell r="Q23">
            <v>0</v>
          </cell>
        </row>
        <row r="24">
          <cell r="A24">
            <v>14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</row>
        <row r="25">
          <cell r="A25">
            <v>15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M25">
            <v>0</v>
          </cell>
          <cell r="N25">
            <v>0</v>
          </cell>
          <cell r="O25">
            <v>0</v>
          </cell>
          <cell r="Q25">
            <v>0</v>
          </cell>
        </row>
        <row r="26">
          <cell r="A26">
            <v>16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M26">
            <v>0</v>
          </cell>
          <cell r="N26">
            <v>0</v>
          </cell>
          <cell r="O26">
            <v>0</v>
          </cell>
          <cell r="Q26">
            <v>0</v>
          </cell>
        </row>
        <row r="27">
          <cell r="A27">
            <v>17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M27">
            <v>0</v>
          </cell>
          <cell r="N27">
            <v>0</v>
          </cell>
          <cell r="O27">
            <v>0</v>
          </cell>
          <cell r="Q27">
            <v>0</v>
          </cell>
        </row>
        <row r="28">
          <cell r="A28">
            <v>18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M28">
            <v>0</v>
          </cell>
          <cell r="N28">
            <v>0</v>
          </cell>
          <cell r="O28">
            <v>0</v>
          </cell>
          <cell r="Q28">
            <v>0</v>
          </cell>
        </row>
        <row r="29">
          <cell r="A29">
            <v>19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</row>
        <row r="30">
          <cell r="A30">
            <v>20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M30">
            <v>0</v>
          </cell>
          <cell r="N30">
            <v>0</v>
          </cell>
          <cell r="O30">
            <v>0</v>
          </cell>
          <cell r="Q30">
            <v>0</v>
          </cell>
        </row>
        <row r="31">
          <cell r="A31">
            <v>21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M31">
            <v>0</v>
          </cell>
          <cell r="N31">
            <v>0</v>
          </cell>
          <cell r="O31">
            <v>0</v>
          </cell>
          <cell r="Q31">
            <v>0</v>
          </cell>
        </row>
        <row r="32">
          <cell r="A32">
            <v>22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M32">
            <v>0</v>
          </cell>
          <cell r="N32">
            <v>0</v>
          </cell>
          <cell r="O32">
            <v>0</v>
          </cell>
          <cell r="Q32">
            <v>0</v>
          </cell>
        </row>
        <row r="33">
          <cell r="B33" t="str">
            <v>Nhoùm Laép raùp</v>
          </cell>
        </row>
        <row r="34">
          <cell r="A34">
            <v>23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M34">
            <v>0</v>
          </cell>
          <cell r="N34">
            <v>0</v>
          </cell>
          <cell r="O34">
            <v>0</v>
          </cell>
          <cell r="Q34">
            <v>0</v>
          </cell>
        </row>
        <row r="35">
          <cell r="A35">
            <v>24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M35">
            <v>0</v>
          </cell>
          <cell r="N35">
            <v>0</v>
          </cell>
          <cell r="O35">
            <v>0</v>
          </cell>
          <cell r="Q35">
            <v>0</v>
          </cell>
        </row>
        <row r="36">
          <cell r="A36">
            <v>25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M36">
            <v>0</v>
          </cell>
          <cell r="N36">
            <v>0</v>
          </cell>
          <cell r="O36">
            <v>0</v>
          </cell>
          <cell r="Q36">
            <v>0</v>
          </cell>
        </row>
        <row r="37">
          <cell r="A37">
            <v>26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M37">
            <v>0</v>
          </cell>
          <cell r="N37">
            <v>0</v>
          </cell>
          <cell r="O37">
            <v>0</v>
          </cell>
          <cell r="Q37">
            <v>0</v>
          </cell>
        </row>
        <row r="38">
          <cell r="A38">
            <v>27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M38">
            <v>0</v>
          </cell>
          <cell r="N38">
            <v>0</v>
          </cell>
          <cell r="O38">
            <v>0</v>
          </cell>
          <cell r="Q38">
            <v>0</v>
          </cell>
        </row>
        <row r="39">
          <cell r="A39">
            <v>28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M39">
            <v>0</v>
          </cell>
          <cell r="N39">
            <v>0</v>
          </cell>
          <cell r="O39">
            <v>0</v>
          </cell>
          <cell r="Q39">
            <v>0</v>
          </cell>
        </row>
        <row r="40">
          <cell r="A40">
            <v>29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M40">
            <v>0</v>
          </cell>
          <cell r="N40">
            <v>0</v>
          </cell>
          <cell r="O40">
            <v>0</v>
          </cell>
          <cell r="Q40">
            <v>0</v>
          </cell>
        </row>
        <row r="41">
          <cell r="A41">
            <v>30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M41">
            <v>0</v>
          </cell>
          <cell r="N41">
            <v>0</v>
          </cell>
          <cell r="O41">
            <v>0</v>
          </cell>
          <cell r="Q41">
            <v>0</v>
          </cell>
        </row>
        <row r="42">
          <cell r="A42">
            <v>31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M42">
            <v>0</v>
          </cell>
          <cell r="N42">
            <v>0</v>
          </cell>
          <cell r="O42">
            <v>0</v>
          </cell>
          <cell r="Q42">
            <v>0</v>
          </cell>
        </row>
        <row r="43">
          <cell r="A43">
            <v>32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M43">
            <v>0</v>
          </cell>
          <cell r="N43">
            <v>0</v>
          </cell>
          <cell r="O43">
            <v>0</v>
          </cell>
          <cell r="Q43">
            <v>0</v>
          </cell>
        </row>
        <row r="44">
          <cell r="A44">
            <v>33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M44">
            <v>0</v>
          </cell>
          <cell r="N44">
            <v>0</v>
          </cell>
          <cell r="O44">
            <v>0</v>
          </cell>
          <cell r="Q44">
            <v>0</v>
          </cell>
        </row>
        <row r="45">
          <cell r="A45">
            <v>34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M45">
            <v>0</v>
          </cell>
          <cell r="N45">
            <v>0</v>
          </cell>
          <cell r="O45">
            <v>0</v>
          </cell>
          <cell r="Q45">
            <v>0</v>
          </cell>
        </row>
        <row r="46">
          <cell r="A46">
            <v>35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M46">
            <v>0</v>
          </cell>
          <cell r="N46">
            <v>0</v>
          </cell>
          <cell r="O46">
            <v>0</v>
          </cell>
          <cell r="Q46">
            <v>0</v>
          </cell>
        </row>
        <row r="47">
          <cell r="A47">
            <v>36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M47">
            <v>0</v>
          </cell>
          <cell r="N47">
            <v>0</v>
          </cell>
          <cell r="O47">
            <v>0</v>
          </cell>
          <cell r="Q47">
            <v>0</v>
          </cell>
        </row>
        <row r="48">
          <cell r="A48">
            <v>37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M48">
            <v>0</v>
          </cell>
          <cell r="N48">
            <v>0</v>
          </cell>
          <cell r="O48">
            <v>0</v>
          </cell>
          <cell r="Q48">
            <v>0</v>
          </cell>
        </row>
        <row r="49">
          <cell r="A49">
            <v>38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M49">
            <v>0</v>
          </cell>
          <cell r="N49">
            <v>0</v>
          </cell>
          <cell r="O49">
            <v>0</v>
          </cell>
          <cell r="Q49">
            <v>0</v>
          </cell>
        </row>
        <row r="50">
          <cell r="A50">
            <v>39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M50">
            <v>0</v>
          </cell>
          <cell r="N50">
            <v>0</v>
          </cell>
          <cell r="O50">
            <v>0</v>
          </cell>
          <cell r="Q50">
            <v>0</v>
          </cell>
        </row>
        <row r="51">
          <cell r="A51">
            <v>40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M51">
            <v>0</v>
          </cell>
          <cell r="N51">
            <v>0</v>
          </cell>
          <cell r="O51">
            <v>0</v>
          </cell>
          <cell r="Q51">
            <v>0</v>
          </cell>
        </row>
        <row r="52">
          <cell r="B52" t="str">
            <v>Toång Thôøi Gian &amp; Ñôn Giaù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M52">
            <v>0</v>
          </cell>
          <cell r="N52">
            <v>0</v>
          </cell>
          <cell r="O52">
            <v>0</v>
          </cell>
          <cell r="Q52">
            <v>0</v>
          </cell>
        </row>
      </sheetData>
      <sheetData sheetId="1" refreshError="1">
        <row r="61">
          <cell r="B61" t="str">
            <v xml:space="preserve">Checked &amp; Revised by </v>
          </cell>
        </row>
        <row r="65">
          <cell r="B65" t="str">
            <v>All Pitcrew team</v>
          </cell>
        </row>
      </sheetData>
      <sheetData sheetId="2" refreshError="1"/>
      <sheetData sheetId="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MCT"/>
    </sheetNames>
    <sheetDataSet>
      <sheetData sheetId="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 refreshError="1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uong"/>
      <sheetName val="Tke"/>
      <sheetName val="KL-dao"/>
      <sheetName val="KL-TLap"/>
      <sheetName val="kpTong2"/>
      <sheetName val="Kp-dao"/>
      <sheetName val="kpTLap"/>
      <sheetName val="kpTH"/>
      <sheetName val="TH-KLuon"/>
      <sheetName val="pt-VTu"/>
      <sheetName val="dg-VTu"/>
      <sheetName val="TH-VTu"/>
      <sheetName val="Vat Tu"/>
      <sheetName val="kp-dth"/>
      <sheetName val="xnKLuon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 refreshError="1"/>
      <sheetData sheetId="8"/>
      <sheetData sheetId="9"/>
      <sheetData sheetId="10" refreshError="1">
        <row r="6">
          <cell r="C6" t="str">
            <v>BL10-48</v>
          </cell>
          <cell r="D6" t="str">
            <v>Caùi</v>
          </cell>
          <cell r="E6">
            <v>6000</v>
          </cell>
        </row>
        <row r="7">
          <cell r="C7" t="str">
            <v>BOTDA</v>
          </cell>
          <cell r="D7" t="str">
            <v>Kg</v>
          </cell>
          <cell r="E7">
            <v>320</v>
          </cell>
        </row>
        <row r="8">
          <cell r="C8" t="str">
            <v>BUYDOI</v>
          </cell>
          <cell r="D8" t="str">
            <v>Caùi</v>
          </cell>
          <cell r="E8">
            <v>90000</v>
          </cell>
        </row>
        <row r="9">
          <cell r="C9" t="str">
            <v>BUYDON</v>
          </cell>
          <cell r="D9" t="str">
            <v>Caùi</v>
          </cell>
          <cell r="E9">
            <v>70000</v>
          </cell>
        </row>
        <row r="10">
          <cell r="C10" t="str">
            <v>NABDOI</v>
          </cell>
          <cell r="D10" t="str">
            <v>Caùi</v>
          </cell>
          <cell r="E10">
            <v>56000</v>
          </cell>
        </row>
        <row r="11">
          <cell r="C11" t="str">
            <v>NABDON</v>
          </cell>
          <cell r="D11" t="str">
            <v>Caùi</v>
          </cell>
          <cell r="E11">
            <v>44000</v>
          </cell>
        </row>
        <row r="12">
          <cell r="C12" t="str">
            <v>CAT</v>
          </cell>
          <cell r="D12" t="str">
            <v>M3</v>
          </cell>
          <cell r="E12">
            <v>40026</v>
          </cell>
        </row>
        <row r="13">
          <cell r="C13" t="str">
            <v>CPSD</v>
          </cell>
          <cell r="D13" t="str">
            <v>M3</v>
          </cell>
          <cell r="E13">
            <v>55000</v>
          </cell>
        </row>
        <row r="14">
          <cell r="C14" t="str">
            <v>CUA-B40</v>
          </cell>
          <cell r="D14" t="str">
            <v>M2</v>
          </cell>
          <cell r="E14">
            <v>280000</v>
          </cell>
        </row>
        <row r="15">
          <cell r="C15" t="str">
            <v>GMK70D</v>
          </cell>
          <cell r="D15" t="str">
            <v>Caùi</v>
          </cell>
          <cell r="E15">
            <v>35000</v>
          </cell>
        </row>
        <row r="16">
          <cell r="C16" t="str">
            <v>GMK70N</v>
          </cell>
          <cell r="D16" t="str">
            <v>Caùi</v>
          </cell>
          <cell r="E16">
            <v>25000</v>
          </cell>
        </row>
        <row r="17">
          <cell r="C17" t="str">
            <v>GS-MK</v>
          </cell>
          <cell r="D17" t="str">
            <v>kg</v>
          </cell>
          <cell r="E17">
            <v>9500</v>
          </cell>
        </row>
        <row r="18">
          <cell r="C18" t="str">
            <v>GOVAN</v>
          </cell>
          <cell r="D18" t="str">
            <v>M3</v>
          </cell>
          <cell r="E18">
            <v>2200000</v>
          </cell>
        </row>
        <row r="19">
          <cell r="C19" t="str">
            <v>KEM1MM</v>
          </cell>
          <cell r="D19" t="str">
            <v>Kg</v>
          </cell>
          <cell r="E19">
            <v>6000</v>
          </cell>
        </row>
        <row r="20">
          <cell r="C20" t="str">
            <v>LUOI-B40</v>
          </cell>
          <cell r="D20" t="str">
            <v>M2</v>
          </cell>
          <cell r="E20">
            <v>25000</v>
          </cell>
        </row>
        <row r="21">
          <cell r="C21" t="str">
            <v>OXY</v>
          </cell>
          <cell r="D21" t="str">
            <v>Chai</v>
          </cell>
          <cell r="E21">
            <v>40000</v>
          </cell>
        </row>
        <row r="22">
          <cell r="C22" t="str">
            <v>QUEHAN</v>
          </cell>
          <cell r="D22" t="str">
            <v>Kg</v>
          </cell>
          <cell r="E22">
            <v>9000</v>
          </cell>
        </row>
        <row r="23">
          <cell r="C23" t="str">
            <v>SON-CS</v>
          </cell>
          <cell r="D23" t="str">
            <v>Kg</v>
          </cell>
          <cell r="E23">
            <v>16000</v>
          </cell>
        </row>
        <row r="24">
          <cell r="C24" t="str">
            <v>SOI</v>
          </cell>
          <cell r="D24" t="str">
            <v>Kg</v>
          </cell>
          <cell r="E24">
            <v>600</v>
          </cell>
        </row>
        <row r="25">
          <cell r="C25" t="str">
            <v>THEP-HINH</v>
          </cell>
          <cell r="D25" t="str">
            <v>Kg</v>
          </cell>
          <cell r="E25">
            <v>4700</v>
          </cell>
        </row>
        <row r="26">
          <cell r="C26" t="str">
            <v>THEP-TRON</v>
          </cell>
          <cell r="D26" t="str">
            <v>Kg</v>
          </cell>
          <cell r="E26">
            <v>4450</v>
          </cell>
        </row>
        <row r="27">
          <cell r="C27" t="str">
            <v>THEP-10</v>
          </cell>
          <cell r="D27" t="str">
            <v>Kg</v>
          </cell>
          <cell r="E27">
            <v>4350</v>
          </cell>
        </row>
        <row r="28">
          <cell r="C28" t="str">
            <v>XM</v>
          </cell>
          <cell r="D28" t="str">
            <v>Kg</v>
          </cell>
          <cell r="E28">
            <v>1020</v>
          </cell>
        </row>
        <row r="29">
          <cell r="C29" t="str">
            <v>XM-TR</v>
          </cell>
          <cell r="D29" t="str">
            <v>Kg</v>
          </cell>
          <cell r="E29">
            <v>1900</v>
          </cell>
        </row>
        <row r="30">
          <cell r="C30" t="str">
            <v>XANG</v>
          </cell>
          <cell r="D30" t="str">
            <v>Kg</v>
          </cell>
          <cell r="E30">
            <v>4400</v>
          </cell>
        </row>
        <row r="31">
          <cell r="C31" t="str">
            <v>DINH</v>
          </cell>
          <cell r="D31" t="str">
            <v>Kg</v>
          </cell>
          <cell r="E31">
            <v>6000</v>
          </cell>
        </row>
        <row r="32">
          <cell r="C32" t="str">
            <v>DA-015</v>
          </cell>
          <cell r="D32" t="str">
            <v>M3</v>
          </cell>
          <cell r="E32">
            <v>100000</v>
          </cell>
        </row>
        <row r="33">
          <cell r="C33" t="str">
            <v>DA-05</v>
          </cell>
          <cell r="D33" t="str">
            <v>M3</v>
          </cell>
          <cell r="E33">
            <v>100000</v>
          </cell>
        </row>
        <row r="34">
          <cell r="C34" t="str">
            <v>DA1-2</v>
          </cell>
          <cell r="D34" t="str">
            <v>M3</v>
          </cell>
          <cell r="E34">
            <v>140000</v>
          </cell>
        </row>
        <row r="35">
          <cell r="C35" t="str">
            <v>DA2-4</v>
          </cell>
          <cell r="D35" t="str">
            <v>M3</v>
          </cell>
          <cell r="E35">
            <v>135000</v>
          </cell>
        </row>
        <row r="36">
          <cell r="C36" t="str">
            <v>DA4-6</v>
          </cell>
          <cell r="D36" t="str">
            <v>M3</v>
          </cell>
          <cell r="E36">
            <v>115000</v>
          </cell>
        </row>
        <row r="37">
          <cell r="C37" t="str">
            <v>DHCUON</v>
          </cell>
          <cell r="D37" t="str">
            <v>M2</v>
          </cell>
          <cell r="E37">
            <v>220000</v>
          </cell>
        </row>
        <row r="38">
          <cell r="C38" t="str">
            <v>DAT-DEN</v>
          </cell>
          <cell r="D38" t="str">
            <v>Kg</v>
          </cell>
          <cell r="E38">
            <v>7000</v>
          </cell>
        </row>
        <row r="39">
          <cell r="C39" t="str">
            <v>COC-TRAM</v>
          </cell>
          <cell r="D39" t="str">
            <v>m</v>
          </cell>
          <cell r="E39">
            <v>2750</v>
          </cell>
        </row>
        <row r="40">
          <cell r="C40" t="str">
            <v>CU-TRAM</v>
          </cell>
          <cell r="D40" t="str">
            <v>Caây</v>
          </cell>
          <cell r="E40">
            <v>11000</v>
          </cell>
        </row>
        <row r="41">
          <cell r="C41" t="str">
            <v>DAY-KEM</v>
          </cell>
          <cell r="D41" t="str">
            <v>Kg</v>
          </cell>
          <cell r="E41">
            <v>6000</v>
          </cell>
        </row>
        <row r="42">
          <cell r="C42" t="str">
            <v>GACH-THE</v>
          </cell>
          <cell r="D42" t="str">
            <v>Vieân</v>
          </cell>
          <cell r="E42">
            <v>220</v>
          </cell>
        </row>
        <row r="43">
          <cell r="C43" t="str">
            <v>GB-XM20</v>
          </cell>
          <cell r="D43" t="str">
            <v>Vieân</v>
          </cell>
          <cell r="E43">
            <v>2800</v>
          </cell>
        </row>
        <row r="44">
          <cell r="C44" t="str">
            <v>CERA20X15</v>
          </cell>
          <cell r="D44" t="str">
            <v>Vieân</v>
          </cell>
          <cell r="E44">
            <v>2600</v>
          </cell>
        </row>
        <row r="45">
          <cell r="C45" t="str">
            <v>G-CSAU</v>
          </cell>
          <cell r="D45" t="str">
            <v>M2</v>
          </cell>
          <cell r="E45">
            <v>88000</v>
          </cell>
        </row>
        <row r="46">
          <cell r="C46" t="str">
            <v>GO-VKHUO</v>
          </cell>
          <cell r="D46" t="str">
            <v>m3</v>
          </cell>
          <cell r="E46">
            <v>2200000</v>
          </cell>
        </row>
        <row r="47">
          <cell r="C47" t="str">
            <v>DAN-BT</v>
          </cell>
          <cell r="D47" t="str">
            <v>Caùi</v>
          </cell>
          <cell r="E47">
            <v>28000</v>
          </cell>
        </row>
        <row r="48">
          <cell r="C48" t="str">
            <v>BTNN</v>
          </cell>
          <cell r="D48" t="str">
            <v>Taán</v>
          </cell>
          <cell r="E48">
            <v>320000</v>
          </cell>
        </row>
        <row r="49">
          <cell r="C49" t="str">
            <v>CUI</v>
          </cell>
          <cell r="D49" t="str">
            <v>Ster</v>
          </cell>
          <cell r="E49">
            <v>160000</v>
          </cell>
        </row>
        <row r="50">
          <cell r="C50" t="str">
            <v>MAZUT</v>
          </cell>
          <cell r="D50" t="str">
            <v>Kg</v>
          </cell>
          <cell r="E50">
            <v>3400</v>
          </cell>
        </row>
        <row r="51">
          <cell r="C51" t="str">
            <v>NHUADAC</v>
          </cell>
          <cell r="D51" t="str">
            <v>Kg</v>
          </cell>
          <cell r="E51">
            <v>2450</v>
          </cell>
        </row>
        <row r="52">
          <cell r="C52" t="str">
            <v>NEPGO</v>
          </cell>
          <cell r="D52" t="str">
            <v>m</v>
          </cell>
          <cell r="E52">
            <v>2500</v>
          </cell>
        </row>
        <row r="53">
          <cell r="C53" t="str">
            <v>0X4</v>
          </cell>
          <cell r="D53" t="str">
            <v>m3</v>
          </cell>
          <cell r="E53">
            <v>100000</v>
          </cell>
        </row>
      </sheetData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6"/>
      <sheetName val="19-8 TH"/>
      <sheetName val="TH9"/>
      <sheetName val="TH8"/>
      <sheetName val="TH7"/>
      <sheetName val="19-9"/>
      <sheetName val="7-11"/>
      <sheetName val="17-3"/>
      <sheetName val="24-3"/>
      <sheetName val="31-3"/>
      <sheetName val="11-4"/>
      <sheetName val="15-4"/>
      <sheetName val="14-4"/>
      <sheetName val="5-5"/>
      <sheetName val="BM"/>
      <sheetName val="He s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">
          <cell r="A1">
            <v>4.6000000000000001E-4</v>
          </cell>
          <cell r="B1">
            <v>1.08E-3</v>
          </cell>
          <cell r="C1">
            <v>1.49E-3</v>
          </cell>
          <cell r="D1">
            <v>1.83E-3</v>
          </cell>
          <cell r="E1">
            <v>2.1800000000000001E-3</v>
          </cell>
          <cell r="F1">
            <v>2.3800000000000002E-3</v>
          </cell>
          <cell r="G1">
            <v>2.5200000000000001E-3</v>
          </cell>
          <cell r="H1">
            <v>2.5899999999999999E-3</v>
          </cell>
          <cell r="I1">
            <v>2.66E-3</v>
          </cell>
          <cell r="J1">
            <v>2.7299999999999998E-3</v>
          </cell>
          <cell r="K1">
            <v>2.7899999999999999E-3</v>
          </cell>
          <cell r="L1">
            <v>2.8400000000000001E-3</v>
          </cell>
          <cell r="M1">
            <v>2.8800000000000002E-3</v>
          </cell>
          <cell r="N1">
            <v>2.9199999999999999E-3</v>
          </cell>
          <cell r="O1">
            <v>2.96E-3</v>
          </cell>
          <cell r="P1">
            <v>3.0000000000000001E-3</v>
          </cell>
          <cell r="Q1">
            <v>3.0400000000000002E-3</v>
          </cell>
          <cell r="R1">
            <v>3.0799999999999998E-3</v>
          </cell>
          <cell r="S1">
            <v>3.1199999999999999E-3</v>
          </cell>
          <cell r="T1">
            <v>3.1199999999999999E-3</v>
          </cell>
          <cell r="U1">
            <v>3.1199999999999999E-3</v>
          </cell>
          <cell r="V1">
            <v>3.1199999999999999E-3</v>
          </cell>
          <cell r="W1">
            <v>3.1199999999999999E-3</v>
          </cell>
          <cell r="X1">
            <v>3.1199999999999999E-3</v>
          </cell>
          <cell r="Y1">
            <v>3.1199999999999999E-3</v>
          </cell>
          <cell r="Z1">
            <v>3.1199999999999999E-3</v>
          </cell>
          <cell r="AA1">
            <v>3.1199999999999999E-3</v>
          </cell>
          <cell r="AB1">
            <v>3.1199999999999999E-3</v>
          </cell>
          <cell r="AC1">
            <v>3.1199999999999999E-3</v>
          </cell>
          <cell r="AD1">
            <v>3.1199999999999999E-3</v>
          </cell>
          <cell r="AE1">
            <v>3.1199999999999999E-3</v>
          </cell>
          <cell r="AF1">
            <v>3.1199999999999999E-3</v>
          </cell>
          <cell r="AG1">
            <v>3.1199999999999999E-3</v>
          </cell>
          <cell r="AH1">
            <v>3.1199999999999999E-3</v>
          </cell>
          <cell r="AI1">
            <v>3.1199999999999999E-3</v>
          </cell>
          <cell r="AJ1">
            <v>3.1199999999999999E-3</v>
          </cell>
          <cell r="AK1">
            <v>3.1199999999999999E-3</v>
          </cell>
          <cell r="AL1">
            <v>3.1199999999999999E-3</v>
          </cell>
          <cell r="AM1">
            <v>3.1199999999999999E-3</v>
          </cell>
          <cell r="AN1">
            <v>3.1199999999999999E-3</v>
          </cell>
          <cell r="AO1">
            <v>3.1199999999999999E-3</v>
          </cell>
          <cell r="AP1">
            <v>3.1199999999999999E-3</v>
          </cell>
          <cell r="AQ1">
            <v>3.1199999999999999E-3</v>
          </cell>
          <cell r="AR1">
            <v>3.1199999999999999E-3</v>
          </cell>
          <cell r="AS1">
            <v>3.1199999999999999E-3</v>
          </cell>
          <cell r="AT1">
            <v>3.1199999999999999E-3</v>
          </cell>
          <cell r="AU1">
            <v>3.1199999999999999E-3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  <sheetName val="Raw material move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iemtra"/>
      <sheetName val="Kiemtra.xls"/>
    </sheetNames>
    <definedNames>
      <definedName name="K_1"/>
      <definedName name="K_2"/>
    </definedNames>
    <sheetDataSet>
      <sheetData sheetId="0" refreshError="1"/>
      <sheetData sheetId="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(K)"/>
      <sheetName val="OFFICE PLANNING (K)"/>
      <sheetName val="FACTORY PLANNING (K)"/>
      <sheetName val="GENERAL (W)"/>
      <sheetName val="OFFICE PLANNING (W) CMP"/>
      <sheetName val="OFFICE PLANNING (W)"/>
      <sheetName val="FACTORY PLANNING (W)"/>
    </sheetNames>
    <sheetDataSet>
      <sheetData sheetId="0" refreshError="1">
        <row r="7">
          <cell r="C7" t="str">
            <v>GGF7216-C1</v>
          </cell>
        </row>
        <row r="8">
          <cell r="C8" t="str">
            <v>GGF7219-C1</v>
          </cell>
        </row>
        <row r="10">
          <cell r="C10" t="str">
            <v>POLO</v>
          </cell>
        </row>
        <row r="12">
          <cell r="C12" t="str">
            <v>30T49</v>
          </cell>
        </row>
        <row r="14">
          <cell r="C14" t="str">
            <v>TTM0635</v>
          </cell>
        </row>
        <row r="15">
          <cell r="C15" t="str">
            <v>TTL0389</v>
          </cell>
        </row>
        <row r="16">
          <cell r="C16" t="str">
            <v>TSL0130</v>
          </cell>
        </row>
        <row r="17">
          <cell r="C17" t="str">
            <v>TTM0482</v>
          </cell>
        </row>
        <row r="19">
          <cell r="C19" t="str">
            <v>BMUN115</v>
          </cell>
        </row>
        <row r="20">
          <cell r="C20" t="str">
            <v>BMUN113</v>
          </cell>
        </row>
        <row r="21">
          <cell r="C21" t="str">
            <v>BMUN111</v>
          </cell>
        </row>
        <row r="22">
          <cell r="C22" t="str">
            <v>BMUN123</v>
          </cell>
        </row>
        <row r="23">
          <cell r="C23" t="str">
            <v>BMUN114</v>
          </cell>
        </row>
        <row r="24">
          <cell r="C24" t="str">
            <v>BMUN124</v>
          </cell>
        </row>
        <row r="25">
          <cell r="C25" t="str">
            <v>BMUN125</v>
          </cell>
        </row>
        <row r="26">
          <cell r="C26" t="str">
            <v>BMUN118</v>
          </cell>
        </row>
        <row r="27">
          <cell r="C27" t="str">
            <v>BMUN117</v>
          </cell>
        </row>
        <row r="28">
          <cell r="C28" t="str">
            <v>BMUN119</v>
          </cell>
        </row>
        <row r="29">
          <cell r="C29" t="str">
            <v>GMUN027</v>
          </cell>
        </row>
        <row r="30">
          <cell r="C30" t="str">
            <v>GMUN020</v>
          </cell>
        </row>
        <row r="31">
          <cell r="C31" t="str">
            <v>GMUN024</v>
          </cell>
        </row>
        <row r="32">
          <cell r="C32" t="str">
            <v>GMUN026</v>
          </cell>
        </row>
        <row r="33">
          <cell r="C33" t="str">
            <v>GMUN019</v>
          </cell>
        </row>
        <row r="34">
          <cell r="C34" t="str">
            <v>GMUN038</v>
          </cell>
        </row>
        <row r="35">
          <cell r="C35" t="str">
            <v>GMUN008</v>
          </cell>
        </row>
        <row r="36">
          <cell r="C36" t="str">
            <v>GMUN018</v>
          </cell>
        </row>
        <row r="37">
          <cell r="C37" t="str">
            <v>GMUN021</v>
          </cell>
        </row>
        <row r="38">
          <cell r="C38" t="str">
            <v>GMUN039</v>
          </cell>
        </row>
        <row r="39">
          <cell r="C39" t="str">
            <v>MUN376</v>
          </cell>
        </row>
        <row r="40">
          <cell r="C40" t="str">
            <v>MUN350</v>
          </cell>
        </row>
        <row r="41">
          <cell r="C41" t="str">
            <v>MUN344</v>
          </cell>
        </row>
        <row r="42">
          <cell r="C42" t="str">
            <v>MUN353</v>
          </cell>
        </row>
        <row r="43">
          <cell r="C43" t="str">
            <v>MUN365</v>
          </cell>
        </row>
        <row r="44">
          <cell r="C44" t="str">
            <v>MUN345</v>
          </cell>
        </row>
        <row r="45">
          <cell r="C45" t="str">
            <v>MUN362</v>
          </cell>
        </row>
        <row r="46">
          <cell r="C46" t="str">
            <v>MUN363</v>
          </cell>
        </row>
        <row r="47">
          <cell r="C47" t="str">
            <v>MUN351</v>
          </cell>
        </row>
        <row r="48">
          <cell r="C48" t="str">
            <v>MUN349</v>
          </cell>
        </row>
        <row r="49">
          <cell r="C49" t="str">
            <v>MUN360</v>
          </cell>
        </row>
        <row r="50">
          <cell r="C50" t="str">
            <v>MUN358</v>
          </cell>
        </row>
        <row r="51">
          <cell r="C51" t="str">
            <v>MUN343</v>
          </cell>
        </row>
        <row r="52">
          <cell r="C52" t="str">
            <v>GMUN037</v>
          </cell>
        </row>
        <row r="54">
          <cell r="C54" t="str">
            <v>JUMPER W HOOD- LADIES</v>
          </cell>
        </row>
        <row r="55">
          <cell r="C55" t="str">
            <v>JUMPER W HOOD- MEN</v>
          </cell>
        </row>
        <row r="56">
          <cell r="C56" t="str">
            <v>DRL0262-W C1</v>
          </cell>
        </row>
        <row r="57">
          <cell r="C57" t="str">
            <v>DRL0262-W C2</v>
          </cell>
        </row>
        <row r="58">
          <cell r="C58" t="str">
            <v>DRL0262-W C3</v>
          </cell>
        </row>
        <row r="59">
          <cell r="C59" t="str">
            <v>MWL0003-W C1</v>
          </cell>
        </row>
        <row r="60">
          <cell r="C60" t="str">
            <v>MWL0003-W C2</v>
          </cell>
        </row>
        <row r="61">
          <cell r="C61" t="str">
            <v>MWL0003-W C3</v>
          </cell>
        </row>
        <row r="62">
          <cell r="C62" t="str">
            <v>PAL0334-W</v>
          </cell>
        </row>
        <row r="63">
          <cell r="C63" t="str">
            <v>SKL0149-W C1</v>
          </cell>
        </row>
        <row r="64">
          <cell r="C64" t="str">
            <v>SKL0149-W C2</v>
          </cell>
        </row>
        <row r="65">
          <cell r="C65" t="str">
            <v>SKL0149-W C3</v>
          </cell>
        </row>
        <row r="66">
          <cell r="C66" t="str">
            <v>TSL0168-W C1</v>
          </cell>
        </row>
        <row r="67">
          <cell r="C67" t="str">
            <v>TSL0168-W C2</v>
          </cell>
        </row>
        <row r="68">
          <cell r="C68" t="str">
            <v>TSL0168-W C3</v>
          </cell>
        </row>
        <row r="69">
          <cell r="C69" t="str">
            <v>TSL0168-W C4</v>
          </cell>
        </row>
        <row r="70">
          <cell r="C70" t="str">
            <v>TSL0168-W C5</v>
          </cell>
        </row>
        <row r="71">
          <cell r="C71" t="str">
            <v>TSL0168-W C6</v>
          </cell>
        </row>
        <row r="72">
          <cell r="C72" t="str">
            <v>TSL0171-W C1</v>
          </cell>
        </row>
        <row r="73">
          <cell r="C73" t="str">
            <v>TSL0171-W C2</v>
          </cell>
        </row>
        <row r="74">
          <cell r="C74" t="str">
            <v>TSL0171-W C3</v>
          </cell>
        </row>
        <row r="75">
          <cell r="C75" t="str">
            <v>TSL0171-W C4</v>
          </cell>
        </row>
        <row r="76">
          <cell r="C76" t="str">
            <v>TSL0171-W C5</v>
          </cell>
        </row>
        <row r="77">
          <cell r="C77" t="str">
            <v>TSL0171-W C6</v>
          </cell>
        </row>
        <row r="78">
          <cell r="C78" t="str">
            <v>TTL0350-W C1</v>
          </cell>
        </row>
        <row r="79">
          <cell r="C79" t="str">
            <v>TTL0350-W C2</v>
          </cell>
        </row>
        <row r="80">
          <cell r="C80" t="str">
            <v>TTL0350-W C3</v>
          </cell>
        </row>
        <row r="81">
          <cell r="C81" t="str">
            <v>TTL0350-W C4</v>
          </cell>
        </row>
        <row r="82">
          <cell r="C82" t="str">
            <v>TTL0350-W C5</v>
          </cell>
        </row>
        <row r="83">
          <cell r="C83" t="str">
            <v>TTL0350-W C6</v>
          </cell>
        </row>
        <row r="84">
          <cell r="C84" t="str">
            <v>TTL0350-W C7</v>
          </cell>
        </row>
        <row r="85">
          <cell r="C85" t="str">
            <v>TTL0367-W C1</v>
          </cell>
        </row>
        <row r="86">
          <cell r="C86" t="str">
            <v>TTL0367-W C2</v>
          </cell>
        </row>
        <row r="87">
          <cell r="C87" t="str">
            <v>TTL0367-W C3</v>
          </cell>
        </row>
        <row r="88">
          <cell r="C88" t="str">
            <v>TTM0510-W C1</v>
          </cell>
        </row>
        <row r="89">
          <cell r="C89" t="str">
            <v>TTM0510-W C2</v>
          </cell>
        </row>
        <row r="90">
          <cell r="C90" t="str">
            <v>TTM0510-W C3</v>
          </cell>
        </row>
        <row r="91">
          <cell r="C91" t="str">
            <v>TTM0675-W C1</v>
          </cell>
        </row>
        <row r="92">
          <cell r="C92" t="str">
            <v>TTM0675-W C2</v>
          </cell>
        </row>
        <row r="93">
          <cell r="C93" t="str">
            <v>TTM0675-W C3</v>
          </cell>
        </row>
        <row r="94">
          <cell r="C94" t="str">
            <v>TSL0139-W C1</v>
          </cell>
        </row>
        <row r="95">
          <cell r="C95" t="str">
            <v>TSL0139-W C2</v>
          </cell>
        </row>
        <row r="96">
          <cell r="C96" t="str">
            <v>TTL0306-W C1</v>
          </cell>
        </row>
        <row r="97">
          <cell r="C97" t="str">
            <v>TTL0306-W C2</v>
          </cell>
        </row>
        <row r="98">
          <cell r="C98" t="str">
            <v>TTM0475-WC1</v>
          </cell>
        </row>
        <row r="99">
          <cell r="C99" t="str">
            <v>TTM0475-WC2</v>
          </cell>
        </row>
        <row r="101">
          <cell r="C101" t="str">
            <v>MEN1-C1</v>
          </cell>
        </row>
        <row r="102">
          <cell r="C102" t="str">
            <v>MEN1-C2</v>
          </cell>
        </row>
        <row r="103">
          <cell r="C103" t="str">
            <v>MEN1-C3</v>
          </cell>
        </row>
        <row r="104">
          <cell r="C104" t="str">
            <v>MEN1-C4</v>
          </cell>
        </row>
        <row r="105">
          <cell r="C105" t="str">
            <v>MEN 2-C1</v>
          </cell>
        </row>
        <row r="106">
          <cell r="C106" t="str">
            <v>MEN 2-C2</v>
          </cell>
        </row>
        <row r="107">
          <cell r="C107" t="str">
            <v>MEN 3-C1</v>
          </cell>
        </row>
        <row r="108">
          <cell r="C108" t="str">
            <v>MEN 3-C2</v>
          </cell>
        </row>
        <row r="109">
          <cell r="C109" t="str">
            <v>MEN 3-C3</v>
          </cell>
        </row>
        <row r="110">
          <cell r="C110" t="str">
            <v>MEN 3-C4</v>
          </cell>
        </row>
        <row r="111">
          <cell r="C111" t="str">
            <v>MEN 3-C5</v>
          </cell>
        </row>
        <row r="112">
          <cell r="C112" t="str">
            <v>MEN 4-C1</v>
          </cell>
        </row>
        <row r="113">
          <cell r="C113" t="str">
            <v>MEN 4-C1/1</v>
          </cell>
        </row>
        <row r="114">
          <cell r="C114" t="str">
            <v>MEN 4-C2</v>
          </cell>
        </row>
        <row r="115">
          <cell r="C115" t="str">
            <v>MEN 4-C3</v>
          </cell>
        </row>
        <row r="116">
          <cell r="C116" t="str">
            <v>MEN 4-C3/1</v>
          </cell>
        </row>
        <row r="117">
          <cell r="C117" t="str">
            <v>MEN 4-C4</v>
          </cell>
        </row>
        <row r="118">
          <cell r="C118" t="str">
            <v>MEN 4-C4/1</v>
          </cell>
        </row>
        <row r="119">
          <cell r="C119" t="str">
            <v>MEN 4-C5</v>
          </cell>
        </row>
        <row r="120">
          <cell r="C120" t="str">
            <v>MEN 4-C5/1</v>
          </cell>
        </row>
        <row r="127">
          <cell r="C127" t="str">
            <v>Style</v>
          </cell>
        </row>
        <row r="129">
          <cell r="C129" t="str">
            <v>ZTC085-C1</v>
          </cell>
        </row>
        <row r="130">
          <cell r="C130" t="str">
            <v>ZTC085-C2</v>
          </cell>
        </row>
        <row r="131">
          <cell r="C131" t="str">
            <v>ZTC085-C3</v>
          </cell>
        </row>
        <row r="132">
          <cell r="C132" t="str">
            <v>ZTC085-C4</v>
          </cell>
        </row>
        <row r="133">
          <cell r="C133" t="str">
            <v>ZTC104-C1</v>
          </cell>
        </row>
        <row r="134">
          <cell r="C134" t="str">
            <v>ZTC104-C2</v>
          </cell>
        </row>
        <row r="135">
          <cell r="C135" t="str">
            <v>ZTC104-C3</v>
          </cell>
        </row>
        <row r="136">
          <cell r="C136" t="str">
            <v>ZTC104-C4</v>
          </cell>
        </row>
        <row r="138">
          <cell r="C138" t="str">
            <v>FTM0247-C1</v>
          </cell>
        </row>
        <row r="139">
          <cell r="C139" t="str">
            <v>FTM0247-C2</v>
          </cell>
        </row>
        <row r="140">
          <cell r="C140" t="str">
            <v>PAL0342-C1</v>
          </cell>
        </row>
        <row r="141">
          <cell r="C141" t="str">
            <v>PAL0342-C2</v>
          </cell>
        </row>
        <row r="142">
          <cell r="C142" t="str">
            <v>PAL0342-C3</v>
          </cell>
        </row>
        <row r="143">
          <cell r="C143" t="str">
            <v>PAL0342-C4</v>
          </cell>
        </row>
        <row r="144">
          <cell r="C144" t="str">
            <v>PAM0295-C1</v>
          </cell>
        </row>
        <row r="145">
          <cell r="C145" t="str">
            <v>PAM0295-C2</v>
          </cell>
        </row>
        <row r="148">
          <cell r="C148" t="str">
            <v>GU2001T-C1</v>
          </cell>
        </row>
        <row r="149">
          <cell r="C149" t="str">
            <v>GU2001T-C2</v>
          </cell>
        </row>
        <row r="150">
          <cell r="C150" t="str">
            <v>GU2002T-C1</v>
          </cell>
        </row>
        <row r="151">
          <cell r="C151" t="str">
            <v>GU2002T-C2</v>
          </cell>
        </row>
        <row r="152">
          <cell r="C152" t="str">
            <v>GU2002T-C3</v>
          </cell>
        </row>
        <row r="153">
          <cell r="C153" t="str">
            <v>GU2003T-C1</v>
          </cell>
        </row>
        <row r="154">
          <cell r="C154" t="str">
            <v>GU2003T-C2</v>
          </cell>
        </row>
        <row r="155">
          <cell r="C155" t="str">
            <v>GU2004T</v>
          </cell>
        </row>
        <row r="156">
          <cell r="C156" t="str">
            <v>GU2005T-C1</v>
          </cell>
        </row>
        <row r="157">
          <cell r="C157" t="str">
            <v>GU2005T-C2</v>
          </cell>
        </row>
        <row r="158">
          <cell r="C158" t="str">
            <v>GU2006T-C1</v>
          </cell>
        </row>
        <row r="159">
          <cell r="C159" t="str">
            <v>GU2006T-C2</v>
          </cell>
        </row>
        <row r="160">
          <cell r="C160" t="str">
            <v>GU2006T-C3</v>
          </cell>
        </row>
        <row r="161">
          <cell r="C161" t="str">
            <v>GU2007T-C1</v>
          </cell>
        </row>
        <row r="162">
          <cell r="C162" t="str">
            <v>GU2007T-C2</v>
          </cell>
        </row>
        <row r="163">
          <cell r="C163" t="str">
            <v>GU2008T-C1</v>
          </cell>
        </row>
        <row r="164">
          <cell r="C164" t="str">
            <v>GU2008T-C2</v>
          </cell>
        </row>
        <row r="165">
          <cell r="C165" t="str">
            <v>GU2009T-C1</v>
          </cell>
        </row>
        <row r="166">
          <cell r="C166" t="str">
            <v>GU2009T-C2</v>
          </cell>
        </row>
        <row r="167">
          <cell r="C167" t="str">
            <v>GU2010T-C1</v>
          </cell>
        </row>
        <row r="168">
          <cell r="C168" t="str">
            <v>GU2010T-C2</v>
          </cell>
        </row>
        <row r="169">
          <cell r="C169" t="str">
            <v>GU2010T-C3</v>
          </cell>
        </row>
        <row r="170">
          <cell r="C170" t="str">
            <v>GU2012T-C1</v>
          </cell>
        </row>
        <row r="171">
          <cell r="C171" t="str">
            <v>GU2012T-C2</v>
          </cell>
        </row>
        <row r="172">
          <cell r="C172" t="str">
            <v>GU2012T-C3</v>
          </cell>
        </row>
        <row r="177">
          <cell r="C177" t="str">
            <v>GGF8016-C1</v>
          </cell>
        </row>
        <row r="178">
          <cell r="C178" t="str">
            <v>GGF8016-C2</v>
          </cell>
        </row>
        <row r="179">
          <cell r="C179" t="str">
            <v>GGF8064-C1</v>
          </cell>
        </row>
        <row r="180">
          <cell r="C180" t="str">
            <v>GGF8064-C2</v>
          </cell>
        </row>
        <row r="181">
          <cell r="C181" t="str">
            <v>GGF8064-C3</v>
          </cell>
        </row>
        <row r="182">
          <cell r="C182" t="str">
            <v>GGF8044-C1</v>
          </cell>
        </row>
        <row r="183">
          <cell r="C183" t="str">
            <v>GGF8044-C2</v>
          </cell>
        </row>
        <row r="184">
          <cell r="C184" t="str">
            <v>GGF8202</v>
          </cell>
        </row>
        <row r="185">
          <cell r="C185" t="str">
            <v>GGF8192</v>
          </cell>
        </row>
        <row r="186">
          <cell r="C186" t="str">
            <v>GGF8195</v>
          </cell>
        </row>
        <row r="187">
          <cell r="C187" t="str">
            <v>GGF8190</v>
          </cell>
        </row>
        <row r="188">
          <cell r="C188" t="str">
            <v>GGF8193</v>
          </cell>
        </row>
        <row r="189">
          <cell r="C189" t="str">
            <v>GGF8196</v>
          </cell>
        </row>
        <row r="190">
          <cell r="C190" t="str">
            <v>GGF8191</v>
          </cell>
        </row>
        <row r="191">
          <cell r="C191" t="str">
            <v>GGF8194</v>
          </cell>
        </row>
        <row r="192">
          <cell r="C192" t="str">
            <v>GGF8197</v>
          </cell>
        </row>
        <row r="193">
          <cell r="C193" t="str">
            <v>GGF8087</v>
          </cell>
        </row>
        <row r="194">
          <cell r="C194" t="str">
            <v>GGF8058-C1</v>
          </cell>
        </row>
        <row r="195">
          <cell r="C195" t="str">
            <v>GGF8058-C2</v>
          </cell>
        </row>
        <row r="196">
          <cell r="C196" t="str">
            <v>GGF8037-C1</v>
          </cell>
        </row>
        <row r="197">
          <cell r="C197" t="str">
            <v>GGF8037-C2</v>
          </cell>
        </row>
        <row r="198">
          <cell r="C198" t="str">
            <v>GGF8037-C3</v>
          </cell>
        </row>
        <row r="199">
          <cell r="C199" t="str">
            <v>GGF8065-C1</v>
          </cell>
        </row>
        <row r="200">
          <cell r="C200" t="str">
            <v>GGF8065-C2</v>
          </cell>
        </row>
        <row r="201">
          <cell r="C201" t="str">
            <v>GGF8065-C3</v>
          </cell>
        </row>
        <row r="202">
          <cell r="C202" t="str">
            <v>GGF8066-C1</v>
          </cell>
        </row>
        <row r="203">
          <cell r="C203" t="str">
            <v>GGF8066-C2</v>
          </cell>
        </row>
        <row r="204">
          <cell r="C204" t="str">
            <v>GGF8066-C3</v>
          </cell>
        </row>
        <row r="205">
          <cell r="C205" t="str">
            <v>GGF8077</v>
          </cell>
        </row>
        <row r="206">
          <cell r="C206" t="str">
            <v>GGF8048-C1</v>
          </cell>
        </row>
        <row r="207">
          <cell r="C207" t="str">
            <v>GGF8048-C2</v>
          </cell>
        </row>
        <row r="208">
          <cell r="C208" t="str">
            <v>GGF8048-C3</v>
          </cell>
        </row>
        <row r="209">
          <cell r="C209" t="str">
            <v>GGF8078</v>
          </cell>
        </row>
        <row r="210">
          <cell r="C210" t="str">
            <v>GGF8017</v>
          </cell>
        </row>
        <row r="211">
          <cell r="C211" t="str">
            <v>20T42-RECUT -C1</v>
          </cell>
        </row>
        <row r="212">
          <cell r="C212" t="str">
            <v>20T42-RECUT -C2</v>
          </cell>
        </row>
        <row r="214">
          <cell r="C214" t="str">
            <v>BMUN121</v>
          </cell>
        </row>
        <row r="215">
          <cell r="C215" t="str">
            <v>BMUN098</v>
          </cell>
        </row>
        <row r="216">
          <cell r="C216" t="str">
            <v>MUN352</v>
          </cell>
        </row>
        <row r="217">
          <cell r="C217" t="str">
            <v>MUN325</v>
          </cell>
        </row>
        <row r="218">
          <cell r="C218" t="str">
            <v>MUN295</v>
          </cell>
        </row>
        <row r="219">
          <cell r="C219" t="str">
            <v>MUN354</v>
          </cell>
        </row>
        <row r="220">
          <cell r="C220" t="str">
            <v>MUN292</v>
          </cell>
        </row>
        <row r="221">
          <cell r="C221" t="str">
            <v>MUN364</v>
          </cell>
        </row>
        <row r="222">
          <cell r="C222" t="str">
            <v>MUN357</v>
          </cell>
        </row>
        <row r="223">
          <cell r="C223" t="str">
            <v>MUN356</v>
          </cell>
        </row>
        <row r="224">
          <cell r="C224" t="str">
            <v>MUN346</v>
          </cell>
        </row>
        <row r="225">
          <cell r="C225" t="str">
            <v>MUN411</v>
          </cell>
        </row>
        <row r="227">
          <cell r="C227" t="str">
            <v>RTTL0176</v>
          </cell>
        </row>
        <row r="228">
          <cell r="C228" t="str">
            <v>RFSL0133-C1</v>
          </cell>
        </row>
        <row r="229">
          <cell r="C229" t="str">
            <v>RFSL0133-C2</v>
          </cell>
        </row>
        <row r="230">
          <cell r="C230" t="str">
            <v>RTTL0226-C1</v>
          </cell>
        </row>
        <row r="231">
          <cell r="C231" t="str">
            <v>RTTL0226-C2</v>
          </cell>
        </row>
        <row r="232">
          <cell r="C232" t="str">
            <v>RTTM0409-C1</v>
          </cell>
        </row>
        <row r="233">
          <cell r="C233" t="str">
            <v>RTTM0409-C2</v>
          </cell>
        </row>
        <row r="234">
          <cell r="C234" t="str">
            <v>RTTM0388-C1</v>
          </cell>
        </row>
        <row r="235">
          <cell r="C235" t="str">
            <v>RTTM0388-C2</v>
          </cell>
        </row>
        <row r="236">
          <cell r="C236" t="str">
            <v>RTTM0388-C3</v>
          </cell>
        </row>
        <row r="237">
          <cell r="C237" t="str">
            <v>RTTM0389-C1</v>
          </cell>
        </row>
        <row r="238">
          <cell r="C238" t="str">
            <v>RTTM0389-C2</v>
          </cell>
        </row>
        <row r="239">
          <cell r="C239" t="str">
            <v>RTTL0293-C1</v>
          </cell>
        </row>
        <row r="240">
          <cell r="C240" t="str">
            <v>RTTL0293-C2</v>
          </cell>
        </row>
        <row r="241">
          <cell r="C241" t="str">
            <v>RTTM475-C1</v>
          </cell>
        </row>
        <row r="242">
          <cell r="C242" t="str">
            <v>RTTM475-C2</v>
          </cell>
        </row>
        <row r="243">
          <cell r="C243" t="str">
            <v>RTTM475-C3</v>
          </cell>
        </row>
        <row r="244">
          <cell r="C244" t="str">
            <v>RTTM475-C4</v>
          </cell>
        </row>
        <row r="245">
          <cell r="C245" t="str">
            <v>RTTM475-C5</v>
          </cell>
        </row>
        <row r="246">
          <cell r="C246" t="str">
            <v>RTTM475-C6</v>
          </cell>
        </row>
        <row r="247">
          <cell r="C247" t="str">
            <v>RTTB0127-C1</v>
          </cell>
        </row>
        <row r="248">
          <cell r="C248" t="str">
            <v>RTTB0127-C2</v>
          </cell>
        </row>
        <row r="249">
          <cell r="C249" t="str">
            <v>RTTB0127-C3</v>
          </cell>
        </row>
        <row r="250">
          <cell r="C250" t="str">
            <v>RTTB0127-C4</v>
          </cell>
        </row>
        <row r="251">
          <cell r="C251" t="str">
            <v>RTTM0483-C1</v>
          </cell>
        </row>
        <row r="252">
          <cell r="C252" t="str">
            <v>RTTM0483-C2</v>
          </cell>
        </row>
        <row r="253">
          <cell r="C253" t="str">
            <v>RPLM0099-C1</v>
          </cell>
        </row>
        <row r="254">
          <cell r="C254" t="str">
            <v>RPLM0099-C2</v>
          </cell>
        </row>
        <row r="255">
          <cell r="C255" t="str">
            <v>RTTM0590-C1</v>
          </cell>
        </row>
        <row r="256">
          <cell r="C256" t="str">
            <v>RTTM0590-C2</v>
          </cell>
        </row>
        <row r="257">
          <cell r="C257" t="str">
            <v>RTTM0590-C3</v>
          </cell>
        </row>
        <row r="258">
          <cell r="C258" t="str">
            <v>RTTL0296-C1</v>
          </cell>
        </row>
        <row r="259">
          <cell r="C259" t="str">
            <v>RTTL0296-C2</v>
          </cell>
        </row>
        <row r="260">
          <cell r="C260" t="str">
            <v>RTTM0587-C1</v>
          </cell>
        </row>
        <row r="261">
          <cell r="C261" t="str">
            <v>RTTM0587-C2</v>
          </cell>
        </row>
        <row r="262">
          <cell r="C262" t="str">
            <v>RFTL0215-C1</v>
          </cell>
        </row>
        <row r="263">
          <cell r="C263" t="str">
            <v>RFTL0215-C2</v>
          </cell>
        </row>
        <row r="264">
          <cell r="C264" t="str">
            <v>RFTM0155-C1</v>
          </cell>
        </row>
        <row r="265">
          <cell r="C265" t="str">
            <v>RFTM0155-C2</v>
          </cell>
        </row>
        <row r="266">
          <cell r="C266" t="str">
            <v>RFTB0019-C1</v>
          </cell>
        </row>
        <row r="267">
          <cell r="C267" t="str">
            <v>RFTB0019-C2</v>
          </cell>
        </row>
        <row r="268">
          <cell r="C268" t="str">
            <v>RTSL0168-C1</v>
          </cell>
        </row>
        <row r="269">
          <cell r="C269" t="str">
            <v>RTSL0168-C2</v>
          </cell>
        </row>
        <row r="270">
          <cell r="C270" t="str">
            <v>RTSL0168-C3</v>
          </cell>
        </row>
        <row r="271">
          <cell r="C271" t="str">
            <v>RTSL0168-C4</v>
          </cell>
        </row>
        <row r="272">
          <cell r="C272" t="str">
            <v>RTSL0168-C5</v>
          </cell>
        </row>
        <row r="273">
          <cell r="C273" t="str">
            <v>RTSL0168-C6</v>
          </cell>
        </row>
        <row r="274">
          <cell r="C274" t="str">
            <v>RTTL0349-C1</v>
          </cell>
        </row>
        <row r="275">
          <cell r="C275" t="str">
            <v>RTTL0349-C2</v>
          </cell>
        </row>
        <row r="276">
          <cell r="C276" t="str">
            <v>RTTL0349-C3</v>
          </cell>
        </row>
        <row r="277">
          <cell r="C277" t="str">
            <v>RTTL0350-C1</v>
          </cell>
        </row>
        <row r="278">
          <cell r="C278" t="str">
            <v>RTTL0350-C2</v>
          </cell>
        </row>
        <row r="279">
          <cell r="C279" t="str">
            <v>RTTL0350-C3</v>
          </cell>
        </row>
        <row r="280">
          <cell r="C280" t="str">
            <v>RTTL0350-C4</v>
          </cell>
        </row>
        <row r="281">
          <cell r="C281" t="str">
            <v>RSKL0149-C1</v>
          </cell>
        </row>
        <row r="282">
          <cell r="C282" t="str">
            <v>RSKL0149-C2</v>
          </cell>
        </row>
        <row r="283">
          <cell r="C283" t="str">
            <v>RWKL0229-C1</v>
          </cell>
        </row>
        <row r="284">
          <cell r="C284" t="str">
            <v>RWKL0229-C2</v>
          </cell>
        </row>
        <row r="285">
          <cell r="C285" t="str">
            <v>RDRL0261-C1</v>
          </cell>
        </row>
        <row r="286">
          <cell r="C286" t="str">
            <v>RDRL0261-C2</v>
          </cell>
        </row>
        <row r="287">
          <cell r="C287" t="str">
            <v>RDRL0261-C3</v>
          </cell>
        </row>
        <row r="288">
          <cell r="C288" t="str">
            <v>RDRL0261-C4</v>
          </cell>
        </row>
        <row r="289">
          <cell r="C289" t="str">
            <v>RDRL0262-C1</v>
          </cell>
        </row>
        <row r="290">
          <cell r="C290" t="str">
            <v>RDRL0262-C2</v>
          </cell>
        </row>
        <row r="291">
          <cell r="C291" t="str">
            <v>RTSM0064-C1</v>
          </cell>
        </row>
        <row r="292">
          <cell r="C292" t="str">
            <v>RTSM0064-C2</v>
          </cell>
        </row>
        <row r="293">
          <cell r="C293" t="str">
            <v>RTSM0064-C3</v>
          </cell>
        </row>
        <row r="294">
          <cell r="C294" t="str">
            <v>RTSM0064-C4</v>
          </cell>
        </row>
        <row r="295">
          <cell r="C295" t="str">
            <v>RTTM0606-C1</v>
          </cell>
        </row>
        <row r="296">
          <cell r="C296" t="str">
            <v>RTTM0606-C2</v>
          </cell>
        </row>
        <row r="297">
          <cell r="C297" t="str">
            <v>RTTM0606-C3</v>
          </cell>
        </row>
        <row r="298">
          <cell r="C298" t="str">
            <v>RTTM0606-C4</v>
          </cell>
        </row>
        <row r="299">
          <cell r="C299" t="str">
            <v>RTTM0607-C1</v>
          </cell>
        </row>
        <row r="300">
          <cell r="C300" t="str">
            <v>RTTM0607-C2</v>
          </cell>
        </row>
        <row r="301">
          <cell r="C301" t="str">
            <v>RTTM0607-C3</v>
          </cell>
        </row>
        <row r="302">
          <cell r="C302" t="str">
            <v>RMWM0093-C1</v>
          </cell>
        </row>
        <row r="303">
          <cell r="C303" t="str">
            <v>RMWM0093-C2</v>
          </cell>
        </row>
        <row r="304">
          <cell r="C304" t="str">
            <v>RMWM0093-C3</v>
          </cell>
        </row>
        <row r="305">
          <cell r="C305" t="str">
            <v>RMWM0094-C1</v>
          </cell>
        </row>
        <row r="306">
          <cell r="C306" t="str">
            <v>RMWM0094-C2</v>
          </cell>
        </row>
        <row r="307">
          <cell r="C307" t="str">
            <v>RMWM0094-C3</v>
          </cell>
        </row>
        <row r="308">
          <cell r="C308" t="str">
            <v>RMWM0094-C4</v>
          </cell>
        </row>
        <row r="311">
          <cell r="C311" t="str">
            <v>DRL0262-W2-C1</v>
          </cell>
        </row>
        <row r="312">
          <cell r="C312" t="str">
            <v>DRL0262-W2-C2</v>
          </cell>
        </row>
        <row r="313">
          <cell r="C313" t="str">
            <v>DRL0262-W2-C3</v>
          </cell>
        </row>
        <row r="314">
          <cell r="C314" t="str">
            <v>DRL0262-W2-C4</v>
          </cell>
        </row>
        <row r="315">
          <cell r="C315" t="str">
            <v>PAL0334-W2-C1</v>
          </cell>
        </row>
        <row r="316">
          <cell r="C316" t="str">
            <v>PAL0334-W2-C2</v>
          </cell>
        </row>
        <row r="317">
          <cell r="C317" t="str">
            <v>TSL0064-W2-C1</v>
          </cell>
        </row>
        <row r="318">
          <cell r="C318" t="str">
            <v>TSL0064-W2-C2</v>
          </cell>
        </row>
        <row r="319">
          <cell r="C319" t="str">
            <v>TSL0064-W2-C3</v>
          </cell>
        </row>
        <row r="320">
          <cell r="C320" t="str">
            <v>TSL0064-W2-C4</v>
          </cell>
        </row>
        <row r="321">
          <cell r="C321" t="str">
            <v>TTM0675-W2-C1</v>
          </cell>
        </row>
        <row r="322">
          <cell r="C322" t="str">
            <v>TTM0675-W2-C2</v>
          </cell>
        </row>
        <row r="323">
          <cell r="C323" t="str">
            <v>TTM0675-W2-C3</v>
          </cell>
        </row>
        <row r="324">
          <cell r="C324" t="str">
            <v>TSL0139-W2-C1</v>
          </cell>
        </row>
        <row r="325">
          <cell r="C325" t="str">
            <v>TSL0139-W2-C2</v>
          </cell>
        </row>
        <row r="326">
          <cell r="C326" t="str">
            <v>TTL0306-W2-C1</v>
          </cell>
        </row>
        <row r="327">
          <cell r="C327" t="str">
            <v>TTL0306-W2-C2</v>
          </cell>
        </row>
        <row r="329">
          <cell r="C329" t="str">
            <v>1159-C1</v>
          </cell>
        </row>
        <row r="330">
          <cell r="C330" t="str">
            <v>1159-C2</v>
          </cell>
        </row>
        <row r="331">
          <cell r="C331" t="str">
            <v>1159-C3</v>
          </cell>
        </row>
        <row r="332">
          <cell r="C332" t="str">
            <v>1160-C1</v>
          </cell>
        </row>
        <row r="333">
          <cell r="C333" t="str">
            <v>1160-C2</v>
          </cell>
        </row>
        <row r="334">
          <cell r="C334" t="str">
            <v>1161-C1</v>
          </cell>
        </row>
        <row r="335">
          <cell r="C335" t="str">
            <v>1161-C2</v>
          </cell>
        </row>
        <row r="336">
          <cell r="C336" t="str">
            <v>1161-C3</v>
          </cell>
        </row>
        <row r="337">
          <cell r="C337" t="str">
            <v>1162-C1</v>
          </cell>
        </row>
        <row r="338">
          <cell r="C338" t="str">
            <v>1162-C2</v>
          </cell>
        </row>
        <row r="339">
          <cell r="C339" t="str">
            <v>1162-C3</v>
          </cell>
        </row>
        <row r="340">
          <cell r="C340" t="str">
            <v>1163-C1</v>
          </cell>
        </row>
        <row r="341">
          <cell r="C341" t="str">
            <v>1163-C2</v>
          </cell>
        </row>
        <row r="342">
          <cell r="C342" t="str">
            <v>1163-C3</v>
          </cell>
        </row>
        <row r="343">
          <cell r="C343" t="str">
            <v>1164-C1</v>
          </cell>
        </row>
        <row r="344">
          <cell r="C344" t="str">
            <v>1164-C2</v>
          </cell>
        </row>
        <row r="345">
          <cell r="C345" t="str">
            <v>1164-C3</v>
          </cell>
        </row>
        <row r="346">
          <cell r="C346" t="str">
            <v>1165-C1</v>
          </cell>
        </row>
        <row r="347">
          <cell r="C347" t="str">
            <v>1165-C2</v>
          </cell>
        </row>
        <row r="348">
          <cell r="C348" t="str">
            <v>1165-C3</v>
          </cell>
        </row>
        <row r="349">
          <cell r="C349" t="str">
            <v>1165-C4</v>
          </cell>
        </row>
        <row r="358">
          <cell r="C358" t="str">
            <v>Style</v>
          </cell>
        </row>
        <row r="360">
          <cell r="C360" t="str">
            <v>GGF7002112</v>
          </cell>
        </row>
        <row r="361">
          <cell r="C361" t="str">
            <v>GGF7087105-C1</v>
          </cell>
        </row>
        <row r="362">
          <cell r="C362" t="str">
            <v>GGF7087105-C2</v>
          </cell>
        </row>
        <row r="364">
          <cell r="C364" t="str">
            <v>SAV SS1007-C1</v>
          </cell>
        </row>
        <row r="365">
          <cell r="C365" t="str">
            <v>SAV SS1007-C2</v>
          </cell>
        </row>
        <row r="366">
          <cell r="C366" t="str">
            <v>SAV SS1008-C1</v>
          </cell>
        </row>
        <row r="367">
          <cell r="C367" t="str">
            <v>SAV SS1008-C2</v>
          </cell>
        </row>
        <row r="368">
          <cell r="C368" t="str">
            <v>SAV SS1017</v>
          </cell>
        </row>
        <row r="369">
          <cell r="C369" t="str">
            <v>SAV SS1018</v>
          </cell>
        </row>
        <row r="370">
          <cell r="C370" t="str">
            <v>SAV SS1021-C1</v>
          </cell>
        </row>
        <row r="371">
          <cell r="C371" t="str">
            <v>SAV SS1021-C2</v>
          </cell>
        </row>
        <row r="372">
          <cell r="C372" t="str">
            <v>SAV SS1036</v>
          </cell>
        </row>
        <row r="373">
          <cell r="C373" t="str">
            <v>SAV SS1037</v>
          </cell>
        </row>
        <row r="374">
          <cell r="C374" t="str">
            <v>SAV SS1038</v>
          </cell>
        </row>
        <row r="375">
          <cell r="C375" t="str">
            <v>SAV SS1046</v>
          </cell>
        </row>
        <row r="377">
          <cell r="C377" t="str">
            <v>BMUN115-REORDER</v>
          </cell>
        </row>
        <row r="378">
          <cell r="C378" t="str">
            <v>BMUN085</v>
          </cell>
        </row>
        <row r="379">
          <cell r="C379" t="str">
            <v>BMUN123</v>
          </cell>
        </row>
        <row r="380">
          <cell r="C380" t="str">
            <v>BMUN094</v>
          </cell>
        </row>
        <row r="381">
          <cell r="C381" t="str">
            <v>BMUN097</v>
          </cell>
        </row>
        <row r="382">
          <cell r="C382" t="str">
            <v>BMUN114</v>
          </cell>
        </row>
        <row r="383">
          <cell r="C383" t="str">
            <v>BMUN125-REORDER</v>
          </cell>
        </row>
        <row r="384">
          <cell r="C384" t="str">
            <v>BMUN118-REORDER</v>
          </cell>
        </row>
        <row r="385">
          <cell r="C385" t="str">
            <v>BMUN117-REORDER</v>
          </cell>
        </row>
        <row r="386">
          <cell r="C386" t="str">
            <v>BMUN119-REORDER</v>
          </cell>
        </row>
        <row r="387">
          <cell r="C387" t="str">
            <v>GMUN026-REORDER</v>
          </cell>
        </row>
        <row r="388">
          <cell r="C388" t="str">
            <v>MUN376-REORDER</v>
          </cell>
        </row>
        <row r="389">
          <cell r="C389" t="str">
            <v>MUN350-REORDER</v>
          </cell>
        </row>
        <row r="390">
          <cell r="C390" t="str">
            <v>MUN344-REORDER</v>
          </cell>
        </row>
        <row r="391">
          <cell r="C391" t="str">
            <v>MUN365-REODER</v>
          </cell>
        </row>
        <row r="392">
          <cell r="C392" t="str">
            <v>MUN362-REORDER</v>
          </cell>
        </row>
        <row r="393">
          <cell r="C393" t="str">
            <v>MUN351-REORDER</v>
          </cell>
        </row>
        <row r="394">
          <cell r="C394" t="str">
            <v>MUN349-REORDER</v>
          </cell>
        </row>
        <row r="395">
          <cell r="C395" t="str">
            <v>MUN360-REORDER</v>
          </cell>
        </row>
        <row r="396">
          <cell r="C396" t="str">
            <v>MUN358-REORDER</v>
          </cell>
        </row>
        <row r="397">
          <cell r="C397" t="str">
            <v>MUN343-REORDER</v>
          </cell>
        </row>
        <row r="398">
          <cell r="C398" t="str">
            <v>MUN320-REORDER</v>
          </cell>
        </row>
        <row r="399">
          <cell r="C399" t="str">
            <v>MUN191B-REORDER</v>
          </cell>
        </row>
        <row r="402">
          <cell r="C402" t="str">
            <v>MA019-C1</v>
          </cell>
        </row>
        <row r="403">
          <cell r="C403" t="str">
            <v>MA019-C2</v>
          </cell>
        </row>
        <row r="404">
          <cell r="C404" t="str">
            <v>MA020</v>
          </cell>
        </row>
        <row r="405">
          <cell r="C405" t="str">
            <v>MA021-C1</v>
          </cell>
        </row>
        <row r="406">
          <cell r="C406" t="str">
            <v>MA021-C2</v>
          </cell>
        </row>
        <row r="407">
          <cell r="C407" t="str">
            <v>MA021-C3</v>
          </cell>
        </row>
        <row r="408">
          <cell r="C408" t="str">
            <v>MA021-C4</v>
          </cell>
        </row>
        <row r="409">
          <cell r="C409" t="str">
            <v>MA021-C5</v>
          </cell>
        </row>
        <row r="410">
          <cell r="C410" t="str">
            <v>MA022-C1</v>
          </cell>
        </row>
        <row r="411">
          <cell r="C411" t="str">
            <v>MA022-C2</v>
          </cell>
        </row>
        <row r="412">
          <cell r="C412" t="str">
            <v>MA029-C1</v>
          </cell>
        </row>
        <row r="413">
          <cell r="C413" t="str">
            <v>MA029-C2</v>
          </cell>
        </row>
        <row r="414">
          <cell r="C414" t="str">
            <v>MA030-C1</v>
          </cell>
        </row>
        <row r="415">
          <cell r="C415" t="str">
            <v>MA030-C2</v>
          </cell>
        </row>
        <row r="416">
          <cell r="C416" t="str">
            <v>MA030-C3</v>
          </cell>
        </row>
        <row r="417">
          <cell r="C417" t="str">
            <v>MA030-C4</v>
          </cell>
        </row>
        <row r="418">
          <cell r="C418" t="str">
            <v>MA031-C1</v>
          </cell>
        </row>
        <row r="419">
          <cell r="C419" t="str">
            <v>MA031-C2</v>
          </cell>
        </row>
        <row r="420">
          <cell r="C420" t="str">
            <v>MA032</v>
          </cell>
        </row>
        <row r="421">
          <cell r="C421" t="str">
            <v>MA033-C1</v>
          </cell>
        </row>
        <row r="422">
          <cell r="C422" t="str">
            <v>MA033-C2</v>
          </cell>
        </row>
        <row r="423">
          <cell r="C423" t="str">
            <v>MA033-C3</v>
          </cell>
        </row>
        <row r="424">
          <cell r="C424" t="str">
            <v>MA034-C1</v>
          </cell>
        </row>
        <row r="425">
          <cell r="C425" t="str">
            <v>MA034-C2</v>
          </cell>
        </row>
        <row r="426">
          <cell r="C426" t="str">
            <v>MA037-C1</v>
          </cell>
        </row>
        <row r="427">
          <cell r="C427" t="str">
            <v>MA037-C2</v>
          </cell>
        </row>
        <row r="428">
          <cell r="C428" t="str">
            <v>MA037-C3</v>
          </cell>
        </row>
        <row r="429">
          <cell r="C429" t="str">
            <v>MA037-C4</v>
          </cell>
        </row>
        <row r="430">
          <cell r="C430" t="str">
            <v>MA039-C1</v>
          </cell>
        </row>
        <row r="431">
          <cell r="C431" t="str">
            <v>MA039-C2</v>
          </cell>
        </row>
        <row r="432">
          <cell r="C432" t="str">
            <v>MA039-C3</v>
          </cell>
        </row>
        <row r="433">
          <cell r="C433" t="str">
            <v>MA039-C4</v>
          </cell>
        </row>
        <row r="434">
          <cell r="C434" t="str">
            <v>MA014-C1</v>
          </cell>
        </row>
        <row r="435">
          <cell r="C435" t="str">
            <v>MA014-C2</v>
          </cell>
        </row>
        <row r="436">
          <cell r="C436" t="str">
            <v>MA016-C1</v>
          </cell>
        </row>
        <row r="437">
          <cell r="C437" t="str">
            <v>MA016-C2</v>
          </cell>
        </row>
        <row r="438">
          <cell r="C438" t="str">
            <v>MA028-C1</v>
          </cell>
        </row>
        <row r="439">
          <cell r="C439" t="str">
            <v>MA028-C2</v>
          </cell>
        </row>
        <row r="453">
          <cell r="C453" t="str">
            <v>S8511</v>
          </cell>
        </row>
        <row r="454">
          <cell r="C454" t="str">
            <v>S9123</v>
          </cell>
        </row>
        <row r="455">
          <cell r="C455" t="str">
            <v>S9151</v>
          </cell>
        </row>
        <row r="456">
          <cell r="C456" t="str">
            <v>S9171</v>
          </cell>
        </row>
        <row r="457">
          <cell r="C457" t="str">
            <v>LW10342</v>
          </cell>
        </row>
        <row r="464">
          <cell r="C464" t="str">
            <v>MWL003-W3-C1</v>
          </cell>
        </row>
        <row r="465">
          <cell r="C465" t="str">
            <v>MWL003-W3-C2</v>
          </cell>
        </row>
        <row r="466">
          <cell r="C466" t="str">
            <v>MWL003-W3-C3</v>
          </cell>
        </row>
        <row r="467">
          <cell r="C467" t="str">
            <v>TSL0171-W3-C1</v>
          </cell>
        </row>
        <row r="468">
          <cell r="C468" t="str">
            <v>TSL0171-W3-C2</v>
          </cell>
        </row>
        <row r="469">
          <cell r="C469" t="str">
            <v>TSL0171-W3-C3</v>
          </cell>
        </row>
        <row r="470">
          <cell r="C470" t="str">
            <v>TSL0171-W3-C4</v>
          </cell>
        </row>
        <row r="471">
          <cell r="C471" t="str">
            <v>TTL0367-W3-C1</v>
          </cell>
        </row>
        <row r="472">
          <cell r="C472" t="str">
            <v>TTL0367-W3-C2</v>
          </cell>
        </row>
        <row r="473">
          <cell r="C473" t="str">
            <v>MWM0100-W3-C1</v>
          </cell>
        </row>
        <row r="474">
          <cell r="C474" t="str">
            <v>MWM0100-W3-C2</v>
          </cell>
        </row>
        <row r="475">
          <cell r="C475" t="str">
            <v>MWM0100-W3-C3</v>
          </cell>
        </row>
        <row r="476">
          <cell r="C476" t="str">
            <v>MWM0100-W3-C4</v>
          </cell>
        </row>
        <row r="477">
          <cell r="C477" t="str">
            <v>MWM0100-W3-C5</v>
          </cell>
        </row>
        <row r="478">
          <cell r="C478" t="str">
            <v>TTM0606-W3-C1</v>
          </cell>
        </row>
        <row r="479">
          <cell r="C479" t="str">
            <v>TTM0606-W3-C2</v>
          </cell>
        </row>
        <row r="480">
          <cell r="C480" t="str">
            <v>TTM0606-W3-C3</v>
          </cell>
        </row>
        <row r="481">
          <cell r="C481" t="str">
            <v>TTM0606-W3-C4</v>
          </cell>
        </row>
        <row r="482">
          <cell r="C482" t="str">
            <v>TTM0606-W3-C5</v>
          </cell>
        </row>
        <row r="483">
          <cell r="C483" t="str">
            <v>TTM0606-W3-C6</v>
          </cell>
        </row>
        <row r="484">
          <cell r="C484" t="str">
            <v>TTM0676-W3-C1</v>
          </cell>
        </row>
        <row r="485">
          <cell r="C485" t="str">
            <v>TTM0676-W3-C2</v>
          </cell>
        </row>
        <row r="486">
          <cell r="C486" t="str">
            <v>TTM0676-W3-C3</v>
          </cell>
        </row>
        <row r="487">
          <cell r="C487" t="str">
            <v>TTM0676-W3-C4</v>
          </cell>
        </row>
        <row r="488">
          <cell r="C488" t="str">
            <v>MWM0101-W3-C1</v>
          </cell>
        </row>
        <row r="489">
          <cell r="C489" t="str">
            <v>MWM0101-W3-C2</v>
          </cell>
        </row>
        <row r="490">
          <cell r="C490" t="str">
            <v>MWM0101-W3-C3</v>
          </cell>
        </row>
        <row r="491">
          <cell r="C491" t="str">
            <v>MWM0101-W3-C4</v>
          </cell>
        </row>
        <row r="492">
          <cell r="C492" t="str">
            <v>TTM0618-W3-C1</v>
          </cell>
        </row>
        <row r="493">
          <cell r="C493" t="str">
            <v>TTM0618-W3-C2</v>
          </cell>
        </row>
        <row r="494">
          <cell r="C494" t="str">
            <v>TTM0618-W3-C3</v>
          </cell>
        </row>
        <row r="495">
          <cell r="C495" t="str">
            <v>TTM0618-W3-C4</v>
          </cell>
        </row>
        <row r="496">
          <cell r="C496" t="str">
            <v>DRL0266-W3-C1</v>
          </cell>
        </row>
        <row r="497">
          <cell r="C497" t="str">
            <v>DRL0266-W3-C2</v>
          </cell>
        </row>
        <row r="498">
          <cell r="C498" t="str">
            <v>DRL0266-W3-C3</v>
          </cell>
        </row>
        <row r="499">
          <cell r="C499" t="str">
            <v>DRL0266-W3-C4</v>
          </cell>
        </row>
        <row r="500">
          <cell r="C500" t="str">
            <v>DRL0266-W3-C5</v>
          </cell>
        </row>
        <row r="501">
          <cell r="C501" t="str">
            <v>DRL0267-W3-C1</v>
          </cell>
        </row>
        <row r="502">
          <cell r="C502" t="str">
            <v>DRL0267-W3-C2</v>
          </cell>
        </row>
        <row r="503">
          <cell r="C503" t="str">
            <v>DRL0267-W3-C3</v>
          </cell>
        </row>
        <row r="504">
          <cell r="C504" t="str">
            <v>TTL0365-W3-C1</v>
          </cell>
        </row>
        <row r="505">
          <cell r="C505" t="str">
            <v>TTL0365-W3-C2</v>
          </cell>
        </row>
        <row r="506">
          <cell r="C506" t="str">
            <v>TTL0365-W3-C3</v>
          </cell>
        </row>
        <row r="507">
          <cell r="C507" t="str">
            <v>TTL0365-W3-C4</v>
          </cell>
        </row>
        <row r="508">
          <cell r="C508" t="str">
            <v>TTL0365-W3-C5</v>
          </cell>
        </row>
        <row r="509">
          <cell r="C509" t="str">
            <v>TTL0366-W3-C1</v>
          </cell>
        </row>
        <row r="510">
          <cell r="C510" t="str">
            <v>TTL0366-W3-C2</v>
          </cell>
        </row>
        <row r="511">
          <cell r="C511" t="str">
            <v>TTL0366-W3-C3</v>
          </cell>
        </row>
        <row r="512">
          <cell r="C512" t="str">
            <v>TTL0366-W3-C4</v>
          </cell>
        </row>
        <row r="513">
          <cell r="C513" t="str">
            <v>MAM0098-W3</v>
          </cell>
        </row>
        <row r="514">
          <cell r="C514" t="str">
            <v>HBL0052-W3-C1</v>
          </cell>
        </row>
        <row r="515">
          <cell r="C515" t="str">
            <v>HBL0052-W3-C2</v>
          </cell>
        </row>
        <row r="516">
          <cell r="C516" t="str">
            <v>HBL0052-W3-C3</v>
          </cell>
        </row>
        <row r="517">
          <cell r="C517" t="str">
            <v>MAL0116-W3-C1</v>
          </cell>
        </row>
        <row r="518">
          <cell r="C518" t="str">
            <v>MAL0116-W3-C2</v>
          </cell>
        </row>
        <row r="519">
          <cell r="C519" t="str">
            <v>MAL0116-W3-C3</v>
          </cell>
        </row>
        <row r="520">
          <cell r="C520" t="str">
            <v>MAL0116-W3-C4</v>
          </cell>
        </row>
        <row r="521">
          <cell r="C521" t="str">
            <v>MAL0116-W3-C5</v>
          </cell>
        </row>
        <row r="522">
          <cell r="C522" t="str">
            <v>TTM0510-W3-C1</v>
          </cell>
        </row>
        <row r="523">
          <cell r="C523" t="str">
            <v>TTM0510-W3-C2</v>
          </cell>
        </row>
        <row r="524">
          <cell r="C524" t="str">
            <v>TTM0510-W3-C3</v>
          </cell>
        </row>
        <row r="525">
          <cell r="C525" t="str">
            <v>TTM0510-W3-C4</v>
          </cell>
        </row>
        <row r="526">
          <cell r="C526" t="str">
            <v>TTM0510-W3-C5</v>
          </cell>
        </row>
        <row r="527">
          <cell r="C527" t="str">
            <v>TTB0137-W3-C1</v>
          </cell>
        </row>
        <row r="528">
          <cell r="C528" t="str">
            <v>TTB0137-W3-C2</v>
          </cell>
        </row>
        <row r="529">
          <cell r="C529" t="str">
            <v>TTB0137-W3-C3</v>
          </cell>
        </row>
        <row r="530">
          <cell r="C530" t="str">
            <v>TTR0061-W3-C1</v>
          </cell>
        </row>
        <row r="531">
          <cell r="C531" t="str">
            <v>TTR0061-W3-C2</v>
          </cell>
        </row>
        <row r="532">
          <cell r="C532" t="str">
            <v>TTR0061-W3-C3</v>
          </cell>
        </row>
        <row r="533">
          <cell r="C533" t="str">
            <v>TTM0475-W3-C1</v>
          </cell>
        </row>
        <row r="534">
          <cell r="C534" t="str">
            <v>TTM0475-W3-C2</v>
          </cell>
        </row>
        <row r="535">
          <cell r="C535" t="str">
            <v>TTM0475-W3-C3</v>
          </cell>
        </row>
        <row r="536">
          <cell r="C536" t="str">
            <v>TTM0475-W3-C4</v>
          </cell>
        </row>
        <row r="537">
          <cell r="C537" t="str">
            <v>FTM0245-W3-C1</v>
          </cell>
        </row>
        <row r="538">
          <cell r="C538" t="str">
            <v>FTM0245-W3-C2</v>
          </cell>
        </row>
        <row r="539">
          <cell r="C539" t="str">
            <v>FTM0245-W3-C3</v>
          </cell>
        </row>
        <row r="540">
          <cell r="C540" t="str">
            <v>FTM0246-W3-C1</v>
          </cell>
        </row>
        <row r="541">
          <cell r="C541" t="str">
            <v>FTM0246-W3-C2</v>
          </cell>
        </row>
        <row r="542">
          <cell r="C542" t="str">
            <v>FTM0246-W3-C3</v>
          </cell>
        </row>
        <row r="543">
          <cell r="C543" t="str">
            <v>FTM0246-W3-C4</v>
          </cell>
        </row>
        <row r="544">
          <cell r="C544" t="str">
            <v>FTM0246-W3-C5</v>
          </cell>
        </row>
        <row r="545">
          <cell r="C545" t="str">
            <v>FTM0247-W3-C1</v>
          </cell>
        </row>
        <row r="546">
          <cell r="C546" t="str">
            <v>FTM0247-W3-C2</v>
          </cell>
        </row>
        <row r="547">
          <cell r="C547" t="str">
            <v>FTM0247-W3-C3</v>
          </cell>
        </row>
        <row r="548">
          <cell r="C548" t="str">
            <v>FTM0247-W3-C4</v>
          </cell>
        </row>
        <row r="549">
          <cell r="C549" t="str">
            <v>FTM0247-W3-C5</v>
          </cell>
        </row>
        <row r="550">
          <cell r="C550" t="str">
            <v>PAM0295-W3-C1</v>
          </cell>
        </row>
        <row r="551">
          <cell r="C551" t="str">
            <v>PAM0295-W3-C2</v>
          </cell>
        </row>
        <row r="552">
          <cell r="C552" t="str">
            <v>FTL0221-W3-C1</v>
          </cell>
        </row>
        <row r="553">
          <cell r="C553" t="str">
            <v>FTL0221-W3-C2</v>
          </cell>
        </row>
        <row r="554">
          <cell r="C554" t="str">
            <v>FTL0221-W3-C3</v>
          </cell>
        </row>
        <row r="555">
          <cell r="C555" t="str">
            <v>FTL0221-W3-C4</v>
          </cell>
        </row>
        <row r="556">
          <cell r="C556" t="str">
            <v>FTL0221-W3-C5</v>
          </cell>
        </row>
        <row r="557">
          <cell r="C557" t="str">
            <v>FTL0222-W3-C1</v>
          </cell>
        </row>
        <row r="558">
          <cell r="C558" t="str">
            <v>FTL0222-W3-C2</v>
          </cell>
        </row>
        <row r="559">
          <cell r="C559" t="str">
            <v>FTL0222-W3-C3</v>
          </cell>
        </row>
        <row r="560">
          <cell r="C560" t="str">
            <v>FTL0222-W3-C4</v>
          </cell>
        </row>
        <row r="561">
          <cell r="C561" t="str">
            <v>FTL0222-W3-C5</v>
          </cell>
        </row>
        <row r="562">
          <cell r="C562" t="str">
            <v>FTL0222-W3-C6</v>
          </cell>
        </row>
        <row r="563">
          <cell r="C563" t="str">
            <v>PAL0342-W3-C1</v>
          </cell>
        </row>
        <row r="564">
          <cell r="C564" t="str">
            <v>PAL0342-W3-C2</v>
          </cell>
        </row>
        <row r="565">
          <cell r="C565" t="str">
            <v>PAL0342-W3-C3</v>
          </cell>
        </row>
        <row r="566">
          <cell r="C566" t="str">
            <v>PAL0342-W3-C4</v>
          </cell>
        </row>
        <row r="567">
          <cell r="C567" t="str">
            <v>PAL0342-W3-C5</v>
          </cell>
        </row>
        <row r="568">
          <cell r="C568" t="str">
            <v>PAL0342-W3-C6</v>
          </cell>
        </row>
        <row r="569">
          <cell r="C569" t="str">
            <v>FTM0248-W3-C1</v>
          </cell>
        </row>
        <row r="570">
          <cell r="C570" t="str">
            <v>FTM0248-W3-C2</v>
          </cell>
        </row>
        <row r="571">
          <cell r="C571" t="str">
            <v>PAM0273-W3-C1</v>
          </cell>
        </row>
        <row r="572">
          <cell r="C572" t="str">
            <v>FTL0224-W3-C1</v>
          </cell>
        </row>
        <row r="573">
          <cell r="C573" t="str">
            <v>FTL0224-W3-C2</v>
          </cell>
        </row>
        <row r="574">
          <cell r="C574" t="str">
            <v>FTL0223-W3-C1</v>
          </cell>
        </row>
        <row r="575">
          <cell r="C575" t="str">
            <v>FTL0223-W3-C2</v>
          </cell>
        </row>
        <row r="576">
          <cell r="C576" t="str">
            <v>PAL0343-W3-C1</v>
          </cell>
        </row>
        <row r="577">
          <cell r="C577" t="str">
            <v>PAL0343-W3-C2</v>
          </cell>
        </row>
        <row r="603">
          <cell r="C603" t="str">
            <v>Style</v>
          </cell>
        </row>
        <row r="605">
          <cell r="C605" t="str">
            <v>GGF8170110957-C1</v>
          </cell>
        </row>
        <row r="606">
          <cell r="C606" t="str">
            <v>GGF8170110957-C2</v>
          </cell>
        </row>
        <row r="607">
          <cell r="C607" t="str">
            <v>GGF8171110009</v>
          </cell>
        </row>
        <row r="610">
          <cell r="C610" t="str">
            <v>MINI 145</v>
          </cell>
        </row>
        <row r="611">
          <cell r="C611" t="str">
            <v>MINI 144</v>
          </cell>
        </row>
        <row r="612">
          <cell r="C612" t="str">
            <v>MINI 143</v>
          </cell>
        </row>
        <row r="613">
          <cell r="C613" t="str">
            <v>MINI 0132</v>
          </cell>
        </row>
        <row r="614">
          <cell r="C614" t="str">
            <v>MINI 0133</v>
          </cell>
        </row>
        <row r="615">
          <cell r="C615" t="str">
            <v>MINI 142</v>
          </cell>
        </row>
        <row r="616">
          <cell r="C616" t="str">
            <v>GMUN 072</v>
          </cell>
        </row>
        <row r="617">
          <cell r="C617" t="str">
            <v>GMUN 052</v>
          </cell>
        </row>
        <row r="618">
          <cell r="C618" t="str">
            <v>GMUN 069-C1</v>
          </cell>
        </row>
        <row r="619">
          <cell r="C619" t="str">
            <v>GMUN 069-C2</v>
          </cell>
        </row>
        <row r="620">
          <cell r="C620" t="str">
            <v>GMUN 045</v>
          </cell>
        </row>
        <row r="621">
          <cell r="C621" t="str">
            <v>GMUN 074</v>
          </cell>
        </row>
        <row r="622">
          <cell r="C622" t="str">
            <v>GMUN 073</v>
          </cell>
        </row>
        <row r="623">
          <cell r="C623" t="str">
            <v>GMUN 041</v>
          </cell>
        </row>
        <row r="624">
          <cell r="C624" t="str">
            <v>GMUN 040</v>
          </cell>
        </row>
        <row r="625">
          <cell r="C625" t="str">
            <v>GMUN 043</v>
          </cell>
        </row>
        <row r="626">
          <cell r="C626" t="str">
            <v>MUN404-C1</v>
          </cell>
        </row>
        <row r="627">
          <cell r="C627" t="str">
            <v>MUN404-C2</v>
          </cell>
        </row>
        <row r="628">
          <cell r="C628" t="str">
            <v>MUN 382</v>
          </cell>
        </row>
        <row r="629">
          <cell r="C629" t="str">
            <v>MUN 395</v>
          </cell>
        </row>
        <row r="630">
          <cell r="C630" t="str">
            <v>MUN 394</v>
          </cell>
        </row>
        <row r="631">
          <cell r="C631" t="str">
            <v>MUN 398</v>
          </cell>
        </row>
        <row r="632">
          <cell r="C632" t="str">
            <v>MUN 391</v>
          </cell>
        </row>
        <row r="633">
          <cell r="C633" t="str">
            <v>MUN 396</v>
          </cell>
        </row>
        <row r="634">
          <cell r="C634" t="str">
            <v>MUN 397</v>
          </cell>
        </row>
        <row r="635">
          <cell r="C635" t="str">
            <v>MUN 393</v>
          </cell>
        </row>
        <row r="636">
          <cell r="C636" t="str">
            <v>MUN 393-C1</v>
          </cell>
        </row>
        <row r="637">
          <cell r="C637" t="str">
            <v>MUN 363L</v>
          </cell>
        </row>
        <row r="638">
          <cell r="C638" t="str">
            <v>MUN 362L</v>
          </cell>
        </row>
        <row r="639">
          <cell r="C639" t="str">
            <v>GMUN052</v>
          </cell>
        </row>
        <row r="643">
          <cell r="C643" t="str">
            <v>TTB0143-W4-C1</v>
          </cell>
        </row>
        <row r="644">
          <cell r="C644" t="str">
            <v>TTB0143-W4-C2</v>
          </cell>
        </row>
        <row r="645">
          <cell r="C645" t="str">
            <v>MWM0090-W4-C1</v>
          </cell>
        </row>
        <row r="646">
          <cell r="C646" t="str">
            <v>MWM0090-W4-C2</v>
          </cell>
        </row>
        <row r="647">
          <cell r="C647" t="str">
            <v>TTM0483-W4-C1</v>
          </cell>
        </row>
        <row r="648">
          <cell r="C648" t="str">
            <v>TTM0483-W4-C2</v>
          </cell>
        </row>
        <row r="649">
          <cell r="C649" t="str">
            <v>TTM0483-W4-C3</v>
          </cell>
        </row>
        <row r="650">
          <cell r="C650" t="str">
            <v>FTM0260-W4-C1</v>
          </cell>
        </row>
        <row r="651">
          <cell r="C651" t="str">
            <v>FTM0260-W4-C2</v>
          </cell>
        </row>
        <row r="656">
          <cell r="C656" t="str">
            <v>JBF8237-C1</v>
          </cell>
        </row>
        <row r="657">
          <cell r="C657" t="str">
            <v>JBF8237-C2</v>
          </cell>
        </row>
        <row r="658">
          <cell r="C658" t="str">
            <v>JBF8237-C3</v>
          </cell>
        </row>
        <row r="659">
          <cell r="C659" t="str">
            <v>JBF8238-C1</v>
          </cell>
        </row>
        <row r="660">
          <cell r="C660" t="str">
            <v>JBF8238-C2</v>
          </cell>
        </row>
        <row r="661">
          <cell r="C661" t="str">
            <v>JBF8238-C3</v>
          </cell>
        </row>
        <row r="664">
          <cell r="C664" t="str">
            <v>RW1124-C1</v>
          </cell>
        </row>
        <row r="665">
          <cell r="C665" t="str">
            <v>RW1124-C2</v>
          </cell>
        </row>
        <row r="666">
          <cell r="C666" t="str">
            <v>RW1124-C3</v>
          </cell>
        </row>
        <row r="667">
          <cell r="C667" t="str">
            <v>RW1125-C1</v>
          </cell>
        </row>
        <row r="668">
          <cell r="C668" t="str">
            <v>RW1125-C2</v>
          </cell>
        </row>
        <row r="669">
          <cell r="C669" t="str">
            <v>RW1125-C3</v>
          </cell>
        </row>
        <row r="670">
          <cell r="C670" t="str">
            <v>RW1126-C1</v>
          </cell>
        </row>
        <row r="671">
          <cell r="C671" t="str">
            <v>RW1126-C2</v>
          </cell>
        </row>
        <row r="672">
          <cell r="C672" t="str">
            <v>RW1126-C3</v>
          </cell>
        </row>
        <row r="673">
          <cell r="C673" t="str">
            <v>RW1127-C1</v>
          </cell>
        </row>
        <row r="674">
          <cell r="C674" t="str">
            <v>RW1127-C2</v>
          </cell>
        </row>
        <row r="675">
          <cell r="C675" t="str">
            <v>RW1128-C1</v>
          </cell>
        </row>
        <row r="676">
          <cell r="C676" t="str">
            <v>RW1128-C2</v>
          </cell>
        </row>
        <row r="677">
          <cell r="C677" t="str">
            <v>RM116-C1</v>
          </cell>
        </row>
        <row r="678">
          <cell r="C678" t="str">
            <v>RM116-C2</v>
          </cell>
        </row>
        <row r="679">
          <cell r="C679" t="str">
            <v>RM117-C1</v>
          </cell>
        </row>
        <row r="680">
          <cell r="C680" t="str">
            <v>RM117-C2</v>
          </cell>
        </row>
        <row r="681">
          <cell r="C681" t="str">
            <v>RM1120</v>
          </cell>
        </row>
        <row r="682">
          <cell r="C682" t="str">
            <v>RM1122-C1</v>
          </cell>
        </row>
        <row r="683">
          <cell r="C683" t="str">
            <v>RM1122-C2</v>
          </cell>
        </row>
        <row r="684">
          <cell r="C684" t="str">
            <v>RM1122-C3</v>
          </cell>
        </row>
        <row r="685">
          <cell r="C685" t="str">
            <v>RM1123-C1</v>
          </cell>
        </row>
        <row r="686">
          <cell r="C686" t="str">
            <v>RM1123-C2</v>
          </cell>
        </row>
        <row r="687">
          <cell r="C687" t="str">
            <v>RM1123-C3</v>
          </cell>
        </row>
        <row r="688">
          <cell r="C688" t="str">
            <v>RM2092</v>
          </cell>
        </row>
        <row r="691">
          <cell r="C691" t="str">
            <v>S8542</v>
          </cell>
        </row>
        <row r="692">
          <cell r="C692" t="str">
            <v>S8562</v>
          </cell>
        </row>
        <row r="693">
          <cell r="C693" t="str">
            <v>S9121</v>
          </cell>
        </row>
        <row r="694">
          <cell r="C694" t="str">
            <v>S9124</v>
          </cell>
        </row>
        <row r="695">
          <cell r="C695" t="str">
            <v>S9132</v>
          </cell>
        </row>
        <row r="696">
          <cell r="C696" t="str">
            <v>S9152</v>
          </cell>
        </row>
        <row r="697">
          <cell r="C697" t="str">
            <v>S9191</v>
          </cell>
        </row>
        <row r="698">
          <cell r="C698" t="str">
            <v>S9192</v>
          </cell>
        </row>
        <row r="699">
          <cell r="C699" t="str">
            <v>LW10111</v>
          </cell>
        </row>
        <row r="700">
          <cell r="C700" t="str">
            <v>LW10112</v>
          </cell>
        </row>
        <row r="701">
          <cell r="C701" t="str">
            <v>LW10113</v>
          </cell>
        </row>
        <row r="702">
          <cell r="C702" t="str">
            <v>LW10116</v>
          </cell>
        </row>
        <row r="703">
          <cell r="C703" t="str">
            <v>LW10131</v>
          </cell>
        </row>
        <row r="704">
          <cell r="C704" t="str">
            <v>LW10132</v>
          </cell>
        </row>
        <row r="705">
          <cell r="C705" t="str">
            <v>LW10211</v>
          </cell>
        </row>
        <row r="706">
          <cell r="C706" t="str">
            <v>LW10212</v>
          </cell>
        </row>
        <row r="707">
          <cell r="C707" t="str">
            <v>LW10221</v>
          </cell>
        </row>
        <row r="708">
          <cell r="C708" t="str">
            <v>LW10222</v>
          </cell>
        </row>
        <row r="709">
          <cell r="C709" t="str">
            <v>LW10223</v>
          </cell>
        </row>
        <row r="710">
          <cell r="C710" t="str">
            <v>LW10233</v>
          </cell>
        </row>
        <row r="711">
          <cell r="C711" t="str">
            <v>LW10242</v>
          </cell>
        </row>
        <row r="712">
          <cell r="C712" t="str">
            <v>LW10243</v>
          </cell>
        </row>
        <row r="713">
          <cell r="C713" t="str">
            <v>LW10311</v>
          </cell>
        </row>
        <row r="714">
          <cell r="C714" t="str">
            <v>LW10313</v>
          </cell>
        </row>
        <row r="715">
          <cell r="C715" t="str">
            <v>LW10315</v>
          </cell>
        </row>
        <row r="716">
          <cell r="C716" t="str">
            <v>LW10316</v>
          </cell>
        </row>
        <row r="717">
          <cell r="C717" t="str">
            <v>LW10322</v>
          </cell>
        </row>
        <row r="718">
          <cell r="C718" t="str">
            <v>LW10331</v>
          </cell>
        </row>
        <row r="719">
          <cell r="C719" t="str">
            <v>LW10333</v>
          </cell>
        </row>
        <row r="720">
          <cell r="C720" t="str">
            <v>LW10334</v>
          </cell>
        </row>
        <row r="721">
          <cell r="C721" t="str">
            <v>LW10341</v>
          </cell>
        </row>
        <row r="722">
          <cell r="C722" t="str">
            <v>LW10411</v>
          </cell>
        </row>
        <row r="723">
          <cell r="C723" t="str">
            <v>LW10412</v>
          </cell>
        </row>
        <row r="724">
          <cell r="C724" t="str">
            <v>LW10511</v>
          </cell>
        </row>
        <row r="725">
          <cell r="C725" t="str">
            <v>LW10513</v>
          </cell>
        </row>
        <row r="726">
          <cell r="C726" t="str">
            <v>LW10613</v>
          </cell>
        </row>
        <row r="727">
          <cell r="C727" t="str">
            <v>LW10622</v>
          </cell>
        </row>
        <row r="728">
          <cell r="C728" t="str">
            <v>LW10631</v>
          </cell>
        </row>
        <row r="731">
          <cell r="C731" t="str">
            <v>DRL0262-REORDER-C1</v>
          </cell>
        </row>
        <row r="732">
          <cell r="C732" t="str">
            <v>DRL0262-REORDER-C2</v>
          </cell>
        </row>
        <row r="733">
          <cell r="C733" t="str">
            <v>FSL0199-REORDER</v>
          </cell>
        </row>
        <row r="735">
          <cell r="C735" t="str">
            <v>TSL0115</v>
          </cell>
        </row>
        <row r="736">
          <cell r="C736" t="str">
            <v>TSL0099</v>
          </cell>
        </row>
        <row r="737">
          <cell r="C737" t="str">
            <v>TTM0585-C1</v>
          </cell>
        </row>
        <row r="738">
          <cell r="C738" t="str">
            <v>TTM0585-C2</v>
          </cell>
        </row>
        <row r="752">
          <cell r="C752" t="str">
            <v>Style</v>
          </cell>
        </row>
        <row r="754">
          <cell r="C754" t="str">
            <v>GGF820511955</v>
          </cell>
        </row>
        <row r="755">
          <cell r="C755" t="str">
            <v>GGF828012007</v>
          </cell>
        </row>
        <row r="756">
          <cell r="C756" t="str">
            <v>GGF828012004</v>
          </cell>
        </row>
        <row r="757">
          <cell r="C757" t="str">
            <v>GGF8052107003</v>
          </cell>
        </row>
        <row r="759">
          <cell r="C759" t="str">
            <v>GGF8017</v>
          </cell>
        </row>
        <row r="760">
          <cell r="C760" t="str">
            <v>GGF7104</v>
          </cell>
        </row>
        <row r="762">
          <cell r="C762" t="str">
            <v>MINI 140</v>
          </cell>
        </row>
        <row r="763">
          <cell r="C763" t="str">
            <v>MINI 139</v>
          </cell>
        </row>
        <row r="764">
          <cell r="C764" t="str">
            <v>MINI 137</v>
          </cell>
        </row>
        <row r="765">
          <cell r="C765" t="str">
            <v>MINI 130</v>
          </cell>
        </row>
        <row r="766">
          <cell r="C766" t="str">
            <v>MINI 138</v>
          </cell>
        </row>
        <row r="767">
          <cell r="C767" t="str">
            <v>MINI 148</v>
          </cell>
        </row>
        <row r="768">
          <cell r="C768" t="str">
            <v>MINI 131</v>
          </cell>
        </row>
        <row r="769">
          <cell r="C769" t="str">
            <v>MINI 136</v>
          </cell>
        </row>
        <row r="770">
          <cell r="C770" t="str">
            <v>MINI 147</v>
          </cell>
        </row>
        <row r="771">
          <cell r="C771" t="str">
            <v>MINI 134</v>
          </cell>
        </row>
        <row r="772">
          <cell r="C772" t="str">
            <v>GMUN044</v>
          </cell>
        </row>
        <row r="773">
          <cell r="C773" t="str">
            <v>GMUN042</v>
          </cell>
        </row>
        <row r="774">
          <cell r="C774" t="str">
            <v>MUN389</v>
          </cell>
        </row>
        <row r="775">
          <cell r="C775" t="str">
            <v>MUN380</v>
          </cell>
        </row>
        <row r="776">
          <cell r="C776" t="str">
            <v>MUN375</v>
          </cell>
        </row>
        <row r="777">
          <cell r="C777" t="str">
            <v>MUN377</v>
          </cell>
        </row>
        <row r="778">
          <cell r="C778" t="str">
            <v>MUN384</v>
          </cell>
        </row>
        <row r="779">
          <cell r="C779" t="str">
            <v>MUN387</v>
          </cell>
        </row>
        <row r="780">
          <cell r="C780" t="str">
            <v>MUN385</v>
          </cell>
        </row>
        <row r="781">
          <cell r="C781" t="str">
            <v>MUN386</v>
          </cell>
        </row>
        <row r="782">
          <cell r="C782" t="str">
            <v>MUN379</v>
          </cell>
        </row>
        <row r="783">
          <cell r="C783" t="str">
            <v>MUN381</v>
          </cell>
        </row>
        <row r="784">
          <cell r="C784" t="str">
            <v>MUN378</v>
          </cell>
        </row>
        <row r="785">
          <cell r="C785" t="str">
            <v>MUN403</v>
          </cell>
        </row>
        <row r="786">
          <cell r="C786" t="str">
            <v>MUN373</v>
          </cell>
        </row>
        <row r="787">
          <cell r="C787" t="str">
            <v>MUN238B</v>
          </cell>
        </row>
        <row r="789">
          <cell r="C789" t="str">
            <v>#3308A-C1</v>
          </cell>
        </row>
        <row r="790">
          <cell r="C790" t="str">
            <v>#3308A-C2</v>
          </cell>
        </row>
        <row r="791">
          <cell r="C791" t="str">
            <v>#3308A-C3</v>
          </cell>
        </row>
        <row r="792">
          <cell r="C792" t="str">
            <v>#3308B-C1</v>
          </cell>
        </row>
        <row r="793">
          <cell r="C793" t="str">
            <v>#3308B-C2</v>
          </cell>
        </row>
        <row r="794">
          <cell r="C794" t="str">
            <v>#3308B-C3</v>
          </cell>
        </row>
        <row r="795">
          <cell r="C795" t="str">
            <v>#3308C-C1</v>
          </cell>
        </row>
        <row r="796">
          <cell r="C796" t="str">
            <v>#3308C-C2</v>
          </cell>
        </row>
        <row r="797">
          <cell r="C797" t="str">
            <v>#3308C-C3</v>
          </cell>
        </row>
        <row r="798">
          <cell r="C798" t="str">
            <v>#3311-C1</v>
          </cell>
        </row>
        <row r="799">
          <cell r="C799" t="str">
            <v>#3311-C2</v>
          </cell>
        </row>
        <row r="800">
          <cell r="C800" t="str">
            <v>#3310-C1</v>
          </cell>
        </row>
        <row r="801">
          <cell r="C801" t="str">
            <v>#3310-C2</v>
          </cell>
        </row>
        <row r="802">
          <cell r="C802" t="str">
            <v>#3298B-C1</v>
          </cell>
        </row>
        <row r="803">
          <cell r="C803" t="str">
            <v>#3298B-C2</v>
          </cell>
        </row>
        <row r="804">
          <cell r="C804" t="str">
            <v>#3299-C1</v>
          </cell>
        </row>
        <row r="805">
          <cell r="C805" t="str">
            <v>#3299-C2</v>
          </cell>
        </row>
        <row r="806">
          <cell r="C806" t="str">
            <v>#8079B-C1</v>
          </cell>
        </row>
        <row r="807">
          <cell r="C807" t="str">
            <v>#8079B-C2</v>
          </cell>
        </row>
        <row r="808">
          <cell r="C808" t="str">
            <v>#8078B-C1</v>
          </cell>
        </row>
        <row r="809">
          <cell r="C809" t="str">
            <v>#8078B-C2</v>
          </cell>
        </row>
        <row r="810">
          <cell r="C810" t="str">
            <v>#4247A-C1</v>
          </cell>
        </row>
        <row r="811">
          <cell r="C811" t="str">
            <v>#4247A-C2</v>
          </cell>
        </row>
        <row r="812">
          <cell r="C812" t="str">
            <v>#4247A-C3</v>
          </cell>
        </row>
        <row r="813">
          <cell r="C813" t="str">
            <v>#4247B-C1</v>
          </cell>
        </row>
        <row r="814">
          <cell r="C814" t="str">
            <v>#4247B-C2</v>
          </cell>
        </row>
        <row r="815">
          <cell r="C815" t="str">
            <v>#4247B-C3</v>
          </cell>
        </row>
        <row r="816">
          <cell r="C816" t="str">
            <v>#4247C-C1</v>
          </cell>
        </row>
        <row r="817">
          <cell r="C817" t="str">
            <v>#4247C-C2</v>
          </cell>
        </row>
        <row r="818">
          <cell r="C818" t="str">
            <v>#4247C-C3</v>
          </cell>
        </row>
        <row r="819">
          <cell r="C819" t="str">
            <v>#4249-C1</v>
          </cell>
        </row>
        <row r="820">
          <cell r="C820" t="str">
            <v>#4249-C2</v>
          </cell>
        </row>
        <row r="821">
          <cell r="C821" t="str">
            <v>#4249-C3</v>
          </cell>
        </row>
        <row r="822">
          <cell r="C822" t="str">
            <v>#4248-C1</v>
          </cell>
        </row>
        <row r="823">
          <cell r="C823" t="str">
            <v>#4248-C2</v>
          </cell>
        </row>
        <row r="824">
          <cell r="C824" t="str">
            <v>#4248-C3</v>
          </cell>
        </row>
        <row r="825">
          <cell r="C825" t="str">
            <v>#6071-C1</v>
          </cell>
        </row>
        <row r="826">
          <cell r="C826" t="str">
            <v>#6071-C2</v>
          </cell>
        </row>
        <row r="827">
          <cell r="C827" t="str">
            <v>#6071-C3</v>
          </cell>
        </row>
        <row r="828">
          <cell r="C828" t="str">
            <v>#4243-C1</v>
          </cell>
        </row>
        <row r="829">
          <cell r="C829" t="str">
            <v>#4243-C2</v>
          </cell>
        </row>
        <row r="830">
          <cell r="C830" t="str">
            <v>#5057B-C1</v>
          </cell>
        </row>
        <row r="831">
          <cell r="C831" t="str">
            <v>#5057B-C2</v>
          </cell>
        </row>
        <row r="832">
          <cell r="C832" t="str">
            <v>#6073-C1</v>
          </cell>
        </row>
        <row r="833">
          <cell r="C833" t="str">
            <v>#6073-C2</v>
          </cell>
        </row>
        <row r="834">
          <cell r="C834" t="str">
            <v>#7080B-C1</v>
          </cell>
        </row>
        <row r="835">
          <cell r="C835" t="str">
            <v>#7080B-C2</v>
          </cell>
        </row>
        <row r="836">
          <cell r="C836" t="str">
            <v>#9260A/B-C1</v>
          </cell>
        </row>
        <row r="837">
          <cell r="C837" t="str">
            <v>#9260A/B-C2</v>
          </cell>
        </row>
        <row r="838">
          <cell r="C838" t="str">
            <v>#9260A/B-C3</v>
          </cell>
        </row>
        <row r="839">
          <cell r="C839" t="str">
            <v>#3315-C1</v>
          </cell>
        </row>
        <row r="840">
          <cell r="C840" t="str">
            <v>#3315-C2</v>
          </cell>
        </row>
        <row r="841">
          <cell r="C841" t="str">
            <v>#1202</v>
          </cell>
        </row>
        <row r="842">
          <cell r="C842" t="str">
            <v>#7077AB-C1</v>
          </cell>
        </row>
        <row r="843">
          <cell r="C843" t="str">
            <v>#7077AB-C2</v>
          </cell>
        </row>
        <row r="844">
          <cell r="C844" t="str">
            <v>#8081AB-C1</v>
          </cell>
        </row>
        <row r="845">
          <cell r="C845" t="str">
            <v>#8081AB-C2</v>
          </cell>
        </row>
        <row r="846">
          <cell r="C846" t="str">
            <v>#6077-C1</v>
          </cell>
        </row>
        <row r="847">
          <cell r="C847" t="str">
            <v>#6077-C2</v>
          </cell>
        </row>
        <row r="852">
          <cell r="C852" t="str">
            <v>FTM0294-EU-C1</v>
          </cell>
        </row>
        <row r="853">
          <cell r="C853" t="str">
            <v>FTM0294-EU-C2</v>
          </cell>
        </row>
        <row r="854">
          <cell r="C854" t="str">
            <v>FTM0294-EU-C3</v>
          </cell>
        </row>
        <row r="855">
          <cell r="C855" t="str">
            <v>FTM0294-EU-C4</v>
          </cell>
        </row>
        <row r="856">
          <cell r="C856" t="str">
            <v>FTL0081-EU-C1</v>
          </cell>
        </row>
        <row r="857">
          <cell r="C857" t="str">
            <v>FTL0081-EU-C2</v>
          </cell>
        </row>
        <row r="858">
          <cell r="C858" t="str">
            <v>FTL0081-EU-C3</v>
          </cell>
        </row>
        <row r="859">
          <cell r="C859" t="str">
            <v>FTB0049-EU-C1</v>
          </cell>
        </row>
        <row r="860">
          <cell r="C860" t="str">
            <v>FTB0049-EU-C2</v>
          </cell>
        </row>
        <row r="861">
          <cell r="C861" t="str">
            <v>FTB0049-EU-C3</v>
          </cell>
        </row>
        <row r="862">
          <cell r="C862" t="str">
            <v>FTB0049-EU-C4</v>
          </cell>
        </row>
        <row r="884">
          <cell r="C884" t="str">
            <v>Style</v>
          </cell>
        </row>
        <row r="886">
          <cell r="C886" t="str">
            <v>GGF828012003</v>
          </cell>
        </row>
        <row r="887">
          <cell r="C887" t="str">
            <v>GGF828012025</v>
          </cell>
        </row>
        <row r="889">
          <cell r="C889" t="str">
            <v>FTR0020-C1</v>
          </cell>
        </row>
        <row r="890">
          <cell r="C890" t="str">
            <v>FTR0020-C2</v>
          </cell>
        </row>
        <row r="891">
          <cell r="C891" t="str">
            <v>FTR0020-C3</v>
          </cell>
        </row>
        <row r="892">
          <cell r="C892" t="str">
            <v>FTR0020-C4</v>
          </cell>
        </row>
        <row r="893">
          <cell r="C893" t="str">
            <v>FTM0126C1</v>
          </cell>
        </row>
        <row r="894">
          <cell r="C894" t="str">
            <v>FTM0126C2</v>
          </cell>
        </row>
        <row r="895">
          <cell r="C895" t="str">
            <v>FTM0126C3</v>
          </cell>
        </row>
        <row r="896">
          <cell r="C896" t="str">
            <v>FTL0269 (FTL0097)-C1</v>
          </cell>
        </row>
        <row r="897">
          <cell r="C897" t="str">
            <v>FTL0269 (FTL0097)-C2</v>
          </cell>
        </row>
        <row r="898">
          <cell r="C898" t="str">
            <v>FTL0269 (FTL0097)-C3</v>
          </cell>
        </row>
        <row r="899">
          <cell r="C899" t="str">
            <v>FTM0137-C1</v>
          </cell>
        </row>
        <row r="900">
          <cell r="C900" t="str">
            <v>FTM0137-C2</v>
          </cell>
        </row>
        <row r="901">
          <cell r="C901" t="str">
            <v>FTL0098-C1</v>
          </cell>
        </row>
        <row r="902">
          <cell r="C902" t="str">
            <v>FTL0098-C2</v>
          </cell>
        </row>
        <row r="903">
          <cell r="C903" t="str">
            <v>FTL0138-C1</v>
          </cell>
        </row>
        <row r="904">
          <cell r="C904" t="str">
            <v>FTL0138-C2</v>
          </cell>
        </row>
        <row r="905">
          <cell r="C905" t="str">
            <v>TTM0762 (TTM0691)-C1</v>
          </cell>
        </row>
        <row r="906">
          <cell r="C906" t="str">
            <v>TTM0762 (TTM0691)-C2</v>
          </cell>
        </row>
        <row r="907">
          <cell r="C907" t="str">
            <v>TTM0762 (TTM0691)-C3</v>
          </cell>
        </row>
        <row r="908">
          <cell r="C908" t="str">
            <v>TTM0762 (TTM0691)-C4</v>
          </cell>
        </row>
        <row r="909">
          <cell r="C909" t="str">
            <v>TTM0762 (TTM0691)-C5</v>
          </cell>
        </row>
        <row r="910">
          <cell r="C910" t="str">
            <v>TTM0762 (TTM0691)-C6</v>
          </cell>
        </row>
        <row r="911">
          <cell r="C911" t="str">
            <v>TTR0079-C1</v>
          </cell>
        </row>
        <row r="912">
          <cell r="C912" t="str">
            <v>TTR0079-C2</v>
          </cell>
        </row>
        <row r="913">
          <cell r="C913" t="str">
            <v>TTR0079-C3</v>
          </cell>
        </row>
        <row r="914">
          <cell r="C914" t="str">
            <v>TTR0079-C4</v>
          </cell>
        </row>
        <row r="915">
          <cell r="C915" t="str">
            <v>TTM0763 (TTM0718)-C1</v>
          </cell>
        </row>
        <row r="916">
          <cell r="C916" t="str">
            <v>TTM0763 (TTM0718)-C2</v>
          </cell>
        </row>
        <row r="917">
          <cell r="C917" t="str">
            <v>TTM0763 (TTM0718)-C3</v>
          </cell>
        </row>
        <row r="918">
          <cell r="C918" t="str">
            <v>TTM0763 (TTM0718)-C4</v>
          </cell>
        </row>
        <row r="919">
          <cell r="C919" t="str">
            <v>TTM0760 (TTM0334)-C1</v>
          </cell>
        </row>
        <row r="920">
          <cell r="C920" t="str">
            <v>TTM0760 (TTM0334)-C2</v>
          </cell>
        </row>
        <row r="921">
          <cell r="C921" t="str">
            <v>TTM0760 (TTM0334)-C3</v>
          </cell>
        </row>
        <row r="922">
          <cell r="C922" t="str">
            <v>TTL 0432 (TTL0233)-C1</v>
          </cell>
        </row>
        <row r="923">
          <cell r="C923" t="str">
            <v>TTL 0432 (TTL0233)-C2</v>
          </cell>
        </row>
        <row r="924">
          <cell r="C924" t="str">
            <v>TTL0431  (TTL0181) -C1</v>
          </cell>
        </row>
        <row r="925">
          <cell r="C925" t="str">
            <v>TTL0431  (TTL0181) -C2</v>
          </cell>
        </row>
        <row r="926">
          <cell r="C926" t="str">
            <v>TEE MEN</v>
          </cell>
        </row>
        <row r="927">
          <cell r="C927" t="str">
            <v>TEE BOY</v>
          </cell>
        </row>
        <row r="929">
          <cell r="C929" t="str">
            <v>#1202-C1</v>
          </cell>
        </row>
        <row r="930">
          <cell r="C930" t="str">
            <v>#1202-C2</v>
          </cell>
        </row>
        <row r="931">
          <cell r="C931" t="str">
            <v>#1202-C3</v>
          </cell>
        </row>
        <row r="932">
          <cell r="C932" t="str">
            <v>#1204-C1</v>
          </cell>
        </row>
        <row r="933">
          <cell r="C933" t="str">
            <v>#1204-C2</v>
          </cell>
        </row>
        <row r="934">
          <cell r="C934" t="str">
            <v>#1204-C3</v>
          </cell>
        </row>
        <row r="935">
          <cell r="C935" t="str">
            <v>#1205-C1</v>
          </cell>
        </row>
        <row r="936">
          <cell r="C936" t="str">
            <v>#1205-C2</v>
          </cell>
        </row>
        <row r="937">
          <cell r="C937" t="str">
            <v>#1205-C3</v>
          </cell>
        </row>
        <row r="938">
          <cell r="C938" t="str">
            <v>#1207-C1</v>
          </cell>
        </row>
        <row r="939">
          <cell r="C939" t="str">
            <v>#1207-C2</v>
          </cell>
        </row>
        <row r="940">
          <cell r="C940" t="str">
            <v>#1207-C3</v>
          </cell>
        </row>
        <row r="941">
          <cell r="C941" t="str">
            <v>#1206-C1</v>
          </cell>
        </row>
        <row r="942">
          <cell r="C942" t="str">
            <v>#1206-C2</v>
          </cell>
        </row>
        <row r="943">
          <cell r="C943" t="str">
            <v>#1206-C3</v>
          </cell>
        </row>
        <row r="944">
          <cell r="C944" t="str">
            <v>#1200-C1</v>
          </cell>
        </row>
        <row r="945">
          <cell r="C945" t="str">
            <v>#1200-C2</v>
          </cell>
        </row>
        <row r="946">
          <cell r="C946" t="str">
            <v>#1203-C1</v>
          </cell>
        </row>
        <row r="947">
          <cell r="C947" t="str">
            <v>#1203-C2</v>
          </cell>
        </row>
        <row r="948">
          <cell r="C948" t="str">
            <v>#1203-C3</v>
          </cell>
        </row>
        <row r="949">
          <cell r="C949" t="str">
            <v>#1199-C1</v>
          </cell>
        </row>
        <row r="950">
          <cell r="C950" t="str">
            <v>#1199-C2</v>
          </cell>
        </row>
        <row r="951">
          <cell r="C951" t="str">
            <v>#1199-C3</v>
          </cell>
        </row>
        <row r="952">
          <cell r="C952" t="str">
            <v>#1201-C1</v>
          </cell>
        </row>
        <row r="953">
          <cell r="C953" t="str">
            <v>#1201-C2</v>
          </cell>
        </row>
        <row r="954">
          <cell r="C954" t="str">
            <v>#1201-C3</v>
          </cell>
        </row>
        <row r="955">
          <cell r="C955" t="str">
            <v>#3309A-C1</v>
          </cell>
        </row>
        <row r="956">
          <cell r="C956" t="str">
            <v>#3309A-C2</v>
          </cell>
        </row>
        <row r="957">
          <cell r="C957" t="str">
            <v>#3309B-C1</v>
          </cell>
        </row>
        <row r="958">
          <cell r="C958" t="str">
            <v>#3309B-C2</v>
          </cell>
        </row>
        <row r="959">
          <cell r="C959" t="str">
            <v>#3309C-C1</v>
          </cell>
        </row>
        <row r="960">
          <cell r="C960" t="str">
            <v>#3309C-C2</v>
          </cell>
        </row>
        <row r="961">
          <cell r="C961" t="str">
            <v>#3309C-C3</v>
          </cell>
        </row>
        <row r="962">
          <cell r="C962" t="str">
            <v>#3316-C1</v>
          </cell>
        </row>
        <row r="963">
          <cell r="C963" t="str">
            <v>#3316-C2</v>
          </cell>
        </row>
        <row r="964">
          <cell r="C964" t="str">
            <v>#3316-C3</v>
          </cell>
        </row>
        <row r="965">
          <cell r="C965" t="str">
            <v>#3312A-C1</v>
          </cell>
        </row>
        <row r="966">
          <cell r="C966" t="str">
            <v>#3312A-C2</v>
          </cell>
        </row>
        <row r="967">
          <cell r="C967" t="str">
            <v>#3312A-C3</v>
          </cell>
        </row>
        <row r="968">
          <cell r="C968" t="str">
            <v>#3312B-C1</v>
          </cell>
        </row>
        <row r="969">
          <cell r="C969" t="str">
            <v>#3312B-C2</v>
          </cell>
        </row>
        <row r="970">
          <cell r="C970" t="str">
            <v>#3312B-C3</v>
          </cell>
        </row>
        <row r="971">
          <cell r="C971" t="str">
            <v>#3312C-C1</v>
          </cell>
        </row>
        <row r="972">
          <cell r="C972" t="str">
            <v>#3312C-C2</v>
          </cell>
        </row>
        <row r="973">
          <cell r="C973" t="str">
            <v>#3312C-C3</v>
          </cell>
        </row>
        <row r="974">
          <cell r="C974" t="str">
            <v>#3314-C1</v>
          </cell>
        </row>
        <row r="975">
          <cell r="C975" t="str">
            <v>#3314-C2</v>
          </cell>
        </row>
        <row r="976">
          <cell r="C976" t="str">
            <v>#3314-C3</v>
          </cell>
        </row>
        <row r="977">
          <cell r="C977" t="str">
            <v>#3313A-C1</v>
          </cell>
        </row>
        <row r="978">
          <cell r="C978" t="str">
            <v>#3313A-C2</v>
          </cell>
        </row>
        <row r="979">
          <cell r="C979" t="str">
            <v>#3313B-C1</v>
          </cell>
        </row>
        <row r="980">
          <cell r="C980" t="str">
            <v>#3298A-C1</v>
          </cell>
        </row>
        <row r="981">
          <cell r="C981" t="str">
            <v>#3298A-C2</v>
          </cell>
        </row>
        <row r="982">
          <cell r="C982" t="str">
            <v>#8079A-C1</v>
          </cell>
        </row>
        <row r="983">
          <cell r="C983" t="str">
            <v>#8079A-C2</v>
          </cell>
        </row>
        <row r="984">
          <cell r="C984" t="str">
            <v>#8079A-C3</v>
          </cell>
        </row>
        <row r="985">
          <cell r="C985" t="str">
            <v>#8078A-C1</v>
          </cell>
        </row>
        <row r="986">
          <cell r="C986" t="str">
            <v>#8078A-C2</v>
          </cell>
        </row>
        <row r="987">
          <cell r="C987" t="str">
            <v>#8078A-C3</v>
          </cell>
        </row>
        <row r="988">
          <cell r="C988" t="str">
            <v>#2141-C1</v>
          </cell>
        </row>
        <row r="989">
          <cell r="C989" t="str">
            <v>#2141-C2</v>
          </cell>
        </row>
        <row r="990">
          <cell r="C990" t="str">
            <v>#2147-C1</v>
          </cell>
        </row>
        <row r="991">
          <cell r="C991" t="str">
            <v>#2147-C2</v>
          </cell>
        </row>
        <row r="992">
          <cell r="C992" t="str">
            <v>#2144-C1</v>
          </cell>
        </row>
        <row r="993">
          <cell r="C993" t="str">
            <v>#2144-C2</v>
          </cell>
        </row>
        <row r="994">
          <cell r="C994" t="str">
            <v>#2144-C3</v>
          </cell>
        </row>
        <row r="995">
          <cell r="C995" t="str">
            <v>#2143-C1</v>
          </cell>
        </row>
        <row r="996">
          <cell r="C996" t="str">
            <v>#2143-C2</v>
          </cell>
        </row>
        <row r="997">
          <cell r="C997" t="str">
            <v>#2143-C3</v>
          </cell>
        </row>
        <row r="998">
          <cell r="C998" t="str">
            <v>#2140-C1</v>
          </cell>
        </row>
        <row r="999">
          <cell r="C999" t="str">
            <v>#2140-C2</v>
          </cell>
        </row>
        <row r="1000">
          <cell r="C1000" t="str">
            <v>#2140-C3</v>
          </cell>
        </row>
        <row r="1001">
          <cell r="C1001" t="str">
            <v>#2140-C4</v>
          </cell>
        </row>
        <row r="1002">
          <cell r="C1002" t="str">
            <v>#2140B-C1</v>
          </cell>
        </row>
        <row r="1003">
          <cell r="C1003" t="str">
            <v>#2140B-C2</v>
          </cell>
        </row>
        <row r="1004">
          <cell r="C1004" t="str">
            <v>#2145-C1</v>
          </cell>
        </row>
        <row r="1005">
          <cell r="C1005" t="str">
            <v>#2145-C2</v>
          </cell>
        </row>
        <row r="1006">
          <cell r="C1006" t="str">
            <v>#6063B-C1</v>
          </cell>
        </row>
        <row r="1007">
          <cell r="C1007" t="str">
            <v>#6063B-C2</v>
          </cell>
        </row>
        <row r="1008">
          <cell r="C1008" t="str">
            <v>#6063B-C3</v>
          </cell>
        </row>
        <row r="1009">
          <cell r="C1009" t="str">
            <v>#6075A-C1</v>
          </cell>
        </row>
        <row r="1010">
          <cell r="C1010" t="str">
            <v>#6075A-C2</v>
          </cell>
        </row>
        <row r="1011">
          <cell r="C1011" t="str">
            <v>#6075B-C1</v>
          </cell>
        </row>
        <row r="1012">
          <cell r="C1012" t="str">
            <v>#6075B-C2</v>
          </cell>
        </row>
        <row r="1013">
          <cell r="C1013" t="str">
            <v>#6075C-C1</v>
          </cell>
        </row>
        <row r="1014">
          <cell r="C1014" t="str">
            <v>#6075C-C2</v>
          </cell>
        </row>
        <row r="1015">
          <cell r="C1015" t="str">
            <v>#7079A-C1</v>
          </cell>
        </row>
        <row r="1016">
          <cell r="C1016" t="str">
            <v>#7079A-C2</v>
          </cell>
        </row>
        <row r="1017">
          <cell r="C1017" t="str">
            <v>#5060A-C1</v>
          </cell>
        </row>
        <row r="1018">
          <cell r="C1018" t="str">
            <v>#5060A-C2</v>
          </cell>
        </row>
        <row r="1019">
          <cell r="C1019" t="str">
            <v>#5060A-C3</v>
          </cell>
        </row>
        <row r="1020">
          <cell r="C1020" t="str">
            <v>#6074B-C1</v>
          </cell>
        </row>
        <row r="1021">
          <cell r="C1021" t="str">
            <v>#6074B-C2</v>
          </cell>
        </row>
        <row r="1022">
          <cell r="C1022" t="str">
            <v>#7080A-C1</v>
          </cell>
        </row>
        <row r="1023">
          <cell r="C1023" t="str">
            <v>#7080A-C2</v>
          </cell>
        </row>
        <row r="1024">
          <cell r="C1024" t="str">
            <v>#7080A-C3</v>
          </cell>
        </row>
        <row r="1026">
          <cell r="C1026" t="str">
            <v>TBF 8001</v>
          </cell>
        </row>
        <row r="1027">
          <cell r="C1027" t="str">
            <v>TBF 8009-C1</v>
          </cell>
        </row>
        <row r="1028">
          <cell r="C1028" t="str">
            <v>TBF 8009-C2</v>
          </cell>
        </row>
        <row r="1029">
          <cell r="C1029" t="str">
            <v>TBF8015-C1</v>
          </cell>
        </row>
        <row r="1030">
          <cell r="C1030" t="str">
            <v>TBF8015-C2</v>
          </cell>
        </row>
        <row r="1031">
          <cell r="C1031" t="str">
            <v>TBF8015-C3</v>
          </cell>
        </row>
        <row r="1032">
          <cell r="C1032" t="str">
            <v>TBF8016</v>
          </cell>
        </row>
        <row r="1033">
          <cell r="C1033" t="str">
            <v>TBF8030</v>
          </cell>
        </row>
        <row r="1034">
          <cell r="C1034" t="str">
            <v>TBF8041-C1</v>
          </cell>
        </row>
        <row r="1035">
          <cell r="C1035" t="str">
            <v>TBF8041-C2</v>
          </cell>
        </row>
        <row r="1036">
          <cell r="C1036" t="str">
            <v>TBF8041-C3</v>
          </cell>
        </row>
        <row r="1037">
          <cell r="C1037" t="str">
            <v>TBF8068</v>
          </cell>
        </row>
        <row r="1038">
          <cell r="C1038" t="str">
            <v>TBF8098-1</v>
          </cell>
        </row>
        <row r="1039">
          <cell r="C1039" t="str">
            <v>TBF8098-2</v>
          </cell>
        </row>
        <row r="1040">
          <cell r="C1040" t="str">
            <v>TGF8037</v>
          </cell>
        </row>
        <row r="1041">
          <cell r="C1041" t="str">
            <v>TGF8038</v>
          </cell>
        </row>
        <row r="1045">
          <cell r="C1045" t="str">
            <v>GGF8305-C1</v>
          </cell>
        </row>
        <row r="1046">
          <cell r="C1046" t="str">
            <v>GGF8305-C2</v>
          </cell>
        </row>
        <row r="1047">
          <cell r="C1047" t="str">
            <v>GGF8304</v>
          </cell>
        </row>
        <row r="1048">
          <cell r="C1048" t="str">
            <v>GGF8320-C1</v>
          </cell>
        </row>
        <row r="1049">
          <cell r="C1049" t="str">
            <v>GGF8320-C2</v>
          </cell>
        </row>
        <row r="1050">
          <cell r="C1050" t="str">
            <v>GGF8320-C3</v>
          </cell>
        </row>
        <row r="1051">
          <cell r="C1051" t="str">
            <v>GGF8322-C1</v>
          </cell>
        </row>
        <row r="1052">
          <cell r="C1052" t="str">
            <v>GGF8322-C2</v>
          </cell>
        </row>
        <row r="1053">
          <cell r="C1053" t="str">
            <v>GGF8037 REORDER-C1</v>
          </cell>
        </row>
        <row r="1054">
          <cell r="C1054" t="str">
            <v>GGF8037 REORDER-C2</v>
          </cell>
        </row>
        <row r="1057">
          <cell r="C1057" t="str">
            <v>S8511-REORDER</v>
          </cell>
        </row>
        <row r="1058">
          <cell r="C1058" t="str">
            <v>S9123-REORDER</v>
          </cell>
        </row>
        <row r="1059">
          <cell r="C1059" t="str">
            <v>LW10342-REORDER-C1</v>
          </cell>
        </row>
        <row r="1060">
          <cell r="C1060" t="str">
            <v>LW10342-REORDER-C2</v>
          </cell>
        </row>
        <row r="1063">
          <cell r="C1063" t="str">
            <v>GMUN053</v>
          </cell>
        </row>
        <row r="1068">
          <cell r="C1068" t="str">
            <v>FTL0233-C1</v>
          </cell>
        </row>
        <row r="1069">
          <cell r="C1069" t="str">
            <v>FTL0233-C2</v>
          </cell>
        </row>
        <row r="1070">
          <cell r="C1070" t="str">
            <v>PAL0347</v>
          </cell>
        </row>
        <row r="1071">
          <cell r="C1071" t="str">
            <v>TTL0372-C1</v>
          </cell>
        </row>
        <row r="1072">
          <cell r="C1072" t="str">
            <v>TTL0372-C2</v>
          </cell>
        </row>
        <row r="1073">
          <cell r="C1073" t="str">
            <v>TTL0372-C3</v>
          </cell>
        </row>
        <row r="1074">
          <cell r="C1074" t="str">
            <v>TTM0625</v>
          </cell>
        </row>
        <row r="1075">
          <cell r="C1075" t="str">
            <v>TTM0622-C1</v>
          </cell>
        </row>
        <row r="1076">
          <cell r="C1076" t="str">
            <v>TTM0622-C2</v>
          </cell>
        </row>
        <row r="1077">
          <cell r="C1077" t="str">
            <v>TTM0626-C1</v>
          </cell>
        </row>
        <row r="1078">
          <cell r="C1078" t="str">
            <v>TTM0626-C2</v>
          </cell>
        </row>
        <row r="1079">
          <cell r="C1079" t="str">
            <v>TTM0626-C3</v>
          </cell>
        </row>
        <row r="1080">
          <cell r="C1080" t="str">
            <v>TTM0628-C1</v>
          </cell>
        </row>
        <row r="1081">
          <cell r="C1081" t="str">
            <v>TTM0628-C2</v>
          </cell>
        </row>
        <row r="1083">
          <cell r="C1083" t="str">
            <v>MENS TEE</v>
          </cell>
        </row>
        <row r="1084">
          <cell r="C1084" t="str">
            <v>BOYS TEE</v>
          </cell>
        </row>
        <row r="1093">
          <cell r="C1093" t="str">
            <v>Style</v>
          </cell>
        </row>
        <row r="1095">
          <cell r="C1095" t="str">
            <v>AGK1-C1</v>
          </cell>
        </row>
        <row r="1096">
          <cell r="C1096" t="str">
            <v>AGK1-C2</v>
          </cell>
        </row>
        <row r="1097">
          <cell r="C1097" t="str">
            <v>AGK2-C1</v>
          </cell>
        </row>
        <row r="1098">
          <cell r="C1098" t="str">
            <v>AGK2-C2</v>
          </cell>
        </row>
        <row r="1100">
          <cell r="C1100" t="str">
            <v>GGF8293</v>
          </cell>
        </row>
        <row r="1101">
          <cell r="C1101" t="str">
            <v>GGF8294</v>
          </cell>
        </row>
        <row r="1102">
          <cell r="C1102" t="str">
            <v>GGF8295</v>
          </cell>
        </row>
        <row r="1105">
          <cell r="C1105" t="str">
            <v>LW10131-C1</v>
          </cell>
        </row>
        <row r="1106">
          <cell r="C1106" t="str">
            <v>LW10242</v>
          </cell>
        </row>
        <row r="1107">
          <cell r="C1107" t="str">
            <v>S8511-REORDER</v>
          </cell>
        </row>
        <row r="1109">
          <cell r="C1109" t="str">
            <v>TMV49454</v>
          </cell>
        </row>
        <row r="1110">
          <cell r="C1110" t="str">
            <v>RB29529-C1</v>
          </cell>
        </row>
        <row r="1111">
          <cell r="C1111" t="str">
            <v>RB29529-C2</v>
          </cell>
        </row>
        <row r="1112">
          <cell r="C1112" t="str">
            <v>TMV20529-C1</v>
          </cell>
        </row>
        <row r="1113">
          <cell r="C1113" t="str">
            <v>TMV20529-C2</v>
          </cell>
        </row>
        <row r="1114">
          <cell r="C1114" t="str">
            <v>RB20471-C1</v>
          </cell>
        </row>
        <row r="1115">
          <cell r="C1115" t="str">
            <v>RB20471-C2</v>
          </cell>
        </row>
        <row r="1116">
          <cell r="C1116" t="str">
            <v>RB2021-C1</v>
          </cell>
        </row>
        <row r="1117">
          <cell r="C1117" t="str">
            <v>RB2021-C2</v>
          </cell>
        </row>
        <row r="1118">
          <cell r="C1118" t="str">
            <v>TMV20521-C1</v>
          </cell>
        </row>
        <row r="1119">
          <cell r="C1119" t="str">
            <v>TMV20521-C2</v>
          </cell>
        </row>
        <row r="1121">
          <cell r="C1121" t="str">
            <v>JBF9122</v>
          </cell>
        </row>
        <row r="1122">
          <cell r="C1122" t="str">
            <v>JBF9095-C1</v>
          </cell>
        </row>
        <row r="1123">
          <cell r="C1123" t="str">
            <v>JBF9095-C2</v>
          </cell>
        </row>
        <row r="1124">
          <cell r="C1124" t="str">
            <v>JBF9101</v>
          </cell>
        </row>
        <row r="1125">
          <cell r="C1125" t="str">
            <v>JBF9096-C1</v>
          </cell>
        </row>
        <row r="1126">
          <cell r="C1126" t="str">
            <v>JBF9096-C2</v>
          </cell>
        </row>
        <row r="1127">
          <cell r="C1127" t="str">
            <v>JBF9104-C1</v>
          </cell>
        </row>
        <row r="1128">
          <cell r="C1128" t="str">
            <v>JBF9104-C2</v>
          </cell>
        </row>
        <row r="1129">
          <cell r="C1129" t="str">
            <v>JBF9098-C1</v>
          </cell>
        </row>
        <row r="1130">
          <cell r="C1130" t="str">
            <v>JBF9098-C2</v>
          </cell>
        </row>
        <row r="1131">
          <cell r="C1131" t="str">
            <v>JBF9100</v>
          </cell>
        </row>
        <row r="1132">
          <cell r="C1132" t="str">
            <v>JBF9147-C1</v>
          </cell>
        </row>
        <row r="1133">
          <cell r="C1133" t="str">
            <v>JBF9147-C2</v>
          </cell>
        </row>
        <row r="1135">
          <cell r="C1135" t="str">
            <v>KST-W1022-C1</v>
          </cell>
        </row>
        <row r="1136">
          <cell r="C1136" t="str">
            <v>KST-W1022-C2</v>
          </cell>
        </row>
        <row r="1137">
          <cell r="C1137" t="str">
            <v>KST-WC1003</v>
          </cell>
        </row>
        <row r="1138">
          <cell r="C1138" t="str">
            <v>KST-WC1001</v>
          </cell>
        </row>
        <row r="1177">
          <cell r="C1177" t="str">
            <v>Style</v>
          </cell>
        </row>
        <row r="1180">
          <cell r="C1180" t="str">
            <v>GGF8281-C1</v>
          </cell>
        </row>
        <row r="1181">
          <cell r="C1181" t="str">
            <v>GGF8281-C2</v>
          </cell>
        </row>
        <row r="1182">
          <cell r="C1182" t="str">
            <v>GGF8281-C3</v>
          </cell>
        </row>
        <row r="1185">
          <cell r="C1185" t="str">
            <v>GGF9183-C1</v>
          </cell>
        </row>
        <row r="1186">
          <cell r="C1186" t="str">
            <v>GGF9183-C2</v>
          </cell>
        </row>
        <row r="1187">
          <cell r="C1187" t="str">
            <v>GGF9183-C3</v>
          </cell>
        </row>
        <row r="1191">
          <cell r="C1191" t="str">
            <v>MUN 373-REORDER</v>
          </cell>
        </row>
        <row r="1192">
          <cell r="C1192" t="str">
            <v>GMUN069-REORDER</v>
          </cell>
        </row>
        <row r="1193">
          <cell r="C1193" t="str">
            <v>GMUN074-REORDER</v>
          </cell>
        </row>
        <row r="1194">
          <cell r="C1194" t="str">
            <v>MUN 375-REORDER</v>
          </cell>
        </row>
        <row r="1195">
          <cell r="C1195" t="str">
            <v>MUN 385-REORDER</v>
          </cell>
        </row>
        <row r="1196">
          <cell r="C1196" t="str">
            <v>MUN 404-REORDER</v>
          </cell>
        </row>
        <row r="1197">
          <cell r="C1197" t="str">
            <v>MUN 398-REORDER</v>
          </cell>
        </row>
        <row r="1198">
          <cell r="C1198" t="str">
            <v>GMUN097</v>
          </cell>
        </row>
        <row r="1199">
          <cell r="C1199" t="str">
            <v>GMUN095</v>
          </cell>
        </row>
        <row r="1200">
          <cell r="C1200" t="str">
            <v>GMUN082</v>
          </cell>
        </row>
        <row r="1201">
          <cell r="C1201" t="str">
            <v>GMUN096</v>
          </cell>
        </row>
        <row r="1202">
          <cell r="C1202" t="str">
            <v>MUN 472</v>
          </cell>
        </row>
        <row r="1203">
          <cell r="C1203" t="str">
            <v>MUN 473</v>
          </cell>
        </row>
        <row r="1204">
          <cell r="C1204" t="str">
            <v>MUN 471</v>
          </cell>
        </row>
        <row r="1205">
          <cell r="C1205" t="str">
            <v>MUN 466</v>
          </cell>
        </row>
        <row r="1206">
          <cell r="C1206" t="str">
            <v>MUN 420</v>
          </cell>
        </row>
        <row r="1207">
          <cell r="C1207" t="str">
            <v>MUN 419</v>
          </cell>
        </row>
        <row r="1208">
          <cell r="C1208" t="str">
            <v>MUN 423</v>
          </cell>
        </row>
        <row r="1211">
          <cell r="C1211" t="str">
            <v>TTM0653-C1</v>
          </cell>
        </row>
        <row r="1212">
          <cell r="C1212" t="str">
            <v>TTM0653-C2</v>
          </cell>
        </row>
        <row r="1213">
          <cell r="C1213" t="str">
            <v>TTM0653-C3</v>
          </cell>
        </row>
        <row r="1214">
          <cell r="C1214" t="str">
            <v>TTM0669-C1</v>
          </cell>
        </row>
        <row r="1215">
          <cell r="C1215" t="str">
            <v>TTM0669-C2</v>
          </cell>
        </row>
        <row r="1216">
          <cell r="C1216" t="str">
            <v>TTM0669-C3</v>
          </cell>
        </row>
        <row r="1217">
          <cell r="C1217" t="str">
            <v>TTM0669-C4</v>
          </cell>
        </row>
        <row r="1218">
          <cell r="C1218" t="str">
            <v>TSM0077-C1</v>
          </cell>
        </row>
        <row r="1219">
          <cell r="C1219" t="str">
            <v>TSM0077-C2</v>
          </cell>
        </row>
        <row r="1220">
          <cell r="C1220" t="str">
            <v>TSM0077-C3</v>
          </cell>
        </row>
        <row r="1221">
          <cell r="C1221" t="str">
            <v>TTM0647-C1</v>
          </cell>
        </row>
        <row r="1222">
          <cell r="C1222" t="str">
            <v>TTM0647-C2</v>
          </cell>
        </row>
        <row r="1223">
          <cell r="C1223" t="str">
            <v>TTM0647-C3</v>
          </cell>
        </row>
        <row r="1224">
          <cell r="C1224" t="str">
            <v>TTM0647-C4</v>
          </cell>
        </row>
        <row r="1225">
          <cell r="C1225" t="str">
            <v>TTM0661-C1</v>
          </cell>
        </row>
        <row r="1226">
          <cell r="C1226" t="str">
            <v>TTM0661-C2</v>
          </cell>
        </row>
        <row r="1227">
          <cell r="C1227" t="str">
            <v>TTM0780</v>
          </cell>
        </row>
        <row r="1228">
          <cell r="C1228" t="str">
            <v>TTM0665-C1</v>
          </cell>
        </row>
        <row r="1229">
          <cell r="C1229" t="str">
            <v>TTM0665-C2</v>
          </cell>
        </row>
        <row r="1230">
          <cell r="C1230" t="str">
            <v>TTM0666-C1</v>
          </cell>
        </row>
        <row r="1231">
          <cell r="C1231" t="str">
            <v>TTM0666-C2</v>
          </cell>
        </row>
        <row r="1232">
          <cell r="C1232" t="str">
            <v>TTM0668-C1</v>
          </cell>
        </row>
        <row r="1233">
          <cell r="C1233" t="str">
            <v>TTM0668-C2</v>
          </cell>
        </row>
        <row r="1234">
          <cell r="C1234" t="str">
            <v>TTM0668-C3</v>
          </cell>
        </row>
        <row r="1235">
          <cell r="C1235" t="str">
            <v>WKL0260-C1</v>
          </cell>
        </row>
        <row r="1236">
          <cell r="C1236" t="str">
            <v>WKL0260-C2</v>
          </cell>
        </row>
        <row r="1237">
          <cell r="C1237" t="str">
            <v>PAL0342 SUMMER-C1</v>
          </cell>
        </row>
        <row r="1238">
          <cell r="C1238" t="str">
            <v>PAL0342 SUMMER-C2</v>
          </cell>
        </row>
        <row r="1239">
          <cell r="C1239" t="str">
            <v>PAL0342 SUMMER-C3</v>
          </cell>
        </row>
        <row r="1240">
          <cell r="C1240" t="str">
            <v>PAL0342 SUMMER-C4</v>
          </cell>
        </row>
        <row r="1241">
          <cell r="C1241" t="str">
            <v>FTL0222-C1</v>
          </cell>
        </row>
        <row r="1242">
          <cell r="C1242" t="str">
            <v>FTL0222-C2</v>
          </cell>
        </row>
        <row r="1243">
          <cell r="C1243" t="str">
            <v>FTL0221-C1</v>
          </cell>
        </row>
        <row r="1244">
          <cell r="C1244" t="str">
            <v>FTL0221-C2</v>
          </cell>
        </row>
        <row r="1245">
          <cell r="C1245" t="str">
            <v>FTL0221-C3</v>
          </cell>
        </row>
        <row r="1246">
          <cell r="C1246" t="str">
            <v>WKM0408-C1</v>
          </cell>
        </row>
        <row r="1247">
          <cell r="C1247" t="str">
            <v>WKM0408-C2</v>
          </cell>
        </row>
        <row r="1248">
          <cell r="C1248" t="str">
            <v>FTM0246-C1</v>
          </cell>
        </row>
        <row r="1249">
          <cell r="C1249" t="str">
            <v>FTM0246-C2</v>
          </cell>
        </row>
        <row r="1250">
          <cell r="C1250" t="str">
            <v>FTM0246-C3</v>
          </cell>
        </row>
        <row r="1251">
          <cell r="C1251" t="str">
            <v>FTM0245-C1</v>
          </cell>
        </row>
        <row r="1252">
          <cell r="C1252" t="str">
            <v>FTM0245-C2</v>
          </cell>
        </row>
        <row r="1253">
          <cell r="C1253" t="str">
            <v>TTM0720-C1</v>
          </cell>
        </row>
        <row r="1254">
          <cell r="C1254" t="str">
            <v>TTM0720-C2</v>
          </cell>
        </row>
        <row r="1255">
          <cell r="C1255" t="str">
            <v>TTM0720-C3</v>
          </cell>
        </row>
        <row r="1256">
          <cell r="C1256" t="str">
            <v>TTM0720-C4</v>
          </cell>
        </row>
        <row r="1257">
          <cell r="C1257" t="str">
            <v>TTM0720-C5</v>
          </cell>
        </row>
        <row r="1258">
          <cell r="C1258" t="str">
            <v>TTM0720-C6</v>
          </cell>
        </row>
        <row r="1259">
          <cell r="C1259" t="str">
            <v>TTM0720-C7</v>
          </cell>
        </row>
        <row r="1260">
          <cell r="C1260" t="str">
            <v>MWM0100-C1</v>
          </cell>
        </row>
        <row r="1261">
          <cell r="C1261" t="str">
            <v>MWM0100-C2</v>
          </cell>
        </row>
        <row r="1262">
          <cell r="C1262" t="str">
            <v>MWM0100-C3</v>
          </cell>
        </row>
        <row r="1263">
          <cell r="C1263" t="str">
            <v>MWM0101-C1</v>
          </cell>
        </row>
        <row r="1264">
          <cell r="C1264" t="str">
            <v>MWM0101-C2</v>
          </cell>
        </row>
        <row r="1265">
          <cell r="C1265" t="str">
            <v>MWM0101-C3</v>
          </cell>
        </row>
        <row r="1266">
          <cell r="C1266" t="str">
            <v>TSM0064-C1</v>
          </cell>
        </row>
        <row r="1267">
          <cell r="C1267" t="str">
            <v>TSM0064-C2</v>
          </cell>
        </row>
        <row r="1268">
          <cell r="C1268" t="str">
            <v>TSM0064-C3</v>
          </cell>
        </row>
        <row r="1269">
          <cell r="C1269" t="str">
            <v>TSM0064-C4</v>
          </cell>
        </row>
        <row r="1270">
          <cell r="C1270" t="str">
            <v>TSM0064-C5</v>
          </cell>
        </row>
        <row r="1271">
          <cell r="C1271" t="str">
            <v>TSM0064-C6</v>
          </cell>
        </row>
        <row r="1272">
          <cell r="C1272" t="str">
            <v>SKL0166-C1</v>
          </cell>
        </row>
        <row r="1273">
          <cell r="C1273" t="str">
            <v>SKL0166-C2</v>
          </cell>
        </row>
        <row r="1274">
          <cell r="C1274" t="str">
            <v>SKL0166-C3</v>
          </cell>
        </row>
        <row r="1275">
          <cell r="C1275" t="str">
            <v>TTM0606-C1</v>
          </cell>
        </row>
        <row r="1276">
          <cell r="C1276" t="str">
            <v>TTM0606-C2</v>
          </cell>
        </row>
        <row r="1277">
          <cell r="C1277" t="str">
            <v>TTM0606-C3</v>
          </cell>
        </row>
        <row r="1278">
          <cell r="C1278" t="str">
            <v>TTM0606-C4</v>
          </cell>
        </row>
        <row r="1279">
          <cell r="C1279" t="str">
            <v>TTM0606-C5</v>
          </cell>
        </row>
        <row r="1280">
          <cell r="C1280" t="str">
            <v>TTM0606-C6</v>
          </cell>
        </row>
        <row r="1281">
          <cell r="C1281" t="str">
            <v>DRL0306-C1</v>
          </cell>
        </row>
        <row r="1282">
          <cell r="C1282" t="str">
            <v>DRL0306-C2</v>
          </cell>
        </row>
        <row r="1283">
          <cell r="C1283" t="str">
            <v>DRL0306-C3</v>
          </cell>
        </row>
        <row r="1284">
          <cell r="C1284" t="str">
            <v>DRL0306-C4</v>
          </cell>
        </row>
        <row r="1285">
          <cell r="C1285" t="str">
            <v>DRL0306-C5</v>
          </cell>
        </row>
        <row r="1286">
          <cell r="C1286" t="str">
            <v>DRL0307-C1</v>
          </cell>
        </row>
        <row r="1287">
          <cell r="C1287" t="str">
            <v>DRL0307-C2</v>
          </cell>
        </row>
        <row r="1288">
          <cell r="C1288" t="str">
            <v>TSL0192-C1</v>
          </cell>
        </row>
        <row r="1289">
          <cell r="C1289" t="str">
            <v>TSL0192-C2</v>
          </cell>
        </row>
        <row r="1290">
          <cell r="C1290" t="str">
            <v>TSL0192-C3</v>
          </cell>
        </row>
        <row r="1291">
          <cell r="C1291" t="str">
            <v>TSL0192-C4</v>
          </cell>
        </row>
        <row r="1292">
          <cell r="C1292" t="str">
            <v>TSL0168-C1</v>
          </cell>
        </row>
        <row r="1293">
          <cell r="C1293" t="str">
            <v>TSL0168-C2</v>
          </cell>
        </row>
        <row r="1294">
          <cell r="C1294" t="str">
            <v>TSL0168-C3</v>
          </cell>
        </row>
        <row r="1295">
          <cell r="C1295" t="str">
            <v>TSL0168-C4</v>
          </cell>
        </row>
        <row r="1296">
          <cell r="C1296" t="str">
            <v>TSL0168-C5</v>
          </cell>
        </row>
        <row r="1297">
          <cell r="C1297" t="str">
            <v>TTL0415-C1</v>
          </cell>
        </row>
        <row r="1298">
          <cell r="C1298" t="str">
            <v>TTL0415-C2</v>
          </cell>
        </row>
        <row r="1299">
          <cell r="C1299" t="str">
            <v>TTL0415-C3</v>
          </cell>
        </row>
        <row r="1300">
          <cell r="C1300" t="str">
            <v>TTL0415-C4</v>
          </cell>
        </row>
        <row r="1301">
          <cell r="C1301" t="str">
            <v>TTL0415-C5</v>
          </cell>
        </row>
        <row r="1302">
          <cell r="C1302" t="str">
            <v>PAL0334-C1</v>
          </cell>
        </row>
        <row r="1303">
          <cell r="C1303" t="str">
            <v>PAL0334-C2</v>
          </cell>
        </row>
        <row r="1304">
          <cell r="C1304" t="str">
            <v>SKL0149-C1</v>
          </cell>
        </row>
        <row r="1305">
          <cell r="C1305" t="str">
            <v>SKL0149-C2</v>
          </cell>
        </row>
        <row r="1306">
          <cell r="C1306" t="str">
            <v>DRL0262-C1</v>
          </cell>
        </row>
        <row r="1307">
          <cell r="C1307" t="str">
            <v>DRL0262-C2</v>
          </cell>
        </row>
        <row r="1308">
          <cell r="C1308" t="str">
            <v>DRL0262-C3</v>
          </cell>
        </row>
        <row r="1309">
          <cell r="C1309" t="str">
            <v>TTL0365-C1</v>
          </cell>
        </row>
        <row r="1310">
          <cell r="C1310" t="str">
            <v>TTL0365-C2</v>
          </cell>
        </row>
        <row r="1311">
          <cell r="C1311" t="str">
            <v>TTL0365-C3</v>
          </cell>
        </row>
        <row r="1312">
          <cell r="C1312" t="str">
            <v>TTL0365-C4</v>
          </cell>
        </row>
        <row r="1313">
          <cell r="C1313" t="str">
            <v>TTL0350-C1</v>
          </cell>
        </row>
        <row r="1314">
          <cell r="C1314" t="str">
            <v>TTL0350-C2</v>
          </cell>
        </row>
        <row r="1315">
          <cell r="C1315" t="str">
            <v>TTL0350-C3</v>
          </cell>
        </row>
        <row r="1316">
          <cell r="C1316" t="str">
            <v>TTL0350-C4</v>
          </cell>
        </row>
        <row r="1317">
          <cell r="C1317" t="str">
            <v>TTL0350-C5</v>
          </cell>
        </row>
        <row r="1318">
          <cell r="C1318" t="str">
            <v>FTM0294-C1</v>
          </cell>
        </row>
        <row r="1319">
          <cell r="C1319" t="str">
            <v>FTM0294-C2</v>
          </cell>
        </row>
        <row r="1320">
          <cell r="C1320" t="str">
            <v>FTM0294-C3</v>
          </cell>
        </row>
        <row r="1321">
          <cell r="C1321" t="str">
            <v>FTM0294-C4</v>
          </cell>
        </row>
        <row r="1322">
          <cell r="C1322" t="str">
            <v>FTM0256</v>
          </cell>
        </row>
        <row r="1343">
          <cell r="C1343" t="str">
            <v>Style</v>
          </cell>
        </row>
        <row r="1346">
          <cell r="C1346" t="str">
            <v>HERITAGE TEE -C1</v>
          </cell>
        </row>
        <row r="1347">
          <cell r="C1347" t="str">
            <v>HERITAGE TEE -C2</v>
          </cell>
        </row>
        <row r="1348">
          <cell r="C1348" t="str">
            <v>HISTORY TEE-C1</v>
          </cell>
        </row>
        <row r="1349">
          <cell r="C1349" t="str">
            <v>HISTORY TEE-C2</v>
          </cell>
        </row>
        <row r="1350">
          <cell r="C1350" t="str">
            <v>PORTRAIT TEE-C1</v>
          </cell>
        </row>
        <row r="1351">
          <cell r="C1351" t="str">
            <v>PORTRAIT TEE-C2</v>
          </cell>
        </row>
        <row r="1352">
          <cell r="C1352" t="str">
            <v>ORIGINAL LOGO TEE-C1</v>
          </cell>
        </row>
        <row r="1353">
          <cell r="C1353" t="str">
            <v>ORIGINAL LOGO TEE-C2</v>
          </cell>
        </row>
        <row r="1354">
          <cell r="C1354" t="str">
            <v>ORIGINAL LOGO TEE-C3</v>
          </cell>
        </row>
        <row r="1355">
          <cell r="C1355" t="str">
            <v>DUNSTONE-C1</v>
          </cell>
        </row>
        <row r="1356">
          <cell r="C1356" t="str">
            <v>DUNSTONE-C2</v>
          </cell>
        </row>
        <row r="1357">
          <cell r="C1357" t="str">
            <v>DUNSTONE-C3</v>
          </cell>
        </row>
        <row r="1358">
          <cell r="C1358" t="str">
            <v>FAIRFAX HOOD-C1</v>
          </cell>
        </row>
        <row r="1359">
          <cell r="C1359" t="str">
            <v>FAIRFAX HOOD-C2</v>
          </cell>
        </row>
        <row r="1360">
          <cell r="C1360" t="str">
            <v>FAIRFAX HOOD-C3</v>
          </cell>
        </row>
        <row r="1361">
          <cell r="C1361" t="str">
            <v>BOXFORD-C1</v>
          </cell>
        </row>
        <row r="1362">
          <cell r="C1362" t="str">
            <v>BOXFORD-C2</v>
          </cell>
        </row>
        <row r="1363">
          <cell r="C1363" t="str">
            <v>BOXFORD-C3</v>
          </cell>
        </row>
        <row r="1364">
          <cell r="C1364" t="str">
            <v>BIG BEAR- C1</v>
          </cell>
        </row>
        <row r="1365">
          <cell r="C1365" t="str">
            <v>BIG BEAR- C2</v>
          </cell>
        </row>
        <row r="1367">
          <cell r="C1367" t="str">
            <v>1212-C1</v>
          </cell>
        </row>
        <row r="1368">
          <cell r="C1368" t="str">
            <v>1212-C2</v>
          </cell>
        </row>
        <row r="1369">
          <cell r="C1369" t="str">
            <v>1212-C3</v>
          </cell>
        </row>
        <row r="1370">
          <cell r="C1370" t="str">
            <v>1218-C1</v>
          </cell>
        </row>
        <row r="1371">
          <cell r="C1371" t="str">
            <v>1218-C2</v>
          </cell>
        </row>
        <row r="1372">
          <cell r="C1372" t="str">
            <v>2146-C1</v>
          </cell>
        </row>
        <row r="1373">
          <cell r="C1373" t="str">
            <v>2146-C2</v>
          </cell>
        </row>
        <row r="1374">
          <cell r="C1374" t="str">
            <v>2146-C3</v>
          </cell>
        </row>
        <row r="1375">
          <cell r="C1375" t="str">
            <v>3326A-C1</v>
          </cell>
        </row>
        <row r="1376">
          <cell r="C1376" t="str">
            <v>3326A-C2</v>
          </cell>
        </row>
        <row r="1377">
          <cell r="C1377" t="str">
            <v>3328A-C1</v>
          </cell>
        </row>
        <row r="1378">
          <cell r="C1378" t="str">
            <v>3328A-C2</v>
          </cell>
        </row>
        <row r="1379">
          <cell r="C1379" t="str">
            <v>3329A-C1</v>
          </cell>
        </row>
        <row r="1380">
          <cell r="C1380" t="str">
            <v>7087-C1</v>
          </cell>
        </row>
        <row r="1381">
          <cell r="C1381" t="str">
            <v>3330A-C1</v>
          </cell>
        </row>
        <row r="1382">
          <cell r="C1382" t="str">
            <v>3330A-C2</v>
          </cell>
        </row>
        <row r="1383">
          <cell r="C1383" t="str">
            <v>6080A</v>
          </cell>
        </row>
        <row r="1384">
          <cell r="C1384" t="str">
            <v>6080B</v>
          </cell>
        </row>
        <row r="1385">
          <cell r="C1385" t="str">
            <v>6081A-C1</v>
          </cell>
        </row>
        <row r="1386">
          <cell r="C1386" t="str">
            <v>6081A-C2</v>
          </cell>
        </row>
        <row r="1387">
          <cell r="C1387" t="str">
            <v>6081B-C1</v>
          </cell>
        </row>
        <row r="1388">
          <cell r="C1388" t="str">
            <v>6081B-C2</v>
          </cell>
        </row>
        <row r="1389">
          <cell r="C1389">
            <v>7087</v>
          </cell>
        </row>
        <row r="1390">
          <cell r="C1390" t="str">
            <v>1212B-C1</v>
          </cell>
        </row>
        <row r="1391">
          <cell r="C1391" t="str">
            <v>1212B-C2</v>
          </cell>
        </row>
        <row r="1392">
          <cell r="C1392" t="str">
            <v>1212B-C3</v>
          </cell>
        </row>
        <row r="1395">
          <cell r="C1395" t="str">
            <v>TSL0176-C1</v>
          </cell>
        </row>
        <row r="1396">
          <cell r="C1396" t="str">
            <v>TSL0176-C2</v>
          </cell>
        </row>
        <row r="1397">
          <cell r="C1397" t="str">
            <v>TSL0176-C3</v>
          </cell>
        </row>
        <row r="1398">
          <cell r="C1398" t="str">
            <v>TSL0176-C4</v>
          </cell>
        </row>
        <row r="1399">
          <cell r="C1399" t="str">
            <v>TTL0387-C1</v>
          </cell>
        </row>
        <row r="1400">
          <cell r="C1400" t="str">
            <v>TTB0158-C1</v>
          </cell>
        </row>
        <row r="1401">
          <cell r="C1401" t="str">
            <v>TTB0158-C2</v>
          </cell>
        </row>
        <row r="1402">
          <cell r="C1402" t="str">
            <v>TTB0158-C3</v>
          </cell>
        </row>
        <row r="1403">
          <cell r="C1403" t="str">
            <v>TTB0158-C4</v>
          </cell>
        </row>
        <row r="1404">
          <cell r="C1404" t="str">
            <v>TTR0075-C1</v>
          </cell>
        </row>
        <row r="1405">
          <cell r="C1405" t="str">
            <v>TTR0075-C2</v>
          </cell>
        </row>
        <row r="1406">
          <cell r="C1406" t="str">
            <v>TTR0075-C3</v>
          </cell>
        </row>
        <row r="1407">
          <cell r="C1407" t="str">
            <v>TTM0718-C1</v>
          </cell>
        </row>
        <row r="1408">
          <cell r="C1408" t="str">
            <v>TTM0718-C2</v>
          </cell>
        </row>
        <row r="1409">
          <cell r="C1409" t="str">
            <v>TTM0718-C3</v>
          </cell>
        </row>
        <row r="1410">
          <cell r="C1410" t="str">
            <v>TTM0718-C4</v>
          </cell>
        </row>
        <row r="1411">
          <cell r="C1411" t="str">
            <v>TTM0718-C5</v>
          </cell>
        </row>
        <row r="1412">
          <cell r="C1412" t="str">
            <v>TTB0149-C1</v>
          </cell>
        </row>
        <row r="1413">
          <cell r="C1413" t="str">
            <v>TTB0149-C2</v>
          </cell>
        </row>
        <row r="1414">
          <cell r="C1414" t="str">
            <v>TTB0149-C3</v>
          </cell>
        </row>
        <row r="1415">
          <cell r="C1415" t="str">
            <v>TTR0078-C1</v>
          </cell>
        </row>
        <row r="1416">
          <cell r="C1416" t="str">
            <v>TTR0078-C2</v>
          </cell>
        </row>
        <row r="1417">
          <cell r="C1417" t="str">
            <v>TTB0155-C1</v>
          </cell>
        </row>
        <row r="1418">
          <cell r="C1418" t="str">
            <v>TTB0155-C2</v>
          </cell>
        </row>
        <row r="1419">
          <cell r="C1419" t="str">
            <v>TTB0155-C3</v>
          </cell>
        </row>
        <row r="1420">
          <cell r="C1420" t="str">
            <v>TTR0072-C1</v>
          </cell>
        </row>
        <row r="1421">
          <cell r="C1421" t="str">
            <v>TTR0072-C2</v>
          </cell>
        </row>
        <row r="1422">
          <cell r="C1422" t="str">
            <v>TTR0072-C3</v>
          </cell>
        </row>
        <row r="1423">
          <cell r="C1423" t="str">
            <v>TTM0673-C1</v>
          </cell>
        </row>
        <row r="1424">
          <cell r="C1424" t="str">
            <v>TTM0673-C2</v>
          </cell>
        </row>
        <row r="1425">
          <cell r="C1425" t="str">
            <v>TTM0657-C1</v>
          </cell>
        </row>
        <row r="1426">
          <cell r="C1426" t="str">
            <v>TTM0657-C2</v>
          </cell>
        </row>
        <row r="1427">
          <cell r="C1427" t="str">
            <v>TTM0475-C1</v>
          </cell>
        </row>
        <row r="1428">
          <cell r="C1428" t="str">
            <v>TTM0475-C2</v>
          </cell>
        </row>
        <row r="1429">
          <cell r="C1429" t="str">
            <v>TTM0475-C3</v>
          </cell>
        </row>
        <row r="1430">
          <cell r="C1430" t="str">
            <v>TTM0475-C4</v>
          </cell>
        </row>
        <row r="1431">
          <cell r="C1431" t="str">
            <v>TTM0475-C5</v>
          </cell>
        </row>
        <row r="1432">
          <cell r="C1432" t="str">
            <v>TTM0656-C1</v>
          </cell>
        </row>
        <row r="1433">
          <cell r="C1433" t="str">
            <v>TTM0656-C2</v>
          </cell>
        </row>
        <row r="1434">
          <cell r="C1434" t="str">
            <v>TTM0656-C3</v>
          </cell>
        </row>
        <row r="1435">
          <cell r="C1435" t="str">
            <v>TTB0163-C1</v>
          </cell>
        </row>
        <row r="1436">
          <cell r="C1436" t="str">
            <v>TTB0163-C2</v>
          </cell>
        </row>
        <row r="1437">
          <cell r="C1437" t="str">
            <v>TTR0081-C1</v>
          </cell>
        </row>
        <row r="1438">
          <cell r="C1438" t="str">
            <v>TTR0081-C2</v>
          </cell>
        </row>
        <row r="1439">
          <cell r="C1439" t="str">
            <v>TSM0093-C1</v>
          </cell>
        </row>
        <row r="1440">
          <cell r="C1440" t="str">
            <v>TSM0093-C2</v>
          </cell>
        </row>
        <row r="1441">
          <cell r="C1441" t="str">
            <v>TTM0778-C1</v>
          </cell>
        </row>
        <row r="1442">
          <cell r="C1442" t="str">
            <v>TTM0778-C2</v>
          </cell>
        </row>
        <row r="1443">
          <cell r="C1443" t="str">
            <v>TTM0778-C3</v>
          </cell>
        </row>
        <row r="1444">
          <cell r="C1444" t="str">
            <v>TTM0778-C4</v>
          </cell>
        </row>
        <row r="1445">
          <cell r="C1445" t="str">
            <v>TTR0091-C1</v>
          </cell>
        </row>
        <row r="1446">
          <cell r="C1446" t="str">
            <v>TTR0091-C2</v>
          </cell>
        </row>
        <row r="1447">
          <cell r="C1447" t="str">
            <v>TTR0091-C3</v>
          </cell>
        </row>
        <row r="1448">
          <cell r="C1448" t="str">
            <v>TTM0779</v>
          </cell>
        </row>
        <row r="1449">
          <cell r="C1449" t="str">
            <v>PAL0395-C1</v>
          </cell>
        </row>
        <row r="1450">
          <cell r="C1450" t="str">
            <v>PAL0395-C2</v>
          </cell>
        </row>
        <row r="1451">
          <cell r="C1451" t="str">
            <v>PAL0395-C3</v>
          </cell>
        </row>
        <row r="1452">
          <cell r="C1452" t="str">
            <v>PAL0395-C4</v>
          </cell>
        </row>
        <row r="1453">
          <cell r="C1453" t="str">
            <v>PAL0395-C5</v>
          </cell>
        </row>
        <row r="1454">
          <cell r="C1454" t="str">
            <v>DRL0308-C1</v>
          </cell>
        </row>
        <row r="1455">
          <cell r="C1455" t="str">
            <v>DRL0308-C2</v>
          </cell>
        </row>
        <row r="1456">
          <cell r="C1456" t="str">
            <v>DRL0308-C3</v>
          </cell>
        </row>
        <row r="1457">
          <cell r="C1457" t="str">
            <v>DRL0308-C4</v>
          </cell>
        </row>
        <row r="1458">
          <cell r="C1458" t="str">
            <v>DRL0308-C5</v>
          </cell>
        </row>
        <row r="1459">
          <cell r="C1459" t="str">
            <v>DRL0308-C6</v>
          </cell>
        </row>
        <row r="1460">
          <cell r="C1460" t="str">
            <v>DRL0308-C7</v>
          </cell>
        </row>
        <row r="1461">
          <cell r="C1461" t="str">
            <v>DRL0310-C1</v>
          </cell>
        </row>
        <row r="1462">
          <cell r="C1462" t="str">
            <v>DRL0310-C2</v>
          </cell>
        </row>
        <row r="1463">
          <cell r="C1463" t="str">
            <v>DRL0310-C3</v>
          </cell>
        </row>
        <row r="1464">
          <cell r="C1464" t="str">
            <v>DRL0310-C4</v>
          </cell>
        </row>
        <row r="1465">
          <cell r="C1465" t="str">
            <v>DRL0309-C1</v>
          </cell>
        </row>
        <row r="1466">
          <cell r="C1466" t="str">
            <v>DRL0309-C2</v>
          </cell>
        </row>
        <row r="1467">
          <cell r="C1467" t="str">
            <v>DRL0309-C3</v>
          </cell>
        </row>
        <row r="1468">
          <cell r="C1468" t="str">
            <v>FSL0243-C1</v>
          </cell>
        </row>
        <row r="1469">
          <cell r="C1469" t="str">
            <v>FSL0243-C2</v>
          </cell>
        </row>
        <row r="1470">
          <cell r="C1470" t="str">
            <v>FSL0243-C3</v>
          </cell>
        </row>
        <row r="1471">
          <cell r="C1471" t="str">
            <v>FSL0243-C4</v>
          </cell>
        </row>
        <row r="1472">
          <cell r="C1472" t="str">
            <v>FSL0243-C5</v>
          </cell>
        </row>
        <row r="1473">
          <cell r="C1473" t="str">
            <v>TSL0193-C1</v>
          </cell>
        </row>
        <row r="1474">
          <cell r="C1474" t="str">
            <v>TSL0193-C2</v>
          </cell>
        </row>
        <row r="1475">
          <cell r="C1475" t="str">
            <v>TSL0193-C3</v>
          </cell>
        </row>
        <row r="1476">
          <cell r="C1476" t="str">
            <v>TSL0193-C4</v>
          </cell>
        </row>
        <row r="1477">
          <cell r="C1477" t="str">
            <v>TSL0193-C5</v>
          </cell>
        </row>
        <row r="1478">
          <cell r="C1478" t="str">
            <v>TTL0416-C1</v>
          </cell>
        </row>
        <row r="1479">
          <cell r="C1479" t="str">
            <v>TTL0416-C2</v>
          </cell>
        </row>
        <row r="1480">
          <cell r="C1480" t="str">
            <v>TTL0416-C3</v>
          </cell>
        </row>
        <row r="1481">
          <cell r="C1481" t="str">
            <v>TTL0416-C4</v>
          </cell>
        </row>
        <row r="1482">
          <cell r="C1482" t="str">
            <v>TTL0416-C5</v>
          </cell>
        </row>
        <row r="1483">
          <cell r="C1483" t="str">
            <v>TTL0416-C6</v>
          </cell>
        </row>
        <row r="1484">
          <cell r="C1484" t="str">
            <v>TTL0416-C7</v>
          </cell>
        </row>
        <row r="1485">
          <cell r="C1485" t="str">
            <v>TTL0416-C8</v>
          </cell>
        </row>
        <row r="1486">
          <cell r="C1486" t="str">
            <v>TSM0076-C1</v>
          </cell>
        </row>
        <row r="1487">
          <cell r="C1487" t="str">
            <v>TSM0076-C2</v>
          </cell>
        </row>
        <row r="1488">
          <cell r="C1488" t="str">
            <v>TSM0076-C3</v>
          </cell>
        </row>
        <row r="1489">
          <cell r="C1489" t="str">
            <v>TSM0076-C4</v>
          </cell>
        </row>
        <row r="1490">
          <cell r="C1490" t="str">
            <v>TSM0076-C5</v>
          </cell>
        </row>
        <row r="1491">
          <cell r="C1491" t="str">
            <v>TSM0076-C6</v>
          </cell>
        </row>
        <row r="1492">
          <cell r="C1492" t="str">
            <v>TTM0723-C1</v>
          </cell>
        </row>
        <row r="1493">
          <cell r="C1493" t="str">
            <v>TTM0723-C2</v>
          </cell>
        </row>
        <row r="1494">
          <cell r="C1494" t="str">
            <v>TTM0723-C3</v>
          </cell>
        </row>
        <row r="1495">
          <cell r="C1495" t="str">
            <v>TTM0723-C4</v>
          </cell>
        </row>
        <row r="1496">
          <cell r="C1496" t="str">
            <v>TTM0723-C5</v>
          </cell>
        </row>
        <row r="1497">
          <cell r="C1497" t="str">
            <v>TTM0723-C6</v>
          </cell>
        </row>
        <row r="1498">
          <cell r="C1498" t="str">
            <v>TTM0724-C1</v>
          </cell>
        </row>
        <row r="1499">
          <cell r="C1499" t="str">
            <v>TTM0724-C2</v>
          </cell>
        </row>
        <row r="1500">
          <cell r="C1500" t="str">
            <v>TTM0724-C3</v>
          </cell>
        </row>
        <row r="1501">
          <cell r="C1501" t="str">
            <v>TTM0724-C4</v>
          </cell>
        </row>
        <row r="1502">
          <cell r="C1502" t="str">
            <v>TTM0724-C5</v>
          </cell>
        </row>
        <row r="1503">
          <cell r="C1503" t="str">
            <v>TTM0725-C1</v>
          </cell>
        </row>
        <row r="1504">
          <cell r="C1504" t="str">
            <v>TTM0725-C2</v>
          </cell>
        </row>
        <row r="1505">
          <cell r="C1505" t="str">
            <v>TTM0725-C3</v>
          </cell>
        </row>
        <row r="1507">
          <cell r="C1507" t="str">
            <v>TTM0664-C1</v>
          </cell>
        </row>
        <row r="1508">
          <cell r="C1508" t="str">
            <v>TTM0664-C2</v>
          </cell>
        </row>
        <row r="1509">
          <cell r="C1509" t="str">
            <v>TTM0670-C1</v>
          </cell>
        </row>
        <row r="1510">
          <cell r="C1510" t="str">
            <v>TTM0670-C2</v>
          </cell>
        </row>
        <row r="1511">
          <cell r="C1511" t="str">
            <v>TTM0670-C3</v>
          </cell>
        </row>
        <row r="1512">
          <cell r="C1512" t="str">
            <v>TTB0157-C1</v>
          </cell>
        </row>
        <row r="1513">
          <cell r="C1513" t="str">
            <v>TTB0157-C2</v>
          </cell>
        </row>
        <row r="1514">
          <cell r="C1514" t="str">
            <v>TTR0074-C1</v>
          </cell>
        </row>
        <row r="1515">
          <cell r="C1515" t="str">
            <v>TTR0074-C2</v>
          </cell>
        </row>
        <row r="1516">
          <cell r="C1516" t="str">
            <v>TTM0667-C1</v>
          </cell>
        </row>
        <row r="1517">
          <cell r="C1517" t="str">
            <v>TTM0667-C2</v>
          </cell>
        </row>
        <row r="1518">
          <cell r="C1518" t="str">
            <v>TTM0644-C1</v>
          </cell>
        </row>
        <row r="1519">
          <cell r="C1519" t="str">
            <v>TSM0067-C1</v>
          </cell>
        </row>
        <row r="1520">
          <cell r="C1520" t="str">
            <v>TSM0067-C2</v>
          </cell>
        </row>
        <row r="1521">
          <cell r="C1521" t="str">
            <v>TSM0067-C3</v>
          </cell>
        </row>
        <row r="1522">
          <cell r="C1522" t="str">
            <v>TTM0643-C1</v>
          </cell>
        </row>
        <row r="1523">
          <cell r="C1523" t="str">
            <v>TTM0643-C2</v>
          </cell>
        </row>
        <row r="1524">
          <cell r="C1524" t="str">
            <v>TTM0654-C1</v>
          </cell>
        </row>
        <row r="1525">
          <cell r="C1525" t="str">
            <v>TTM0654-C2</v>
          </cell>
        </row>
        <row r="1526">
          <cell r="C1526" t="str">
            <v>TTM0654-C3</v>
          </cell>
        </row>
        <row r="1527">
          <cell r="C1527" t="str">
            <v>TTB0154-C1</v>
          </cell>
        </row>
        <row r="1528">
          <cell r="C1528" t="str">
            <v>TTB0154-C2</v>
          </cell>
        </row>
        <row r="1529">
          <cell r="C1529" t="str">
            <v>TTR0070-C1</v>
          </cell>
        </row>
        <row r="1530">
          <cell r="C1530" t="str">
            <v>TTR0070-C2</v>
          </cell>
        </row>
        <row r="1531">
          <cell r="C1531" t="str">
            <v>TTM0674-C1</v>
          </cell>
        </row>
        <row r="1532">
          <cell r="C1532" t="str">
            <v>TTM0674-C2</v>
          </cell>
        </row>
        <row r="1535">
          <cell r="C1535" t="str">
            <v>RM1127 W10-C1</v>
          </cell>
        </row>
        <row r="1536">
          <cell r="C1536" t="str">
            <v>RM1127 W10-C2</v>
          </cell>
        </row>
        <row r="1537">
          <cell r="C1537" t="str">
            <v>RM1127 W10-C3</v>
          </cell>
        </row>
        <row r="1538">
          <cell r="C1538" t="str">
            <v>RM1128 W10-C1</v>
          </cell>
        </row>
        <row r="1539">
          <cell r="C1539" t="str">
            <v>RM1128 W10-C2</v>
          </cell>
        </row>
        <row r="1540">
          <cell r="C1540" t="str">
            <v>RM1128 W10-C3</v>
          </cell>
        </row>
        <row r="1541">
          <cell r="C1541" t="str">
            <v>RM1143 W10-C1</v>
          </cell>
        </row>
        <row r="1542">
          <cell r="C1542" t="str">
            <v>RM1143 W10-C2</v>
          </cell>
        </row>
        <row r="1543">
          <cell r="C1543" t="str">
            <v>RM1143 W10-C3</v>
          </cell>
        </row>
        <row r="1544">
          <cell r="C1544" t="str">
            <v>RM1136W- W10-C1</v>
          </cell>
        </row>
        <row r="1545">
          <cell r="C1545" t="str">
            <v>RM1136W- W10-C2</v>
          </cell>
        </row>
        <row r="1546">
          <cell r="C1546" t="str">
            <v>RM1136W- W10-C3</v>
          </cell>
        </row>
        <row r="1547">
          <cell r="C1547" t="str">
            <v>RM1136W- W10-C4</v>
          </cell>
        </row>
        <row r="1548">
          <cell r="C1548" t="str">
            <v>RM1136 W10-C1</v>
          </cell>
        </row>
        <row r="1549">
          <cell r="C1549" t="str">
            <v>RM1136 W10-C2</v>
          </cell>
        </row>
        <row r="1550">
          <cell r="C1550" t="str">
            <v>RM1136 W10-C3</v>
          </cell>
        </row>
        <row r="1551">
          <cell r="C1551" t="str">
            <v>RM1136 W10-C4</v>
          </cell>
        </row>
        <row r="1552">
          <cell r="C1552" t="str">
            <v>RM1137W- W10-C1</v>
          </cell>
        </row>
        <row r="1553">
          <cell r="C1553" t="str">
            <v>RM1137W- W10-C2</v>
          </cell>
        </row>
        <row r="1554">
          <cell r="C1554" t="str">
            <v>RM1137W- W10-C3</v>
          </cell>
        </row>
        <row r="1555">
          <cell r="C1555" t="str">
            <v>RM1137W- W10-C4</v>
          </cell>
        </row>
        <row r="1556">
          <cell r="C1556" t="str">
            <v>RM1137 W10-C1</v>
          </cell>
        </row>
        <row r="1557">
          <cell r="C1557" t="str">
            <v>RM1137 W10-C2</v>
          </cell>
        </row>
        <row r="1558">
          <cell r="C1558" t="str">
            <v>RM1137 W10-C3</v>
          </cell>
        </row>
        <row r="1559">
          <cell r="C1559" t="str">
            <v>RM1137 W10-C4</v>
          </cell>
        </row>
        <row r="1560">
          <cell r="C1560" t="str">
            <v>RM1138W- W10-C1</v>
          </cell>
        </row>
        <row r="1561">
          <cell r="C1561" t="str">
            <v>RM1138W- W10-C2</v>
          </cell>
        </row>
        <row r="1562">
          <cell r="C1562" t="str">
            <v>RM1138W- W10-C3</v>
          </cell>
        </row>
        <row r="1563">
          <cell r="C1563" t="str">
            <v>RM1138W- W10-C4</v>
          </cell>
        </row>
        <row r="1564">
          <cell r="C1564" t="str">
            <v>RM1138 W10-C1</v>
          </cell>
        </row>
        <row r="1565">
          <cell r="C1565" t="str">
            <v>RM1138 W10-C2</v>
          </cell>
        </row>
        <row r="1566">
          <cell r="C1566" t="str">
            <v>RM1138 W10-C3</v>
          </cell>
        </row>
        <row r="1567">
          <cell r="C1567" t="str">
            <v>RM1138 W10-C4</v>
          </cell>
        </row>
        <row r="1568">
          <cell r="C1568" t="str">
            <v>RM2093 W10-C1</v>
          </cell>
        </row>
        <row r="1569">
          <cell r="C1569" t="str">
            <v>RM2093 W10-C2</v>
          </cell>
        </row>
        <row r="1570">
          <cell r="C1570" t="str">
            <v>RM2093 W10-C3</v>
          </cell>
        </row>
        <row r="1571">
          <cell r="C1571" t="str">
            <v>RM2094 W10-C1</v>
          </cell>
        </row>
        <row r="1572">
          <cell r="C1572" t="str">
            <v>RM2094 W10-C2</v>
          </cell>
        </row>
        <row r="1573">
          <cell r="C1573" t="str">
            <v>RM2094 W10-C3</v>
          </cell>
        </row>
        <row r="1574">
          <cell r="C1574" t="str">
            <v>RM2095 W10-C1</v>
          </cell>
        </row>
        <row r="1575">
          <cell r="C1575" t="str">
            <v>RM2095 W10-C2</v>
          </cell>
        </row>
        <row r="1576">
          <cell r="C1576" t="str">
            <v>RM2095 W10-C3</v>
          </cell>
        </row>
        <row r="1577">
          <cell r="C1577" t="str">
            <v>RM1145A W10-C1</v>
          </cell>
        </row>
        <row r="1578">
          <cell r="C1578" t="str">
            <v>RM1145A W10-C2</v>
          </cell>
        </row>
        <row r="1579">
          <cell r="C1579" t="str">
            <v>RM1145B W10-C1</v>
          </cell>
        </row>
        <row r="1580">
          <cell r="C1580" t="str">
            <v>RM1145B W10-C2</v>
          </cell>
        </row>
        <row r="1581">
          <cell r="C1581" t="str">
            <v>RM1145C W10-C1</v>
          </cell>
        </row>
        <row r="1582">
          <cell r="C1582" t="str">
            <v>RM1145D W10-C1</v>
          </cell>
        </row>
        <row r="1583">
          <cell r="C1583" t="str">
            <v>RM1145D W10-C2</v>
          </cell>
        </row>
        <row r="1584">
          <cell r="C1584" t="str">
            <v>RM1145E W10-C1</v>
          </cell>
        </row>
        <row r="1585">
          <cell r="C1585" t="str">
            <v>RM1145E W10-C2</v>
          </cell>
        </row>
        <row r="1586">
          <cell r="C1586" t="str">
            <v>RW1142A-C1</v>
          </cell>
        </row>
        <row r="1587">
          <cell r="C1587" t="str">
            <v>RW1142A-C2</v>
          </cell>
        </row>
        <row r="1588">
          <cell r="C1588" t="str">
            <v>RW1142C-C1</v>
          </cell>
        </row>
        <row r="1589">
          <cell r="C1589" t="str">
            <v>RW1142C-C2</v>
          </cell>
        </row>
        <row r="1590">
          <cell r="C1590" t="str">
            <v>RW1142E-C1</v>
          </cell>
        </row>
        <row r="1591">
          <cell r="C1591" t="str">
            <v>RW1142E-C2</v>
          </cell>
        </row>
        <row r="1592">
          <cell r="C1592" t="str">
            <v>RW1142F-C1</v>
          </cell>
        </row>
        <row r="1593">
          <cell r="C1593" t="str">
            <v>RW1142F-C2</v>
          </cell>
        </row>
        <row r="1594">
          <cell r="C1594" t="str">
            <v>RW1143-C1</v>
          </cell>
        </row>
        <row r="1595">
          <cell r="C1595" t="str">
            <v>RW1143-C2</v>
          </cell>
        </row>
        <row r="1596">
          <cell r="C1596" t="str">
            <v>RW1143-C3</v>
          </cell>
        </row>
        <row r="1597">
          <cell r="C1597" t="str">
            <v>RW1143-C4</v>
          </cell>
        </row>
        <row r="1617">
          <cell r="C1617" t="str">
            <v>Style</v>
          </cell>
        </row>
        <row r="1620">
          <cell r="C1620" t="str">
            <v>GMUN073 W10-REORDER</v>
          </cell>
        </row>
        <row r="1621">
          <cell r="C1621" t="str">
            <v>GMUN081 W10-REORDER</v>
          </cell>
        </row>
        <row r="1622">
          <cell r="C1622" t="str">
            <v>GMUN078 W10-REORDER</v>
          </cell>
        </row>
        <row r="1623">
          <cell r="C1623" t="str">
            <v>GMUN090 W10-REORDER</v>
          </cell>
        </row>
        <row r="1624">
          <cell r="C1624" t="str">
            <v>GMUN099 W10-REORDER</v>
          </cell>
        </row>
        <row r="1625">
          <cell r="C1625" t="str">
            <v>GMUN085 W10-REORDER</v>
          </cell>
        </row>
        <row r="1626">
          <cell r="C1626" t="str">
            <v>GMUN086 W10-REORDER</v>
          </cell>
        </row>
        <row r="1627">
          <cell r="C1627" t="str">
            <v>GMUN076 W10-REORDER</v>
          </cell>
        </row>
        <row r="1628">
          <cell r="C1628" t="str">
            <v>MINI 164 W10</v>
          </cell>
        </row>
        <row r="1629">
          <cell r="C1629" t="str">
            <v>MINI 171 W10</v>
          </cell>
        </row>
        <row r="1630">
          <cell r="C1630" t="str">
            <v>MINI 176B W10</v>
          </cell>
        </row>
        <row r="1631">
          <cell r="C1631" t="str">
            <v>MINI 175B W10</v>
          </cell>
        </row>
        <row r="1632">
          <cell r="C1632" t="str">
            <v>MINI 170 W10</v>
          </cell>
        </row>
        <row r="1633">
          <cell r="C1633" t="str">
            <v>MINI 167 W10</v>
          </cell>
        </row>
        <row r="1634">
          <cell r="C1634" t="str">
            <v>MINI 166 W10</v>
          </cell>
        </row>
        <row r="1635">
          <cell r="C1635" t="str">
            <v>MINI 165 W10</v>
          </cell>
        </row>
        <row r="1636">
          <cell r="C1636" t="str">
            <v>MINI139 W10</v>
          </cell>
        </row>
        <row r="1637">
          <cell r="C1637" t="str">
            <v>MINI137 W10</v>
          </cell>
        </row>
        <row r="1638">
          <cell r="C1638" t="str">
            <v>MINI130 W10</v>
          </cell>
        </row>
        <row r="1639">
          <cell r="C1639" t="str">
            <v>MINI160 W10</v>
          </cell>
        </row>
        <row r="1640">
          <cell r="C1640" t="str">
            <v>MINI156 W10</v>
          </cell>
        </row>
        <row r="1641">
          <cell r="C1641" t="str">
            <v>MINI143 W10</v>
          </cell>
        </row>
        <row r="1642">
          <cell r="C1642" t="str">
            <v>MINI175 W10</v>
          </cell>
        </row>
        <row r="1643">
          <cell r="C1643" t="str">
            <v>MINI138 W10</v>
          </cell>
        </row>
        <row r="1644">
          <cell r="C1644" t="str">
            <v>MINI142 W10</v>
          </cell>
        </row>
        <row r="1645">
          <cell r="C1645" t="str">
            <v>MINI157W10</v>
          </cell>
        </row>
        <row r="1646">
          <cell r="C1646" t="str">
            <v>MINI176 W10</v>
          </cell>
        </row>
        <row r="1647">
          <cell r="C1647" t="str">
            <v>MINI131 W10</v>
          </cell>
        </row>
        <row r="1648">
          <cell r="C1648" t="str">
            <v>MINI161 W10</v>
          </cell>
        </row>
        <row r="1649">
          <cell r="C1649" t="str">
            <v>MINI136 W10</v>
          </cell>
        </row>
        <row r="1650">
          <cell r="C1650" t="str">
            <v>MINI154 W10</v>
          </cell>
        </row>
        <row r="1651">
          <cell r="C1651" t="str">
            <v>MUN 377 W10</v>
          </cell>
        </row>
        <row r="1652">
          <cell r="C1652" t="str">
            <v>MUN 384 W10</v>
          </cell>
        </row>
        <row r="1653">
          <cell r="C1653" t="str">
            <v>MUN 387 W10</v>
          </cell>
        </row>
        <row r="1654">
          <cell r="C1654" t="str">
            <v>MUN 378 W10</v>
          </cell>
        </row>
        <row r="1655">
          <cell r="C1655" t="str">
            <v>MUN 424 W10</v>
          </cell>
        </row>
        <row r="1656">
          <cell r="C1656" t="str">
            <v>MUN 416 W10</v>
          </cell>
        </row>
        <row r="1657">
          <cell r="C1657" t="str">
            <v>MUN 395 W10</v>
          </cell>
        </row>
        <row r="1658">
          <cell r="C1658" t="str">
            <v>MUN 394 W10</v>
          </cell>
        </row>
        <row r="1659">
          <cell r="C1659" t="str">
            <v>MUN 422 W10</v>
          </cell>
        </row>
        <row r="1660">
          <cell r="C1660" t="str">
            <v>MUN 425 W10</v>
          </cell>
        </row>
        <row r="1661">
          <cell r="C1661" t="str">
            <v>MUN 397 W10</v>
          </cell>
        </row>
        <row r="1662">
          <cell r="C1662" t="str">
            <v>MUN 393 W10</v>
          </cell>
        </row>
        <row r="1663">
          <cell r="C1663" t="str">
            <v>MUN 363L W10</v>
          </cell>
        </row>
        <row r="1664">
          <cell r="C1664" t="str">
            <v>MUN 362L W10</v>
          </cell>
        </row>
        <row r="1665">
          <cell r="C1665" t="str">
            <v>MUN 403 W10</v>
          </cell>
        </row>
        <row r="1666">
          <cell r="C1666" t="str">
            <v>MUN 462- W10</v>
          </cell>
        </row>
        <row r="1667">
          <cell r="C1667" t="str">
            <v>MUN 468 W10</v>
          </cell>
        </row>
        <row r="1668">
          <cell r="C1668" t="str">
            <v>MUN 377B W10</v>
          </cell>
        </row>
        <row r="1669">
          <cell r="C1669" t="str">
            <v>GMUN069-REORDER</v>
          </cell>
        </row>
        <row r="1670">
          <cell r="C1670" t="str">
            <v>GMUN087 W10</v>
          </cell>
        </row>
        <row r="1674">
          <cell r="C1674" t="str">
            <v>GMUN089</v>
          </cell>
        </row>
        <row r="1675">
          <cell r="C1675" t="str">
            <v>GMUN0100</v>
          </cell>
        </row>
        <row r="1676">
          <cell r="C1676" t="str">
            <v>MINI 169-SUMMER</v>
          </cell>
        </row>
        <row r="1677">
          <cell r="C1677" t="str">
            <v>MINI 168-SUMMER</v>
          </cell>
        </row>
        <row r="1678">
          <cell r="C1678" t="str">
            <v>MINI 162-SUMMER</v>
          </cell>
        </row>
        <row r="1679">
          <cell r="C1679" t="str">
            <v>MINI 172-SUMMER</v>
          </cell>
        </row>
        <row r="1680">
          <cell r="C1680" t="str">
            <v>MINI 179-SUMMER</v>
          </cell>
        </row>
        <row r="1681">
          <cell r="C1681" t="str">
            <v>MINI 173-SUMMER</v>
          </cell>
        </row>
        <row r="1682">
          <cell r="C1682" t="str">
            <v>MINI 177-SUMMER</v>
          </cell>
        </row>
        <row r="1683">
          <cell r="C1683" t="str">
            <v>MINI 180-SUMMER</v>
          </cell>
        </row>
        <row r="1684">
          <cell r="C1684" t="str">
            <v>MINI 178-SUMMER</v>
          </cell>
        </row>
        <row r="1685">
          <cell r="C1685" t="str">
            <v>MUN 471-SUMMER</v>
          </cell>
        </row>
        <row r="1686">
          <cell r="C1686" t="str">
            <v>MUN 466-SUMMER</v>
          </cell>
        </row>
        <row r="1687">
          <cell r="C1687" t="str">
            <v>MUN 465</v>
          </cell>
        </row>
        <row r="1688">
          <cell r="C1688" t="str">
            <v>MUN 469</v>
          </cell>
        </row>
        <row r="1689">
          <cell r="C1689" t="str">
            <v>MUN 467</v>
          </cell>
        </row>
        <row r="1690">
          <cell r="C1690" t="str">
            <v>MUN 455</v>
          </cell>
        </row>
        <row r="1691">
          <cell r="C1691" t="str">
            <v>MUN 456</v>
          </cell>
        </row>
        <row r="1692">
          <cell r="C1692" t="str">
            <v>MUN 448</v>
          </cell>
        </row>
        <row r="1693">
          <cell r="C1693" t="str">
            <v>MUN 452</v>
          </cell>
        </row>
        <row r="1694">
          <cell r="C1694" t="str">
            <v>MUN 423</v>
          </cell>
        </row>
        <row r="1695">
          <cell r="C1695" t="str">
            <v>MUN 463</v>
          </cell>
        </row>
        <row r="1696">
          <cell r="C1696" t="str">
            <v>MINI 151</v>
          </cell>
        </row>
        <row r="1697">
          <cell r="C1697" t="str">
            <v>MUN 436</v>
          </cell>
        </row>
        <row r="1698">
          <cell r="C1698" t="str">
            <v>MUN 438</v>
          </cell>
        </row>
        <row r="1699">
          <cell r="C1699" t="str">
            <v>GMUN101B</v>
          </cell>
        </row>
        <row r="1700">
          <cell r="C1700" t="str">
            <v>GMUN098B</v>
          </cell>
        </row>
        <row r="1701">
          <cell r="C1701" t="str">
            <v>MUN 434</v>
          </cell>
        </row>
        <row r="1702">
          <cell r="C1702" t="str">
            <v>MUN 431</v>
          </cell>
        </row>
        <row r="1703">
          <cell r="C1703" t="str">
            <v>MINI 163</v>
          </cell>
        </row>
        <row r="1708">
          <cell r="C1708" t="str">
            <v>GMUN098</v>
          </cell>
        </row>
        <row r="1709">
          <cell r="C1709" t="str">
            <v>GMUN101</v>
          </cell>
        </row>
        <row r="1710">
          <cell r="C1710" t="str">
            <v>MUN 457</v>
          </cell>
        </row>
        <row r="1711">
          <cell r="C1711" t="str">
            <v>MUN 453</v>
          </cell>
        </row>
        <row r="1712">
          <cell r="C1712" t="str">
            <v>MUN 461</v>
          </cell>
        </row>
        <row r="1713">
          <cell r="C1713" t="str">
            <v>MUN 458</v>
          </cell>
        </row>
        <row r="1714">
          <cell r="C1714" t="str">
            <v>MUN 448</v>
          </cell>
        </row>
        <row r="1715">
          <cell r="C1715" t="str">
            <v>MUN 478</v>
          </cell>
        </row>
        <row r="1716">
          <cell r="C1716" t="str">
            <v>MUN 473S</v>
          </cell>
        </row>
        <row r="1717">
          <cell r="C1717" t="str">
            <v>MUN 477</v>
          </cell>
        </row>
        <row r="1718">
          <cell r="C1718" t="str">
            <v>MUN 478B</v>
          </cell>
        </row>
        <row r="1719">
          <cell r="C1719" t="str">
            <v>GMUN088</v>
          </cell>
        </row>
        <row r="1721">
          <cell r="C1721" t="str">
            <v>LW-W10521 SPRING'10</v>
          </cell>
        </row>
        <row r="1722">
          <cell r="C1722" t="str">
            <v>W101023 SPRING'10</v>
          </cell>
        </row>
        <row r="1725">
          <cell r="C1725" t="str">
            <v>W10622 SPRING'10</v>
          </cell>
        </row>
        <row r="1726">
          <cell r="C1726" t="str">
            <v>LW-W10251 SPRING'10</v>
          </cell>
        </row>
        <row r="1727">
          <cell r="C1727" t="str">
            <v>LW-W10241 SPRING'10</v>
          </cell>
        </row>
        <row r="1728">
          <cell r="C1728" t="str">
            <v>LW-W10511 SPRING'10</v>
          </cell>
        </row>
        <row r="1729">
          <cell r="C1729" t="str">
            <v>LW-W10121 SPRING'10</v>
          </cell>
        </row>
        <row r="1730">
          <cell r="C1730" t="str">
            <v>LW-W10261 SPRING'10</v>
          </cell>
        </row>
        <row r="1731">
          <cell r="C1731" t="str">
            <v>LW-W10441 SPRING'10</v>
          </cell>
        </row>
        <row r="1734">
          <cell r="C1734" t="str">
            <v>MST01 COL.10 -C1</v>
          </cell>
        </row>
        <row r="1735">
          <cell r="C1735" t="str">
            <v>MST01 COL.10 -C2</v>
          </cell>
        </row>
        <row r="1736">
          <cell r="C1736" t="str">
            <v>MST01 COL.10 -C3</v>
          </cell>
        </row>
        <row r="1737">
          <cell r="C1737" t="str">
            <v>MST01 COL.10 -C4</v>
          </cell>
        </row>
        <row r="1738">
          <cell r="C1738" t="str">
            <v>MST01 COL.10 -C5</v>
          </cell>
        </row>
        <row r="1739">
          <cell r="C1739" t="str">
            <v>MST02 COL.10 -C1</v>
          </cell>
        </row>
        <row r="1740">
          <cell r="C1740" t="str">
            <v>MST02 COL.10 -C2</v>
          </cell>
        </row>
        <row r="1741">
          <cell r="C1741" t="str">
            <v>MST03 COL.10 -C1</v>
          </cell>
        </row>
        <row r="1742">
          <cell r="C1742" t="str">
            <v>MST03 COL.10 -C2</v>
          </cell>
        </row>
        <row r="1743">
          <cell r="C1743" t="str">
            <v>MST03 COL.10 -C3</v>
          </cell>
        </row>
        <row r="1744">
          <cell r="C1744" t="str">
            <v>MST03 COL.10 -C4</v>
          </cell>
        </row>
        <row r="1745">
          <cell r="C1745" t="str">
            <v>MST04 COL.10 -C1</v>
          </cell>
        </row>
        <row r="1746">
          <cell r="C1746" t="str">
            <v>MST04 COL.10 -C2</v>
          </cell>
        </row>
        <row r="1757">
          <cell r="C1757">
            <v>1021001</v>
          </cell>
        </row>
        <row r="1758">
          <cell r="C1758">
            <v>1021007</v>
          </cell>
        </row>
        <row r="1759">
          <cell r="C1759">
            <v>1021008</v>
          </cell>
        </row>
        <row r="1760">
          <cell r="C1760">
            <v>1021012</v>
          </cell>
        </row>
        <row r="1761">
          <cell r="C1761" t="str">
            <v>1021014-C1</v>
          </cell>
        </row>
        <row r="1762">
          <cell r="C1762" t="str">
            <v>1021014-C2</v>
          </cell>
        </row>
        <row r="1763">
          <cell r="C1763">
            <v>1021016</v>
          </cell>
        </row>
        <row r="1764">
          <cell r="C1764">
            <v>1021017</v>
          </cell>
        </row>
        <row r="1765">
          <cell r="C1765">
            <v>1021019</v>
          </cell>
        </row>
        <row r="1766">
          <cell r="C1766">
            <v>1021027</v>
          </cell>
        </row>
        <row r="1767">
          <cell r="C1767">
            <v>1021062</v>
          </cell>
        </row>
        <row r="1768">
          <cell r="C1768">
            <v>1021064</v>
          </cell>
        </row>
        <row r="1769">
          <cell r="C1769">
            <v>1021065</v>
          </cell>
        </row>
        <row r="1770">
          <cell r="C1770">
            <v>1022031</v>
          </cell>
        </row>
        <row r="1771">
          <cell r="C1771">
            <v>1022032</v>
          </cell>
        </row>
        <row r="1772">
          <cell r="C1772">
            <v>1022034</v>
          </cell>
        </row>
        <row r="1773">
          <cell r="C1773">
            <v>1022035</v>
          </cell>
        </row>
        <row r="1774">
          <cell r="C1774">
            <v>1022037</v>
          </cell>
        </row>
        <row r="1775">
          <cell r="C1775">
            <v>1022039</v>
          </cell>
        </row>
        <row r="1776">
          <cell r="C1776">
            <v>1022040</v>
          </cell>
        </row>
        <row r="1777">
          <cell r="C1777">
            <v>1022049</v>
          </cell>
        </row>
        <row r="1778">
          <cell r="C1778">
            <v>1022050</v>
          </cell>
        </row>
        <row r="1779">
          <cell r="C1779">
            <v>1022053</v>
          </cell>
        </row>
        <row r="1780">
          <cell r="C1780">
            <v>1022054</v>
          </cell>
        </row>
        <row r="1781">
          <cell r="C1781" t="str">
            <v>1021023-C1</v>
          </cell>
        </row>
        <row r="1782">
          <cell r="C1782" t="str">
            <v>1021023-C2</v>
          </cell>
        </row>
        <row r="1783">
          <cell r="C1783" t="str">
            <v>1022047-C1</v>
          </cell>
        </row>
        <row r="1784">
          <cell r="C1784" t="str">
            <v>1022047-C2</v>
          </cell>
        </row>
        <row r="1785">
          <cell r="C1785">
            <v>1022046</v>
          </cell>
        </row>
        <row r="1787">
          <cell r="C1787" t="str">
            <v>MA AW10#36-C1</v>
          </cell>
        </row>
        <row r="1788">
          <cell r="C1788" t="str">
            <v>MA AW10#36-C2</v>
          </cell>
        </row>
        <row r="1789">
          <cell r="C1789" t="str">
            <v>MA AW10#38-C1</v>
          </cell>
        </row>
        <row r="1790">
          <cell r="C1790" t="str">
            <v>MA AW10#38-C2</v>
          </cell>
        </row>
        <row r="1791">
          <cell r="C1791" t="str">
            <v>MA AW10#38-C3</v>
          </cell>
        </row>
        <row r="1792">
          <cell r="C1792" t="str">
            <v>MA AW10#38-C4</v>
          </cell>
        </row>
        <row r="1793">
          <cell r="C1793" t="str">
            <v>MA AW10#39-C1</v>
          </cell>
        </row>
        <row r="1794">
          <cell r="C1794" t="str">
            <v>MA AW10#39-C2</v>
          </cell>
        </row>
        <row r="1797">
          <cell r="C1797" t="str">
            <v>JBF9147-C1</v>
          </cell>
        </row>
        <row r="1798">
          <cell r="C1798" t="str">
            <v>JBF9147-C2</v>
          </cell>
        </row>
        <row r="1800">
          <cell r="C1800" t="str">
            <v>NAVAJA</v>
          </cell>
        </row>
        <row r="1811">
          <cell r="C1811" t="str">
            <v>Style</v>
          </cell>
        </row>
        <row r="1814">
          <cell r="C1814" t="str">
            <v>W10615 SPRING'10</v>
          </cell>
        </row>
        <row r="1815">
          <cell r="C1815" t="str">
            <v>W 10611 SPRING'10</v>
          </cell>
        </row>
        <row r="1816">
          <cell r="C1816" t="str">
            <v>W 10612 SPRING'10</v>
          </cell>
        </row>
        <row r="1817">
          <cell r="C1817" t="str">
            <v>W 10619 SPRING'10</v>
          </cell>
        </row>
        <row r="1818">
          <cell r="C1818" t="str">
            <v>W 10621 SPRING'10</v>
          </cell>
        </row>
        <row r="1819">
          <cell r="C1819" t="str">
            <v>W 10623 SPRING'10</v>
          </cell>
        </row>
        <row r="1820">
          <cell r="C1820" t="str">
            <v>W 10811 SPRING'10</v>
          </cell>
        </row>
        <row r="1821">
          <cell r="C1821" t="str">
            <v>W 10812 SPRING'10</v>
          </cell>
        </row>
        <row r="1822">
          <cell r="C1822" t="str">
            <v>W 10813 SPRING'10</v>
          </cell>
        </row>
        <row r="1823">
          <cell r="C1823" t="str">
            <v>W 10814 SPRING'10</v>
          </cell>
        </row>
        <row r="1824">
          <cell r="C1824" t="str">
            <v>W 10823 SPRING'10</v>
          </cell>
        </row>
        <row r="1825">
          <cell r="C1825" t="str">
            <v>W 10831 SPRING'10</v>
          </cell>
        </row>
        <row r="1826">
          <cell r="C1826" t="str">
            <v>W 10832 SPRING'10</v>
          </cell>
        </row>
        <row r="1827">
          <cell r="C1827" t="str">
            <v>W 10911 SPRING'10</v>
          </cell>
        </row>
        <row r="1828">
          <cell r="C1828" t="str">
            <v>W 10912 SPRING'10</v>
          </cell>
        </row>
        <row r="1829">
          <cell r="C1829" t="str">
            <v>W 10921 SPRING'10</v>
          </cell>
        </row>
        <row r="1830">
          <cell r="C1830" t="str">
            <v>W 10922 SPRING'10</v>
          </cell>
        </row>
        <row r="1831">
          <cell r="C1831" t="str">
            <v>W101011 SPRING'10</v>
          </cell>
        </row>
        <row r="1832">
          <cell r="C1832" t="str">
            <v>W101012 SPRING'10</v>
          </cell>
        </row>
        <row r="1833">
          <cell r="C1833" t="str">
            <v>W 10712 SPRING'10</v>
          </cell>
        </row>
        <row r="1834">
          <cell r="C1834" t="str">
            <v>W 10713 SPRING'10</v>
          </cell>
        </row>
        <row r="1835">
          <cell r="C1835" t="str">
            <v>LW10111SPRING'10</v>
          </cell>
        </row>
        <row r="1836">
          <cell r="C1836" t="str">
            <v>LW-W10112 SPRING'10</v>
          </cell>
        </row>
        <row r="1837">
          <cell r="C1837" t="str">
            <v>LW-W10122 SPRING'10</v>
          </cell>
        </row>
        <row r="1838">
          <cell r="C1838" t="str">
            <v>LW-W10131 SPRING'10</v>
          </cell>
        </row>
        <row r="1839">
          <cell r="C1839" t="str">
            <v>LW-W10132 SPRING'10</v>
          </cell>
        </row>
        <row r="1840">
          <cell r="C1840" t="str">
            <v>LW-W10211 SPRING'10</v>
          </cell>
        </row>
        <row r="1841">
          <cell r="C1841" t="str">
            <v>LW-W10212 SPRING'10</v>
          </cell>
        </row>
        <row r="1842">
          <cell r="C1842" t="str">
            <v>LW-W10232 SPRING'10</v>
          </cell>
        </row>
        <row r="1843">
          <cell r="C1843" t="str">
            <v>LW-W10241 SPRING'10</v>
          </cell>
        </row>
        <row r="1844">
          <cell r="C1844" t="str">
            <v>LW-W10242 SPRING'10</v>
          </cell>
        </row>
        <row r="1845">
          <cell r="C1845" t="str">
            <v>LW-W10252 SPRING'10</v>
          </cell>
        </row>
        <row r="1846">
          <cell r="C1846" t="str">
            <v>LW-W10431 SPRING'10</v>
          </cell>
        </row>
        <row r="1847">
          <cell r="C1847" t="str">
            <v>LW-W10521 SPRING'10</v>
          </cell>
        </row>
        <row r="1848">
          <cell r="C1848" t="str">
            <v>LW-W10411 SPRING'10</v>
          </cell>
        </row>
        <row r="1850">
          <cell r="C1850" t="str">
            <v>LW10131-REORDER</v>
          </cell>
        </row>
        <row r="1851">
          <cell r="C1851" t="str">
            <v>LW10132-REORDER</v>
          </cell>
        </row>
        <row r="1852">
          <cell r="C1852" t="str">
            <v>LW10211-REORDER</v>
          </cell>
        </row>
        <row r="1853">
          <cell r="C1853" t="str">
            <v>LW10212-REORDER</v>
          </cell>
        </row>
        <row r="1854">
          <cell r="C1854" t="str">
            <v>LW10221-REORDER</v>
          </cell>
        </row>
        <row r="1855">
          <cell r="C1855" t="str">
            <v>LW10315- REORDER</v>
          </cell>
        </row>
        <row r="1856">
          <cell r="C1856" t="str">
            <v>LW10342- REORDER</v>
          </cell>
        </row>
        <row r="1857">
          <cell r="C1857" t="str">
            <v>LW10411- REORDER</v>
          </cell>
        </row>
        <row r="1858">
          <cell r="C1858" t="str">
            <v>LW10412- REORDER</v>
          </cell>
        </row>
        <row r="1859">
          <cell r="C1859" t="str">
            <v>LW10242- REORDER</v>
          </cell>
        </row>
        <row r="1860">
          <cell r="C1860" t="str">
            <v>LW10631- REORDER</v>
          </cell>
        </row>
        <row r="1863">
          <cell r="C1863" t="str">
            <v>RBG0017-BABY C1</v>
          </cell>
        </row>
        <row r="1864">
          <cell r="C1864" t="str">
            <v>RBG0017-BABY C2</v>
          </cell>
        </row>
        <row r="1865">
          <cell r="C1865" t="str">
            <v>RKG0017-KID C1</v>
          </cell>
        </row>
        <row r="1866">
          <cell r="C1866" t="str">
            <v>RKG0017-KID C2</v>
          </cell>
        </row>
        <row r="1867">
          <cell r="C1867" t="str">
            <v>RBG0018- BABY C1</v>
          </cell>
        </row>
        <row r="1868">
          <cell r="C1868" t="str">
            <v>RBG0018- BABY C2</v>
          </cell>
        </row>
        <row r="1869">
          <cell r="C1869" t="str">
            <v>RKG0018- KID C1</v>
          </cell>
        </row>
        <row r="1870">
          <cell r="C1870" t="str">
            <v>RKG0018- KID C2</v>
          </cell>
        </row>
        <row r="1871">
          <cell r="C1871" t="str">
            <v>RKG0019- KID C1</v>
          </cell>
        </row>
        <row r="1872">
          <cell r="C1872" t="str">
            <v>RKG0019- KID C2</v>
          </cell>
        </row>
        <row r="1873">
          <cell r="C1873" t="str">
            <v>RKG0019- KID C3</v>
          </cell>
        </row>
        <row r="1874">
          <cell r="C1874" t="str">
            <v>RBG0020- BABY C1</v>
          </cell>
        </row>
        <row r="1875">
          <cell r="C1875" t="str">
            <v>RBG0020- BABY C2</v>
          </cell>
        </row>
        <row r="1876">
          <cell r="C1876" t="str">
            <v>RKG0020- C1</v>
          </cell>
        </row>
        <row r="1877">
          <cell r="C1877" t="str">
            <v>RKG0020- C2</v>
          </cell>
        </row>
        <row r="1878">
          <cell r="C1878" t="str">
            <v>RKG0020- C3</v>
          </cell>
        </row>
        <row r="1879">
          <cell r="C1879" t="str">
            <v>RKG0023-KIDS C1</v>
          </cell>
        </row>
        <row r="1880">
          <cell r="C1880" t="str">
            <v>RKG0023-KIDS C2</v>
          </cell>
        </row>
        <row r="1881">
          <cell r="C1881" t="str">
            <v>RBG0024-BABY C1</v>
          </cell>
        </row>
        <row r="1882">
          <cell r="C1882" t="str">
            <v>RBG0024-BABY C2</v>
          </cell>
        </row>
        <row r="1883">
          <cell r="C1883" t="str">
            <v>RKG0024-KID C1</v>
          </cell>
        </row>
        <row r="1884">
          <cell r="C1884" t="str">
            <v>RKG0024-KID C2</v>
          </cell>
        </row>
        <row r="1885">
          <cell r="C1885" t="str">
            <v>RKG0024-KID C3</v>
          </cell>
        </row>
        <row r="1886">
          <cell r="C1886" t="str">
            <v>RBU018- BABY C1</v>
          </cell>
        </row>
        <row r="1887">
          <cell r="C1887" t="str">
            <v>RBU018- BABY C2</v>
          </cell>
        </row>
        <row r="1888">
          <cell r="C1888" t="str">
            <v>RKU018- KID C1</v>
          </cell>
        </row>
        <row r="1889">
          <cell r="C1889" t="str">
            <v>RKU018- KID C2</v>
          </cell>
        </row>
        <row r="1890">
          <cell r="C1890" t="str">
            <v>RBU019- BABY C1</v>
          </cell>
        </row>
        <row r="1891">
          <cell r="C1891" t="str">
            <v>RBU019- BABY C2</v>
          </cell>
        </row>
        <row r="1892">
          <cell r="C1892" t="str">
            <v>RBU019- BABY C3</v>
          </cell>
        </row>
        <row r="1893">
          <cell r="C1893" t="str">
            <v>RKU019- KID C1</v>
          </cell>
        </row>
        <row r="1894">
          <cell r="C1894" t="str">
            <v>RKU019- KID C2</v>
          </cell>
        </row>
        <row r="1895">
          <cell r="C1895" t="str">
            <v>RKU019- KID C3</v>
          </cell>
        </row>
        <row r="1896">
          <cell r="C1896" t="str">
            <v>RKU020-KIDS C1</v>
          </cell>
        </row>
        <row r="1897">
          <cell r="C1897" t="str">
            <v>RKU020-KIDS C2</v>
          </cell>
        </row>
        <row r="1898">
          <cell r="C1898" t="str">
            <v>RKU020-KIDS C3</v>
          </cell>
        </row>
        <row r="1899">
          <cell r="C1899" t="str">
            <v>RBU020-BABY C1</v>
          </cell>
        </row>
        <row r="1900">
          <cell r="C1900" t="str">
            <v>RBU020-BABY C2</v>
          </cell>
        </row>
        <row r="1901">
          <cell r="C1901" t="str">
            <v>RBU020-BABY C3</v>
          </cell>
        </row>
        <row r="1902">
          <cell r="C1902" t="str">
            <v>RKU022-C1</v>
          </cell>
        </row>
        <row r="1903">
          <cell r="C1903" t="str">
            <v>RKU022-C2</v>
          </cell>
        </row>
        <row r="1904">
          <cell r="C1904" t="str">
            <v>RBU0024 BABY-C1</v>
          </cell>
        </row>
        <row r="1905">
          <cell r="C1905" t="str">
            <v>RBU0024 BABY-C2</v>
          </cell>
        </row>
        <row r="1906">
          <cell r="C1906" t="str">
            <v>RBU0024 BABY-C3</v>
          </cell>
        </row>
        <row r="1907">
          <cell r="C1907" t="str">
            <v>RBU0025 BABY-C1</v>
          </cell>
        </row>
        <row r="1908">
          <cell r="C1908" t="str">
            <v>RBU0025 BABY-C2</v>
          </cell>
        </row>
        <row r="1909">
          <cell r="C1909" t="str">
            <v>RBU0025 BABY-C3</v>
          </cell>
        </row>
        <row r="1910">
          <cell r="C1910" t="str">
            <v>RBU0026 BABY-C1</v>
          </cell>
        </row>
        <row r="1911">
          <cell r="C1911" t="str">
            <v>RBU0026 BABY-C2</v>
          </cell>
        </row>
        <row r="1913">
          <cell r="C1913" t="str">
            <v>GGF9089-C1</v>
          </cell>
        </row>
        <row r="1914">
          <cell r="C1914" t="str">
            <v>GGF9089-C2</v>
          </cell>
        </row>
        <row r="1915">
          <cell r="C1915" t="str">
            <v>GGF9129-C1</v>
          </cell>
        </row>
        <row r="1916">
          <cell r="C1916" t="str">
            <v>GGF9129-C2</v>
          </cell>
        </row>
        <row r="1917">
          <cell r="C1917" t="str">
            <v>GGF9119-C1</v>
          </cell>
        </row>
        <row r="1918">
          <cell r="C1918" t="str">
            <v>GGF9118-C1</v>
          </cell>
        </row>
        <row r="1919">
          <cell r="C1919" t="str">
            <v>GGF9257-C1</v>
          </cell>
        </row>
        <row r="1920">
          <cell r="C1920" t="str">
            <v>GGF9257-C2</v>
          </cell>
        </row>
        <row r="1921">
          <cell r="C1921" t="str">
            <v>GGF9091</v>
          </cell>
        </row>
        <row r="1922">
          <cell r="C1922" t="str">
            <v>GGF9167-C1</v>
          </cell>
        </row>
        <row r="1923">
          <cell r="C1923" t="str">
            <v>GGF9167-C2</v>
          </cell>
        </row>
        <row r="1924">
          <cell r="C1924" t="str">
            <v>GGF9206 (#9112)</v>
          </cell>
        </row>
        <row r="1925">
          <cell r="C1925" t="str">
            <v>GGF9190</v>
          </cell>
        </row>
        <row r="1926">
          <cell r="C1926" t="str">
            <v>GGF9193</v>
          </cell>
        </row>
        <row r="1927">
          <cell r="C1927" t="str">
            <v>GGF9128-C1</v>
          </cell>
        </row>
        <row r="1928">
          <cell r="C1928" t="str">
            <v>GGF9128-C2</v>
          </cell>
        </row>
        <row r="1929">
          <cell r="C1929" t="str">
            <v>GGF9420 A</v>
          </cell>
        </row>
        <row r="1930">
          <cell r="C1930" t="str">
            <v>GGF9279-C2</v>
          </cell>
        </row>
        <row r="1932">
          <cell r="C1932" t="str">
            <v>GGF9099</v>
          </cell>
        </row>
        <row r="1933">
          <cell r="C1933" t="str">
            <v>GGF9101</v>
          </cell>
        </row>
        <row r="1934">
          <cell r="C1934" t="str">
            <v>GGF9136</v>
          </cell>
        </row>
        <row r="1935">
          <cell r="C1935" t="str">
            <v>GGF9155</v>
          </cell>
        </row>
        <row r="1936">
          <cell r="C1936" t="str">
            <v>GGF9160</v>
          </cell>
        </row>
        <row r="1937">
          <cell r="C1937" t="str">
            <v>GGF9256</v>
          </cell>
        </row>
        <row r="1938">
          <cell r="C1938" t="str">
            <v>GGF9430</v>
          </cell>
        </row>
        <row r="1939">
          <cell r="C1939" t="str">
            <v>GGF9258-C1</v>
          </cell>
        </row>
        <row r="1940">
          <cell r="C1940" t="str">
            <v>GGF9258-C2</v>
          </cell>
        </row>
        <row r="1941">
          <cell r="C1941" t="str">
            <v>GGF9431 ( OUT)</v>
          </cell>
        </row>
        <row r="1942">
          <cell r="C1942" t="str">
            <v>GGF9431 ( IN)</v>
          </cell>
        </row>
        <row r="1943">
          <cell r="C1943" t="str">
            <v>GGF9154</v>
          </cell>
        </row>
        <row r="1944">
          <cell r="C1944" t="str">
            <v>GGF9179</v>
          </cell>
        </row>
        <row r="1945">
          <cell r="C1945" t="str">
            <v>GGF9260</v>
          </cell>
        </row>
        <row r="1946">
          <cell r="C1946" t="str">
            <v>GGF9278 ( OUT )</v>
          </cell>
        </row>
        <row r="1947">
          <cell r="C1947" t="str">
            <v>GGF9278 ( IN )</v>
          </cell>
        </row>
        <row r="1948">
          <cell r="C1948" t="str">
            <v>GGF9279-D5-C1</v>
          </cell>
        </row>
        <row r="1949">
          <cell r="C1949" t="str">
            <v>GGF9279-D5-C2</v>
          </cell>
        </row>
        <row r="1950">
          <cell r="C1950" t="str">
            <v>GGF9222</v>
          </cell>
        </row>
        <row r="1951">
          <cell r="C1951" t="str">
            <v>GGF9282-C1 ( IN )</v>
          </cell>
        </row>
        <row r="1952">
          <cell r="C1952" t="str">
            <v>GGF9282-C2 ( IN )</v>
          </cell>
        </row>
        <row r="1954">
          <cell r="C1954" t="str">
            <v>JBF9090</v>
          </cell>
        </row>
        <row r="1955">
          <cell r="C1955" t="str">
            <v>JBF9099-C1</v>
          </cell>
        </row>
        <row r="1956">
          <cell r="C1956" t="str">
            <v>JBF9099-C2</v>
          </cell>
        </row>
        <row r="1957">
          <cell r="C1957" t="str">
            <v>JBF9699-C1</v>
          </cell>
        </row>
        <row r="1958">
          <cell r="C1958" t="str">
            <v>JBF9699-C2</v>
          </cell>
        </row>
        <row r="1959">
          <cell r="C1959" t="str">
            <v>JBF9178-C1</v>
          </cell>
        </row>
        <row r="1960">
          <cell r="C1960" t="str">
            <v>JBF9178-C2</v>
          </cell>
        </row>
        <row r="1961">
          <cell r="C1961" t="str">
            <v>JBF9178-C3</v>
          </cell>
        </row>
        <row r="1962">
          <cell r="C1962" t="str">
            <v>JBF9178-C4</v>
          </cell>
        </row>
        <row r="1965">
          <cell r="C1965" t="str">
            <v>JBF9240-C1</v>
          </cell>
        </row>
        <row r="1966">
          <cell r="C1966" t="str">
            <v>JBF9240-C2</v>
          </cell>
        </row>
        <row r="1967">
          <cell r="C1967" t="str">
            <v>JBF9163-C1</v>
          </cell>
        </row>
        <row r="1968">
          <cell r="C1968" t="str">
            <v>JBF9264</v>
          </cell>
        </row>
        <row r="1969">
          <cell r="C1969" t="str">
            <v>JBF9409-C1</v>
          </cell>
        </row>
        <row r="1970">
          <cell r="C1970" t="str">
            <v>JBF9409-C2</v>
          </cell>
        </row>
        <row r="1971">
          <cell r="C1971" t="str">
            <v>JBF9410</v>
          </cell>
        </row>
        <row r="1972">
          <cell r="C1972" t="str">
            <v>JBF9411</v>
          </cell>
        </row>
        <row r="1973">
          <cell r="C1973" t="str">
            <v>JBF9412</v>
          </cell>
        </row>
        <row r="1974">
          <cell r="C1974" t="str">
            <v>JBF9413</v>
          </cell>
        </row>
        <row r="1975">
          <cell r="C1975" t="str">
            <v>JBF9095-REORDER C1</v>
          </cell>
        </row>
        <row r="1976">
          <cell r="C1976" t="str">
            <v>JBF9095-REORDER C2</v>
          </cell>
        </row>
        <row r="1977">
          <cell r="C1977" t="str">
            <v>JBF9176</v>
          </cell>
        </row>
        <row r="1979">
          <cell r="C1979" t="str">
            <v>MA AW10#006-C1</v>
          </cell>
        </row>
        <row r="1980">
          <cell r="C1980" t="str">
            <v>MA AW10#031</v>
          </cell>
        </row>
        <row r="1981">
          <cell r="C1981" t="str">
            <v>MA AW10#017-C1</v>
          </cell>
        </row>
        <row r="1982">
          <cell r="C1982" t="str">
            <v>MA AW10#017-C2</v>
          </cell>
        </row>
        <row r="1994">
          <cell r="C1994" t="str">
            <v>Style</v>
          </cell>
        </row>
        <row r="1997">
          <cell r="C1997" t="str">
            <v>GGF9382</v>
          </cell>
        </row>
        <row r="1998">
          <cell r="C1998" t="str">
            <v>GGF9381</v>
          </cell>
        </row>
        <row r="1999">
          <cell r="C1999" t="str">
            <v>GGF9511-C1</v>
          </cell>
        </row>
        <row r="2000">
          <cell r="C2000" t="str">
            <v>GGF9511-C2</v>
          </cell>
        </row>
        <row r="2001">
          <cell r="C2001" t="str">
            <v>GGF9510-C1</v>
          </cell>
        </row>
        <row r="2002">
          <cell r="C2002" t="str">
            <v>GGF9510-C2</v>
          </cell>
        </row>
        <row r="2003">
          <cell r="C2003" t="str">
            <v>GGF9144</v>
          </cell>
        </row>
        <row r="2004">
          <cell r="C2004" t="str">
            <v>GGF9370-C1</v>
          </cell>
        </row>
        <row r="2005">
          <cell r="C2005" t="str">
            <v>GGF9370-C2</v>
          </cell>
        </row>
        <row r="2006">
          <cell r="C2006" t="str">
            <v>GGF9316</v>
          </cell>
        </row>
        <row r="2007">
          <cell r="C2007" t="str">
            <v>GGF9317</v>
          </cell>
        </row>
        <row r="2008">
          <cell r="C2008" t="str">
            <v>GGF9315</v>
          </cell>
        </row>
        <row r="2009">
          <cell r="C2009" t="str">
            <v>GGF9424</v>
          </cell>
        </row>
        <row r="2010">
          <cell r="C2010" t="str">
            <v>GGF9567</v>
          </cell>
        </row>
        <row r="2011">
          <cell r="C2011" t="str">
            <v>GGF9323- ( IN )</v>
          </cell>
        </row>
        <row r="2012">
          <cell r="C2012" t="str">
            <v>GGF9395 B</v>
          </cell>
        </row>
        <row r="2013">
          <cell r="C2013" t="str">
            <v>GGF9282 (IN)</v>
          </cell>
        </row>
        <row r="2014">
          <cell r="C2014" t="str">
            <v>GGF9371</v>
          </cell>
        </row>
        <row r="2015">
          <cell r="C2015" t="str">
            <v>GGF9363</v>
          </cell>
        </row>
        <row r="2017">
          <cell r="C2017" t="str">
            <v>GGF9510-C2 DJ</v>
          </cell>
        </row>
        <row r="2018">
          <cell r="C2018" t="str">
            <v>GGF9370-C2 DJ</v>
          </cell>
        </row>
        <row r="2019">
          <cell r="C2019" t="str">
            <v>GGF9316- DJ</v>
          </cell>
        </row>
        <row r="2020">
          <cell r="C2020" t="str">
            <v>GGF9315-DJ</v>
          </cell>
        </row>
        <row r="2021">
          <cell r="C2021" t="str">
            <v>GGF9395 -DJ</v>
          </cell>
        </row>
        <row r="2022">
          <cell r="C2022" t="str">
            <v>GGF9323-DJ ( IN )</v>
          </cell>
        </row>
        <row r="2023">
          <cell r="C2023" t="str">
            <v>GGF9278  ( IN )</v>
          </cell>
        </row>
        <row r="2024">
          <cell r="C2024" t="str">
            <v>GGF9357  ( IN )</v>
          </cell>
        </row>
        <row r="2026">
          <cell r="C2026" t="str">
            <v>GGF9329-C1</v>
          </cell>
        </row>
        <row r="2027">
          <cell r="C2027" t="str">
            <v>GGF9330-C1</v>
          </cell>
        </row>
        <row r="2028">
          <cell r="C2028" t="str">
            <v>GGF9337-C1</v>
          </cell>
        </row>
        <row r="2029">
          <cell r="C2029" t="str">
            <v>GGF9336-C1</v>
          </cell>
        </row>
        <row r="2030">
          <cell r="C2030" t="str">
            <v>GGF9325-C1</v>
          </cell>
        </row>
        <row r="2031">
          <cell r="C2031" t="str">
            <v>GGF9324-C1</v>
          </cell>
        </row>
        <row r="2032">
          <cell r="C2032" t="str">
            <v>GGF9338-C1</v>
          </cell>
        </row>
        <row r="2033">
          <cell r="C2033" t="str">
            <v>GGF9339-C1</v>
          </cell>
        </row>
        <row r="2035">
          <cell r="C2035" t="str">
            <v>MUN 238B</v>
          </cell>
        </row>
        <row r="2036">
          <cell r="C2036" t="str">
            <v>MUN 234</v>
          </cell>
        </row>
        <row r="2037">
          <cell r="C2037" t="str">
            <v>MUN 251</v>
          </cell>
        </row>
        <row r="2038">
          <cell r="C2038" t="str">
            <v>BMUN070</v>
          </cell>
        </row>
        <row r="2039">
          <cell r="C2039" t="str">
            <v>BMUN073</v>
          </cell>
        </row>
        <row r="2040">
          <cell r="C2040" t="str">
            <v>MUN 230</v>
          </cell>
        </row>
        <row r="2042">
          <cell r="C2042" t="str">
            <v>GMUN114</v>
          </cell>
        </row>
        <row r="2043">
          <cell r="C2043" t="str">
            <v>GMUN112</v>
          </cell>
        </row>
        <row r="2044">
          <cell r="C2044" t="str">
            <v>GMUN115B</v>
          </cell>
        </row>
        <row r="2045">
          <cell r="C2045" t="str">
            <v>GMUN107</v>
          </cell>
        </row>
        <row r="2046">
          <cell r="C2046" t="str">
            <v>GMUN111</v>
          </cell>
        </row>
        <row r="2047">
          <cell r="C2047" t="str">
            <v>GMUN116</v>
          </cell>
        </row>
        <row r="2048">
          <cell r="C2048" t="str">
            <v>GMUN113</v>
          </cell>
        </row>
        <row r="2049">
          <cell r="C2049" t="str">
            <v>MINI 193</v>
          </cell>
        </row>
        <row r="2050">
          <cell r="C2050" t="str">
            <v>MINI 198</v>
          </cell>
        </row>
        <row r="2051">
          <cell r="C2051" t="str">
            <v>MINI 195</v>
          </cell>
        </row>
        <row r="2052">
          <cell r="C2052" t="str">
            <v>MINI 205</v>
          </cell>
        </row>
        <row r="2053">
          <cell r="C2053" t="str">
            <v>MINI 199</v>
          </cell>
        </row>
        <row r="2054">
          <cell r="C2054" t="str">
            <v>MINI 189</v>
          </cell>
        </row>
        <row r="2055">
          <cell r="C2055" t="str">
            <v>MINI 190</v>
          </cell>
        </row>
        <row r="2056">
          <cell r="C2056" t="str">
            <v>MINI 185</v>
          </cell>
        </row>
        <row r="2057">
          <cell r="C2057" t="str">
            <v>MUN 495</v>
          </cell>
        </row>
        <row r="2058">
          <cell r="C2058" t="str">
            <v>MUN 506</v>
          </cell>
        </row>
        <row r="2059">
          <cell r="C2059" t="str">
            <v>MUN 497</v>
          </cell>
        </row>
        <row r="2060">
          <cell r="C2060" t="str">
            <v>MUN 516</v>
          </cell>
        </row>
        <row r="2061">
          <cell r="C2061" t="str">
            <v>MUN 499</v>
          </cell>
        </row>
        <row r="2062">
          <cell r="C2062" t="str">
            <v>MUN 515</v>
          </cell>
        </row>
        <row r="2063">
          <cell r="C2063" t="str">
            <v>MUN 502</v>
          </cell>
        </row>
        <row r="2064">
          <cell r="C2064" t="str">
            <v>MUN 520-C1</v>
          </cell>
        </row>
        <row r="2065">
          <cell r="C2065" t="str">
            <v>MUN 520-C2</v>
          </cell>
        </row>
        <row r="2066">
          <cell r="C2066" t="str">
            <v>MUN 463B</v>
          </cell>
        </row>
        <row r="2067">
          <cell r="C2067" t="str">
            <v>MUN 483</v>
          </cell>
        </row>
        <row r="2068">
          <cell r="C2068" t="str">
            <v>MUN 496</v>
          </cell>
        </row>
        <row r="2069">
          <cell r="C2069" t="str">
            <v>GMUN117</v>
          </cell>
        </row>
        <row r="2070">
          <cell r="C2070" t="str">
            <v>MUN 430</v>
          </cell>
        </row>
        <row r="2072">
          <cell r="C2072" t="str">
            <v>GMUN106A</v>
          </cell>
        </row>
        <row r="2073">
          <cell r="C2073" t="str">
            <v>GMUN112B</v>
          </cell>
        </row>
        <row r="2074">
          <cell r="C2074" t="str">
            <v>GMUN110</v>
          </cell>
        </row>
        <row r="2075">
          <cell r="C2075" t="str">
            <v>MINI 194</v>
          </cell>
        </row>
        <row r="2076">
          <cell r="C2076" t="str">
            <v>MINI 197</v>
          </cell>
        </row>
        <row r="2077">
          <cell r="C2077" t="str">
            <v>MINI 196</v>
          </cell>
        </row>
        <row r="2078">
          <cell r="C2078" t="str">
            <v>MINI 192</v>
          </cell>
        </row>
        <row r="2079">
          <cell r="C2079" t="str">
            <v>MUN 510</v>
          </cell>
        </row>
        <row r="2080">
          <cell r="C2080" t="str">
            <v>MUN 518</v>
          </cell>
        </row>
        <row r="2081">
          <cell r="C2081" t="str">
            <v>MUN 514</v>
          </cell>
        </row>
        <row r="2082">
          <cell r="C2082" t="str">
            <v>MUN 501</v>
          </cell>
        </row>
        <row r="2085">
          <cell r="C2085" t="str">
            <v>S10A511</v>
          </cell>
        </row>
        <row r="2086">
          <cell r="C2086" t="str">
            <v>S10A512</v>
          </cell>
        </row>
        <row r="2087">
          <cell r="C2087" t="str">
            <v>S10A521</v>
          </cell>
        </row>
        <row r="2088">
          <cell r="C2088" t="str">
            <v>S10A522</v>
          </cell>
        </row>
        <row r="2089">
          <cell r="C2089" t="str">
            <v>S10A531</v>
          </cell>
        </row>
        <row r="2090">
          <cell r="C2090" t="str">
            <v>S10A532</v>
          </cell>
        </row>
        <row r="2091">
          <cell r="C2091" t="str">
            <v>S10A551</v>
          </cell>
        </row>
        <row r="2092">
          <cell r="C2092" t="str">
            <v>S10A552</v>
          </cell>
        </row>
        <row r="2093">
          <cell r="C2093" t="str">
            <v>S10A561</v>
          </cell>
        </row>
        <row r="2094">
          <cell r="C2094" t="str">
            <v>S10A562</v>
          </cell>
        </row>
        <row r="2095">
          <cell r="C2095" t="str">
            <v>S10A611</v>
          </cell>
        </row>
        <row r="2096">
          <cell r="C2096" t="str">
            <v>S10A612</v>
          </cell>
        </row>
        <row r="2097">
          <cell r="C2097" t="str">
            <v>S10A613</v>
          </cell>
        </row>
        <row r="2098">
          <cell r="C2098" t="str">
            <v>S10A621</v>
          </cell>
        </row>
        <row r="2099">
          <cell r="C2099" t="str">
            <v>S10A622</v>
          </cell>
        </row>
        <row r="2100">
          <cell r="C2100" t="str">
            <v>S10A631</v>
          </cell>
        </row>
        <row r="2101">
          <cell r="C2101" t="str">
            <v>S10A632</v>
          </cell>
        </row>
        <row r="2102">
          <cell r="C2102" t="str">
            <v>S10A711</v>
          </cell>
        </row>
        <row r="2103">
          <cell r="C2103" t="str">
            <v>S10A712</v>
          </cell>
        </row>
        <row r="2104">
          <cell r="C2104" t="str">
            <v>S10A713</v>
          </cell>
        </row>
        <row r="2105">
          <cell r="C2105" t="str">
            <v>S10A714</v>
          </cell>
        </row>
        <row r="2106">
          <cell r="C2106" t="str">
            <v>S10A721</v>
          </cell>
        </row>
        <row r="2107">
          <cell r="C2107" t="str">
            <v>S10A722</v>
          </cell>
        </row>
        <row r="2108">
          <cell r="C2108" t="str">
            <v>S10A731</v>
          </cell>
        </row>
        <row r="2109">
          <cell r="C2109" t="str">
            <v>S10A732</v>
          </cell>
        </row>
        <row r="2110">
          <cell r="C2110" t="str">
            <v>S10A741</v>
          </cell>
        </row>
        <row r="2111">
          <cell r="C2111" t="str">
            <v>S10A742</v>
          </cell>
        </row>
        <row r="2112">
          <cell r="C2112" t="str">
            <v>LW10251</v>
          </cell>
        </row>
        <row r="2113">
          <cell r="C2113" t="str">
            <v>LW10252</v>
          </cell>
        </row>
        <row r="2114">
          <cell r="C2114" t="str">
            <v>S10A121</v>
          </cell>
        </row>
        <row r="2116">
          <cell r="C2116" t="str">
            <v>JBF9238-C1</v>
          </cell>
        </row>
        <row r="2117">
          <cell r="C2117" t="str">
            <v>JBF9238-C2</v>
          </cell>
        </row>
        <row r="2118">
          <cell r="C2118" t="str">
            <v>JBF9491</v>
          </cell>
        </row>
        <row r="2119">
          <cell r="C2119" t="str">
            <v>JBF9097-C1</v>
          </cell>
        </row>
        <row r="2120">
          <cell r="C2120" t="str">
            <v>JBF9097-C2</v>
          </cell>
        </row>
        <row r="2121">
          <cell r="C2121" t="str">
            <v>JBF9237</v>
          </cell>
        </row>
        <row r="2122">
          <cell r="C2122" t="str">
            <v>JBF9236</v>
          </cell>
        </row>
        <row r="2124">
          <cell r="C2124" t="str">
            <v>JBF9238-C1/1</v>
          </cell>
        </row>
        <row r="2125">
          <cell r="C2125" t="str">
            <v>JBF9238-C2/1</v>
          </cell>
        </row>
        <row r="2126">
          <cell r="C2126" t="str">
            <v>JBF9236</v>
          </cell>
        </row>
        <row r="2129">
          <cell r="C2129" t="str">
            <v>TSL0176-REMAKE-C1</v>
          </cell>
        </row>
        <row r="2130">
          <cell r="C2130" t="str">
            <v>TSL0176-REMAKE-C2</v>
          </cell>
        </row>
        <row r="2131">
          <cell r="C2131" t="str">
            <v>TSL0176-REMAKE-C3</v>
          </cell>
        </row>
        <row r="2132">
          <cell r="C2132" t="str">
            <v>TSL0176-REMAKE-C4</v>
          </cell>
        </row>
        <row r="2133">
          <cell r="C2133" t="str">
            <v>TSM0064-REMAKE- C1</v>
          </cell>
        </row>
        <row r="2134">
          <cell r="C2134" t="str">
            <v>TSM0064-REMAKE- C2</v>
          </cell>
        </row>
        <row r="2135">
          <cell r="C2135" t="str">
            <v>TSM0064-REMAKE- C3</v>
          </cell>
        </row>
        <row r="2136">
          <cell r="C2136" t="str">
            <v>TSM0064-REMAKE- C4</v>
          </cell>
        </row>
        <row r="2137">
          <cell r="C2137" t="str">
            <v>TSM0064-REMAKE- C5</v>
          </cell>
        </row>
        <row r="2140">
          <cell r="C2140" t="str">
            <v>W9621CF</v>
          </cell>
        </row>
        <row r="2141">
          <cell r="C2141" t="str">
            <v>W9121CF</v>
          </cell>
        </row>
        <row r="2142">
          <cell r="C2142" t="str">
            <v>WPP14CF</v>
          </cell>
        </row>
        <row r="2154">
          <cell r="C2154" t="str">
            <v>Style</v>
          </cell>
        </row>
        <row r="2157">
          <cell r="C2157" t="str">
            <v>GGF 9440-C1(DJ )</v>
          </cell>
        </row>
        <row r="2158">
          <cell r="C2158" t="str">
            <v>GGF 9441-C1 ( DJ)</v>
          </cell>
        </row>
        <row r="2159">
          <cell r="C2159" t="str">
            <v>GGF 9477 ( DJ)</v>
          </cell>
        </row>
        <row r="2160">
          <cell r="C2160" t="str">
            <v>GGF 9475 ( DJ)</v>
          </cell>
        </row>
        <row r="2161">
          <cell r="C2161" t="str">
            <v>GGF 9118-REORDER</v>
          </cell>
        </row>
        <row r="2162">
          <cell r="C2162" t="str">
            <v>GGF 9479 (in)</v>
          </cell>
        </row>
        <row r="2165">
          <cell r="C2165" t="str">
            <v>GGF 9315</v>
          </cell>
        </row>
        <row r="2166">
          <cell r="C2166" t="str">
            <v>GGF 9316</v>
          </cell>
        </row>
        <row r="2167">
          <cell r="C2167" t="str">
            <v>GGF 9440-C1</v>
          </cell>
        </row>
        <row r="2168">
          <cell r="C2168" t="str">
            <v>GGF 9440-C2</v>
          </cell>
        </row>
        <row r="2169">
          <cell r="C2169" t="str">
            <v>GGF 9441-C1</v>
          </cell>
        </row>
        <row r="2170">
          <cell r="C2170" t="str">
            <v>GGF 9441-C2</v>
          </cell>
        </row>
        <row r="2171">
          <cell r="C2171" t="str">
            <v>GGF 9477</v>
          </cell>
        </row>
        <row r="2172">
          <cell r="C2172" t="str">
            <v xml:space="preserve">GGF 9475 </v>
          </cell>
        </row>
        <row r="2174">
          <cell r="C2174" t="str">
            <v>MST01-C1</v>
          </cell>
        </row>
        <row r="2175">
          <cell r="C2175" t="str">
            <v>MST01-C2</v>
          </cell>
        </row>
        <row r="2176">
          <cell r="C2176" t="str">
            <v>MST01-C3</v>
          </cell>
        </row>
        <row r="2177">
          <cell r="C2177" t="str">
            <v>MST01-C4</v>
          </cell>
        </row>
        <row r="2178">
          <cell r="C2178" t="str">
            <v>MST01-C5</v>
          </cell>
        </row>
        <row r="2179">
          <cell r="C2179" t="str">
            <v>MST02</v>
          </cell>
        </row>
        <row r="2180">
          <cell r="C2180" t="str">
            <v>MST03</v>
          </cell>
        </row>
        <row r="2181">
          <cell r="C2181" t="str">
            <v>MST04-C1</v>
          </cell>
        </row>
        <row r="2182">
          <cell r="C2182" t="str">
            <v>MST04-C2</v>
          </cell>
        </row>
        <row r="2183">
          <cell r="C2183" t="str">
            <v>MST04-C3</v>
          </cell>
        </row>
        <row r="2184">
          <cell r="C2184" t="str">
            <v>MSB07-C2</v>
          </cell>
        </row>
        <row r="2185">
          <cell r="C2185" t="str">
            <v>MSB07-C3</v>
          </cell>
        </row>
        <row r="2186">
          <cell r="C2186" t="str">
            <v>MSB05-C1</v>
          </cell>
        </row>
        <row r="2187">
          <cell r="C2187" t="str">
            <v>MSB05-C2</v>
          </cell>
        </row>
        <row r="2188">
          <cell r="C2188" t="str">
            <v>MSB05-C3</v>
          </cell>
        </row>
        <row r="2189">
          <cell r="C2189" t="str">
            <v>MSB05-C4</v>
          </cell>
        </row>
        <row r="2190">
          <cell r="C2190" t="str">
            <v>MSB05-C5</v>
          </cell>
        </row>
        <row r="2191">
          <cell r="C2191" t="str">
            <v>MSB05-C6</v>
          </cell>
        </row>
        <row r="2192">
          <cell r="C2192" t="str">
            <v>MSB03-C1</v>
          </cell>
        </row>
        <row r="2193">
          <cell r="C2193" t="str">
            <v>MSB03-C2</v>
          </cell>
        </row>
        <row r="2194">
          <cell r="C2194" t="str">
            <v>MSB03-C3</v>
          </cell>
        </row>
        <row r="2195">
          <cell r="C2195" t="str">
            <v>MSB03-C4</v>
          </cell>
        </row>
        <row r="2196">
          <cell r="C2196" t="str">
            <v>MSB03-C5</v>
          </cell>
        </row>
        <row r="2197">
          <cell r="C2197" t="str">
            <v>MSB03-C6</v>
          </cell>
        </row>
        <row r="2198">
          <cell r="C2198" t="str">
            <v>MST05-C3</v>
          </cell>
        </row>
        <row r="2199">
          <cell r="C2199" t="str">
            <v>MST05-C4</v>
          </cell>
        </row>
        <row r="2200">
          <cell r="C2200" t="str">
            <v>MST05-C5</v>
          </cell>
        </row>
        <row r="2201">
          <cell r="C2201" t="str">
            <v>MST05-C1</v>
          </cell>
        </row>
        <row r="2202">
          <cell r="C2202" t="str">
            <v>MST05-C2</v>
          </cell>
        </row>
        <row r="2205">
          <cell r="C2205" t="str">
            <v>JBF9290</v>
          </cell>
        </row>
        <row r="2206">
          <cell r="C2206" t="str">
            <v>JBF9288</v>
          </cell>
        </row>
        <row r="2207">
          <cell r="C2207" t="str">
            <v>JBF9289</v>
          </cell>
        </row>
        <row r="2208">
          <cell r="C2208" t="str">
            <v>JBF9293</v>
          </cell>
        </row>
        <row r="2209">
          <cell r="C2209" t="str">
            <v>JBF9300</v>
          </cell>
        </row>
        <row r="2210">
          <cell r="C2210" t="str">
            <v>JBF9298</v>
          </cell>
        </row>
        <row r="2211">
          <cell r="C2211" t="str">
            <v>JBF9297</v>
          </cell>
        </row>
        <row r="2212">
          <cell r="C2212" t="str">
            <v>JBF9296</v>
          </cell>
        </row>
        <row r="2213">
          <cell r="C2213" t="str">
            <v>JBF9239</v>
          </cell>
        </row>
        <row r="2214">
          <cell r="C2214" t="str">
            <v>JBF9291</v>
          </cell>
        </row>
        <row r="2215">
          <cell r="C2215" t="str">
            <v>JBF9476</v>
          </cell>
        </row>
        <row r="2216">
          <cell r="C2216" t="str">
            <v>JBF9294</v>
          </cell>
        </row>
        <row r="2217">
          <cell r="C2217" t="str">
            <v>JBF9292</v>
          </cell>
        </row>
        <row r="2218">
          <cell r="C2218" t="str">
            <v>JBF9302</v>
          </cell>
        </row>
        <row r="2219">
          <cell r="C2219" t="str">
            <v>JBF9301</v>
          </cell>
        </row>
        <row r="2220">
          <cell r="C2220" t="str">
            <v>JBF9278-C1</v>
          </cell>
        </row>
        <row r="2221">
          <cell r="C2221" t="str">
            <v>JBF9278-C2</v>
          </cell>
        </row>
        <row r="2222">
          <cell r="C2222" t="str">
            <v>JBF9279</v>
          </cell>
        </row>
        <row r="2223">
          <cell r="C2223" t="str">
            <v>JBF9281</v>
          </cell>
        </row>
        <row r="2224">
          <cell r="C2224" t="str">
            <v>JBF9282</v>
          </cell>
        </row>
        <row r="2225">
          <cell r="C2225" t="str">
            <v>JBF9311-C1</v>
          </cell>
        </row>
        <row r="2226">
          <cell r="C2226" t="str">
            <v>JBF9311-C2</v>
          </cell>
        </row>
        <row r="2227">
          <cell r="C2227" t="str">
            <v>JBF9280-C1</v>
          </cell>
        </row>
        <row r="2228">
          <cell r="C2228" t="str">
            <v>JBF9280-C2</v>
          </cell>
        </row>
        <row r="2229">
          <cell r="C2229" t="str">
            <v>JBF9303</v>
          </cell>
        </row>
        <row r="2230">
          <cell r="C2230" t="str">
            <v>JBF9234</v>
          </cell>
        </row>
        <row r="2231">
          <cell r="C2231" t="str">
            <v>JBF9264-REORDER</v>
          </cell>
        </row>
        <row r="2235">
          <cell r="C2235" t="str">
            <v>JBF9298-DJ</v>
          </cell>
        </row>
        <row r="2236">
          <cell r="C2236" t="str">
            <v>JBF9297-DJ</v>
          </cell>
        </row>
        <row r="2237">
          <cell r="C2237" t="str">
            <v>JBF9296-DJ</v>
          </cell>
        </row>
        <row r="2238">
          <cell r="C2238" t="str">
            <v>JBF9476-DJ</v>
          </cell>
        </row>
        <row r="2239">
          <cell r="C2239" t="str">
            <v>JBF9301-DJ</v>
          </cell>
        </row>
        <row r="2240">
          <cell r="C2240" t="str">
            <v>JBF9278-DJ</v>
          </cell>
        </row>
        <row r="2241">
          <cell r="C2241" t="str">
            <v>JBF9282-DJ</v>
          </cell>
        </row>
        <row r="2242">
          <cell r="C2242" t="str">
            <v>JBF9303-DJ</v>
          </cell>
        </row>
        <row r="2245">
          <cell r="C2245" t="str">
            <v>#1413-1</v>
          </cell>
        </row>
        <row r="2246">
          <cell r="C2246" t="str">
            <v>#1413-2</v>
          </cell>
        </row>
        <row r="2247">
          <cell r="C2247" t="str">
            <v>#1422-1</v>
          </cell>
        </row>
        <row r="2248">
          <cell r="C2248" t="str">
            <v>#1422-2</v>
          </cell>
        </row>
        <row r="2249">
          <cell r="C2249" t="str">
            <v>#2413-1</v>
          </cell>
        </row>
        <row r="2250">
          <cell r="C2250" t="str">
            <v>#2413-2</v>
          </cell>
        </row>
        <row r="2251">
          <cell r="C2251" t="str">
            <v>#2422-1</v>
          </cell>
        </row>
        <row r="2252">
          <cell r="C2252" t="str">
            <v>#2422-2</v>
          </cell>
        </row>
        <row r="2253">
          <cell r="C2253" t="str">
            <v>#10-001</v>
          </cell>
        </row>
        <row r="2254">
          <cell r="C2254" t="str">
            <v>#10-002</v>
          </cell>
        </row>
        <row r="2255">
          <cell r="C2255" t="str">
            <v>#10-003</v>
          </cell>
        </row>
        <row r="2257">
          <cell r="C2257" t="str">
            <v>GMUN106A</v>
          </cell>
        </row>
        <row r="2258">
          <cell r="C2258" t="str">
            <v>MINI 191-DROP 2</v>
          </cell>
        </row>
        <row r="2259">
          <cell r="C2259" t="str">
            <v>MUN 513</v>
          </cell>
        </row>
        <row r="2260">
          <cell r="C2260" t="str">
            <v>PILLOW</v>
          </cell>
        </row>
        <row r="2264">
          <cell r="C2264" t="str">
            <v>POLO SHIRT MEN-C1</v>
          </cell>
        </row>
        <row r="2265">
          <cell r="C2265" t="str">
            <v>POLO SHIRT MEN-C2</v>
          </cell>
        </row>
        <row r="2266">
          <cell r="C2266" t="str">
            <v>POLO SHIRT WOVEN-C1</v>
          </cell>
        </row>
        <row r="2267">
          <cell r="C2267" t="str">
            <v>POLO SHIRT WOVEN-C2</v>
          </cell>
        </row>
        <row r="2269">
          <cell r="C2269" t="str">
            <v>TEE 1</v>
          </cell>
        </row>
        <row r="2270">
          <cell r="C2270" t="str">
            <v>TEE 2</v>
          </cell>
        </row>
        <row r="2271">
          <cell r="C2271" t="str">
            <v>TEE 3</v>
          </cell>
        </row>
        <row r="2272">
          <cell r="C2272" t="str">
            <v>TEE 4</v>
          </cell>
        </row>
        <row r="2294">
          <cell r="C2294" t="str">
            <v>Style</v>
          </cell>
        </row>
        <row r="2297">
          <cell r="C2297" t="str">
            <v>GGF9453</v>
          </cell>
        </row>
        <row r="2298">
          <cell r="C2298" t="str">
            <v>GGF9455</v>
          </cell>
        </row>
        <row r="2299">
          <cell r="C2299" t="str">
            <v>GGF9464</v>
          </cell>
        </row>
        <row r="2300">
          <cell r="C2300" t="str">
            <v>GGF9179-REORDER</v>
          </cell>
        </row>
        <row r="2303">
          <cell r="C2303" t="str">
            <v>#1221-C1</v>
          </cell>
        </row>
        <row r="2304">
          <cell r="C2304" t="str">
            <v>#1221-C2</v>
          </cell>
        </row>
        <row r="2305">
          <cell r="C2305" t="str">
            <v>#1221-C3</v>
          </cell>
        </row>
        <row r="2306">
          <cell r="C2306" t="str">
            <v>8099-C1</v>
          </cell>
        </row>
        <row r="2307">
          <cell r="C2307" t="str">
            <v>8099-C2</v>
          </cell>
        </row>
        <row r="2308">
          <cell r="C2308" t="str">
            <v>8100-C1</v>
          </cell>
        </row>
        <row r="2309">
          <cell r="C2309" t="str">
            <v>8100-C2</v>
          </cell>
        </row>
        <row r="2310">
          <cell r="C2310" t="str">
            <v>#3354A-C1</v>
          </cell>
        </row>
        <row r="2311">
          <cell r="C2311" t="str">
            <v>#3354A-C2</v>
          </cell>
        </row>
        <row r="2312">
          <cell r="C2312" t="str">
            <v>1231-C1</v>
          </cell>
        </row>
        <row r="2313">
          <cell r="C2313" t="str">
            <v>1231-C2</v>
          </cell>
        </row>
        <row r="2314">
          <cell r="C2314" t="str">
            <v>2150-C1</v>
          </cell>
        </row>
        <row r="2315">
          <cell r="C2315" t="str">
            <v>2150-C2</v>
          </cell>
        </row>
        <row r="2316">
          <cell r="C2316" t="str">
            <v>2150-C3</v>
          </cell>
        </row>
        <row r="2317">
          <cell r="C2317" t="str">
            <v>4269-C1</v>
          </cell>
        </row>
        <row r="2318">
          <cell r="C2318" t="str">
            <v>4269-C2</v>
          </cell>
        </row>
        <row r="2319">
          <cell r="C2319" t="str">
            <v>4269-C3</v>
          </cell>
        </row>
        <row r="2320">
          <cell r="C2320" t="str">
            <v>4262-C1</v>
          </cell>
        </row>
        <row r="2321">
          <cell r="C2321" t="str">
            <v>4262-C2</v>
          </cell>
        </row>
        <row r="2322">
          <cell r="C2322" t="str">
            <v>6090-C1</v>
          </cell>
        </row>
        <row r="2323">
          <cell r="C2323" t="str">
            <v>6090-C2</v>
          </cell>
        </row>
        <row r="2324">
          <cell r="C2324" t="str">
            <v>6090-C3</v>
          </cell>
        </row>
        <row r="2325">
          <cell r="C2325">
            <v>7094</v>
          </cell>
        </row>
        <row r="2326">
          <cell r="C2326" t="str">
            <v>6091-C1</v>
          </cell>
        </row>
        <row r="2327">
          <cell r="C2327" t="str">
            <v>6091-C2</v>
          </cell>
        </row>
        <row r="2328">
          <cell r="C2328" t="str">
            <v>7081-C1</v>
          </cell>
        </row>
        <row r="2329">
          <cell r="C2329" t="str">
            <v>7081-C2</v>
          </cell>
        </row>
        <row r="2331">
          <cell r="C2331" t="str">
            <v>MALE POLO</v>
          </cell>
        </row>
        <row r="2332">
          <cell r="C2332" t="str">
            <v>FEMALE POLO</v>
          </cell>
        </row>
        <row r="2333">
          <cell r="C2333" t="str">
            <v>MALE L/TEE</v>
          </cell>
        </row>
        <row r="2334">
          <cell r="C2334" t="str">
            <v>FEMALE L/TEE</v>
          </cell>
        </row>
        <row r="2335">
          <cell r="C2335" t="str">
            <v>UNIVERSAL TEE</v>
          </cell>
        </row>
        <row r="2336">
          <cell r="C2336" t="str">
            <v>BOXER MALE</v>
          </cell>
        </row>
        <row r="2337">
          <cell r="C2337" t="str">
            <v>BOXER FEMALE</v>
          </cell>
        </row>
        <row r="2340">
          <cell r="C2340" t="str">
            <v>#0651-C1</v>
          </cell>
        </row>
        <row r="2341">
          <cell r="C2341" t="str">
            <v>#0651-C2</v>
          </cell>
        </row>
        <row r="2342">
          <cell r="C2342" t="str">
            <v>#0651-C3</v>
          </cell>
        </row>
        <row r="2343">
          <cell r="C2343" t="str">
            <v>#0650-C1</v>
          </cell>
        </row>
        <row r="2344">
          <cell r="C2344" t="str">
            <v>#0650-C2</v>
          </cell>
        </row>
        <row r="2345">
          <cell r="C2345" t="str">
            <v>#0650-C3</v>
          </cell>
        </row>
        <row r="2346">
          <cell r="C2346" t="str">
            <v>#0650-C4</v>
          </cell>
        </row>
        <row r="2347">
          <cell r="C2347" t="str">
            <v>#0054-C1</v>
          </cell>
        </row>
        <row r="2348">
          <cell r="C2348" t="str">
            <v>#0054-C2</v>
          </cell>
        </row>
        <row r="2349">
          <cell r="C2349" t="str">
            <v>#0057-C1</v>
          </cell>
        </row>
        <row r="2350">
          <cell r="C2350" t="str">
            <v>#0057-C2</v>
          </cell>
        </row>
        <row r="2351">
          <cell r="C2351" t="str">
            <v>#0663-C1</v>
          </cell>
        </row>
        <row r="2352">
          <cell r="C2352" t="str">
            <v>#0663-C2</v>
          </cell>
        </row>
        <row r="2353">
          <cell r="C2353" t="str">
            <v>#0663-C3</v>
          </cell>
        </row>
        <row r="2354">
          <cell r="C2354" t="str">
            <v>#0663-C4</v>
          </cell>
        </row>
        <row r="2355">
          <cell r="C2355" t="str">
            <v>#0056-C1</v>
          </cell>
        </row>
        <row r="2356">
          <cell r="C2356" t="str">
            <v>#0056-C2</v>
          </cell>
        </row>
        <row r="2357">
          <cell r="C2357" t="str">
            <v>#0056-C3</v>
          </cell>
        </row>
        <row r="2358">
          <cell r="C2358" t="str">
            <v>#0058-C2</v>
          </cell>
        </row>
        <row r="2359">
          <cell r="C2359" t="str">
            <v>#0058-C3</v>
          </cell>
        </row>
        <row r="2360">
          <cell r="C2360" t="str">
            <v>#0055-C1</v>
          </cell>
        </row>
        <row r="2361">
          <cell r="C2361" t="str">
            <v>#0055-C3</v>
          </cell>
        </row>
        <row r="2362">
          <cell r="C2362" t="str">
            <v>#0059</v>
          </cell>
        </row>
        <row r="2363">
          <cell r="C2363" t="str">
            <v>#0060</v>
          </cell>
        </row>
        <row r="2364">
          <cell r="C2364" t="str">
            <v>#0061</v>
          </cell>
        </row>
        <row r="2365">
          <cell r="C2365" t="str">
            <v>#0051-C1</v>
          </cell>
        </row>
        <row r="2366">
          <cell r="C2366" t="str">
            <v>#0051-C2</v>
          </cell>
        </row>
        <row r="2367">
          <cell r="C2367" t="str">
            <v>#0051-C3</v>
          </cell>
        </row>
        <row r="2368">
          <cell r="C2368" t="str">
            <v>#0052-C1</v>
          </cell>
        </row>
        <row r="2369">
          <cell r="C2369" t="str">
            <v>#0052-C2</v>
          </cell>
        </row>
        <row r="2370">
          <cell r="C2370" t="str">
            <v>#0052-C3</v>
          </cell>
        </row>
        <row r="2371">
          <cell r="C2371" t="str">
            <v>#0053-C1</v>
          </cell>
        </row>
        <row r="2372">
          <cell r="C2372" t="str">
            <v>#0053-C2</v>
          </cell>
        </row>
        <row r="2373">
          <cell r="C2373" t="str">
            <v>#0048-C1</v>
          </cell>
        </row>
        <row r="2374">
          <cell r="C2374" t="str">
            <v>#0048-C2</v>
          </cell>
        </row>
        <row r="2375">
          <cell r="C2375" t="str">
            <v>#0080-C1</v>
          </cell>
        </row>
        <row r="2376">
          <cell r="C2376" t="str">
            <v>#0080-C2</v>
          </cell>
        </row>
        <row r="2377">
          <cell r="C2377" t="str">
            <v>#0049-C1</v>
          </cell>
        </row>
        <row r="2378">
          <cell r="C2378" t="str">
            <v>#0049-C2</v>
          </cell>
        </row>
        <row r="2379">
          <cell r="C2379" t="str">
            <v>#0050-C1</v>
          </cell>
        </row>
        <row r="2380">
          <cell r="C2380" t="str">
            <v>#0050-C2</v>
          </cell>
        </row>
        <row r="2383">
          <cell r="C2383" t="str">
            <v xml:space="preserve"> MA040-SS-C1</v>
          </cell>
        </row>
        <row r="2384">
          <cell r="C2384" t="str">
            <v xml:space="preserve"> MA040-SS-C2</v>
          </cell>
        </row>
        <row r="2385">
          <cell r="C2385" t="str">
            <v xml:space="preserve"> MA041-SS-C1</v>
          </cell>
        </row>
        <row r="2386">
          <cell r="C2386" t="str">
            <v xml:space="preserve"> MA041-SS-C2</v>
          </cell>
        </row>
        <row r="2387">
          <cell r="C2387" t="str">
            <v xml:space="preserve"> MA042-SS-C1</v>
          </cell>
        </row>
        <row r="2388">
          <cell r="C2388" t="str">
            <v xml:space="preserve"> MA042-SS-C2</v>
          </cell>
        </row>
        <row r="2389">
          <cell r="C2389" t="str">
            <v xml:space="preserve"> MA043-SS-C1</v>
          </cell>
        </row>
        <row r="2390">
          <cell r="C2390" t="str">
            <v xml:space="preserve"> MA043-SS-C2</v>
          </cell>
        </row>
        <row r="2391">
          <cell r="C2391" t="str">
            <v xml:space="preserve"> MA044-SS</v>
          </cell>
        </row>
        <row r="2392">
          <cell r="C2392" t="str">
            <v xml:space="preserve"> MA045-SS-C1</v>
          </cell>
        </row>
        <row r="2393">
          <cell r="C2393" t="str">
            <v xml:space="preserve"> MA045-SS-C2</v>
          </cell>
        </row>
        <row r="2394">
          <cell r="C2394" t="str">
            <v xml:space="preserve"> MA045-SS-C3</v>
          </cell>
        </row>
        <row r="2395">
          <cell r="C2395" t="str">
            <v>MA036-SS-C1</v>
          </cell>
        </row>
        <row r="2396">
          <cell r="C2396" t="str">
            <v>MA036-SS-C2</v>
          </cell>
        </row>
        <row r="2397">
          <cell r="C2397" t="str">
            <v>MA038-SS</v>
          </cell>
        </row>
        <row r="2398">
          <cell r="C2398" t="str">
            <v>MA016-SS</v>
          </cell>
        </row>
        <row r="2399">
          <cell r="C2399" t="str">
            <v>MA011-SS-C2</v>
          </cell>
        </row>
        <row r="2400">
          <cell r="C2400" t="str">
            <v>MA023-SS</v>
          </cell>
        </row>
        <row r="2401">
          <cell r="C2401" t="str">
            <v>MA048A-SS</v>
          </cell>
        </row>
        <row r="2402">
          <cell r="C2402" t="str">
            <v>MA026-SS-C1</v>
          </cell>
        </row>
        <row r="2403">
          <cell r="C2403" t="str">
            <v>MA026-SS-C2</v>
          </cell>
        </row>
        <row r="2405">
          <cell r="C2405" t="str">
            <v>TABLE CLOTHING</v>
          </cell>
        </row>
        <row r="2407">
          <cell r="C2407" t="str">
            <v>GMUN078</v>
          </cell>
        </row>
        <row r="2408">
          <cell r="C2408" t="str">
            <v>GMUN085</v>
          </cell>
        </row>
        <row r="2409">
          <cell r="C2409" t="str">
            <v>GMUN095-DROP 3</v>
          </cell>
        </row>
        <row r="2410">
          <cell r="C2410" t="str">
            <v>GMUN096</v>
          </cell>
        </row>
        <row r="2411">
          <cell r="C2411" t="str">
            <v>GMUN097-DROP 3</v>
          </cell>
        </row>
        <row r="2412">
          <cell r="C2412" t="str">
            <v>GMUN099</v>
          </cell>
        </row>
        <row r="2413">
          <cell r="C2413" t="str">
            <v>GMUN107</v>
          </cell>
        </row>
        <row r="2414">
          <cell r="C2414" t="str">
            <v>GMUN111-W</v>
          </cell>
        </row>
        <row r="2415">
          <cell r="C2415" t="str">
            <v>GMUN112</v>
          </cell>
        </row>
        <row r="2416">
          <cell r="C2416" t="str">
            <v>GMUN114</v>
          </cell>
        </row>
        <row r="2417">
          <cell r="C2417" t="str">
            <v>GMUN115B-drop 3</v>
          </cell>
        </row>
        <row r="2418">
          <cell r="C2418" t="str">
            <v>GMUN116-DROP 3</v>
          </cell>
        </row>
        <row r="2419">
          <cell r="C2419" t="str">
            <v>MINI 165</v>
          </cell>
        </row>
        <row r="2420">
          <cell r="C2420" t="str">
            <v>MINI 167</v>
          </cell>
        </row>
        <row r="2421">
          <cell r="C2421" t="str">
            <v>MINI 169</v>
          </cell>
        </row>
        <row r="2422">
          <cell r="C2422" t="str">
            <v>MINI 178</v>
          </cell>
        </row>
        <row r="2423">
          <cell r="C2423" t="str">
            <v>MINI 185-DROP 3</v>
          </cell>
        </row>
        <row r="2424">
          <cell r="C2424" t="str">
            <v>MINI 186</v>
          </cell>
        </row>
        <row r="2425">
          <cell r="C2425" t="str">
            <v>MINI 188</v>
          </cell>
        </row>
        <row r="2426">
          <cell r="C2426" t="str">
            <v>MINI 189-drop 3</v>
          </cell>
        </row>
        <row r="2427">
          <cell r="C2427" t="str">
            <v>MINI 190</v>
          </cell>
        </row>
        <row r="2428">
          <cell r="C2428" t="str">
            <v>MINI 193</v>
          </cell>
        </row>
        <row r="2429">
          <cell r="C2429" t="str">
            <v>MINI 179</v>
          </cell>
        </row>
        <row r="2430">
          <cell r="C2430" t="str">
            <v>MINI 197</v>
          </cell>
        </row>
        <row r="2431">
          <cell r="C2431" t="str">
            <v>MINI 199</v>
          </cell>
        </row>
        <row r="2432">
          <cell r="C2432" t="str">
            <v>MINI 205</v>
          </cell>
        </row>
        <row r="2433">
          <cell r="C2433" t="str">
            <v>MINI 196</v>
          </cell>
        </row>
        <row r="2434">
          <cell r="C2434" t="str">
            <v>MINI 191</v>
          </cell>
        </row>
        <row r="2435">
          <cell r="C2435" t="str">
            <v>MINI 203</v>
          </cell>
        </row>
        <row r="2436">
          <cell r="C2436" t="str">
            <v>MUN 457</v>
          </cell>
        </row>
        <row r="2437">
          <cell r="C2437" t="str">
            <v>MUN 462</v>
          </cell>
        </row>
        <row r="2438">
          <cell r="C2438" t="str">
            <v>MUN 466</v>
          </cell>
        </row>
        <row r="2439">
          <cell r="C2439" t="str">
            <v>MUN 468</v>
          </cell>
        </row>
        <row r="2440">
          <cell r="C2440" t="str">
            <v>MUN 471</v>
          </cell>
        </row>
        <row r="2441">
          <cell r="C2441" t="str">
            <v>MUN 493</v>
          </cell>
        </row>
        <row r="2442">
          <cell r="C2442" t="str">
            <v>MUN 495- DROP 3</v>
          </cell>
        </row>
        <row r="2443">
          <cell r="C2443" t="str">
            <v>MUN 496-DROP 3</v>
          </cell>
        </row>
        <row r="2444">
          <cell r="C2444" t="str">
            <v>MUN 497</v>
          </cell>
        </row>
        <row r="2445">
          <cell r="C2445" t="str">
            <v>MUN 499</v>
          </cell>
        </row>
        <row r="2446">
          <cell r="C2446" t="str">
            <v>MUN 501</v>
          </cell>
        </row>
        <row r="2447">
          <cell r="C2447" t="str">
            <v>MUN 502</v>
          </cell>
        </row>
        <row r="2448">
          <cell r="C2448" t="str">
            <v>MUN 502A</v>
          </cell>
        </row>
        <row r="2449">
          <cell r="C2449" t="str">
            <v>MUN 514-DROP 3</v>
          </cell>
        </row>
        <row r="2450">
          <cell r="C2450" t="str">
            <v>MUN 504</v>
          </cell>
        </row>
        <row r="2451">
          <cell r="C2451" t="str">
            <v>MUN 506-DROP 3</v>
          </cell>
        </row>
        <row r="2452">
          <cell r="C2452" t="str">
            <v>MUN 507</v>
          </cell>
        </row>
        <row r="2453">
          <cell r="C2453" t="str">
            <v>MUN 510</v>
          </cell>
        </row>
        <row r="2454">
          <cell r="C2454" t="str">
            <v>MUN 511</v>
          </cell>
        </row>
        <row r="2455">
          <cell r="C2455" t="str">
            <v>MUN 512</v>
          </cell>
        </row>
        <row r="2456">
          <cell r="C2456" t="str">
            <v>MUN 513-DROP 3</v>
          </cell>
        </row>
        <row r="2457">
          <cell r="C2457" t="str">
            <v>MUN 515-DROP 3</v>
          </cell>
        </row>
        <row r="2458">
          <cell r="C2458" t="str">
            <v>MUN 516-DROP 3</v>
          </cell>
        </row>
        <row r="2459">
          <cell r="C2459" t="str">
            <v>MUN 518-DROP 3</v>
          </cell>
        </row>
        <row r="2460">
          <cell r="C2460" t="str">
            <v>MUN 503</v>
          </cell>
        </row>
        <row r="2461">
          <cell r="C2461" t="str">
            <v>MUN 521</v>
          </cell>
        </row>
        <row r="2462">
          <cell r="C2462" t="str">
            <v>MUN 483- DROP3</v>
          </cell>
        </row>
        <row r="2463">
          <cell r="C2463" t="str">
            <v>MUN 432</v>
          </cell>
        </row>
        <row r="2464">
          <cell r="C2464" t="str">
            <v>MUN 431-DROP 3</v>
          </cell>
        </row>
        <row r="2466">
          <cell r="C2466" t="str">
            <v>GMUN 117</v>
          </cell>
        </row>
        <row r="2467">
          <cell r="C2467" t="str">
            <v>MINI 150</v>
          </cell>
        </row>
        <row r="2472">
          <cell r="C2472" t="str">
            <v>GGF9568-REORDER</v>
          </cell>
        </row>
        <row r="2473">
          <cell r="C2473" t="str">
            <v>GGF9119-REORDER</v>
          </cell>
        </row>
        <row r="2478">
          <cell r="C2478" t="str">
            <v>TEAM JAYCO</v>
          </cell>
        </row>
        <row r="2479">
          <cell r="C2479" t="str">
            <v>POLO SHIRT</v>
          </cell>
        </row>
        <row r="2480">
          <cell r="C2480" t="str">
            <v>JAYCO TEE SHIRT-C1</v>
          </cell>
        </row>
        <row r="2481">
          <cell r="C2481" t="str">
            <v>JAYCO TEE SHIRT-C2</v>
          </cell>
        </row>
        <row r="2483">
          <cell r="C2483" t="str">
            <v>TEE-1</v>
          </cell>
        </row>
        <row r="2484">
          <cell r="C2484" t="str">
            <v>TEE-2</v>
          </cell>
        </row>
        <row r="2485">
          <cell r="C2485" t="str">
            <v>JUMPER</v>
          </cell>
        </row>
        <row r="2486">
          <cell r="C2486" t="str">
            <v>JUMPER -1</v>
          </cell>
        </row>
        <row r="2501">
          <cell r="C2501" t="str">
            <v>Style</v>
          </cell>
        </row>
        <row r="2504">
          <cell r="C2504">
            <v>1111004</v>
          </cell>
        </row>
        <row r="2505">
          <cell r="C2505">
            <v>1111005</v>
          </cell>
        </row>
        <row r="2506">
          <cell r="C2506">
            <v>1111010</v>
          </cell>
        </row>
        <row r="2507">
          <cell r="C2507">
            <v>1111011</v>
          </cell>
        </row>
        <row r="2508">
          <cell r="C2508">
            <v>1111012</v>
          </cell>
        </row>
        <row r="2509">
          <cell r="C2509" t="str">
            <v>1111013-C1</v>
          </cell>
        </row>
        <row r="2510">
          <cell r="C2510" t="str">
            <v>1111013-C2</v>
          </cell>
        </row>
        <row r="2511">
          <cell r="C2511">
            <v>1111016</v>
          </cell>
        </row>
        <row r="2512">
          <cell r="C2512">
            <v>1111024</v>
          </cell>
        </row>
        <row r="2513">
          <cell r="C2513">
            <v>1111027</v>
          </cell>
        </row>
        <row r="2514">
          <cell r="C2514">
            <v>1111028</v>
          </cell>
        </row>
        <row r="2515">
          <cell r="C2515">
            <v>1111030</v>
          </cell>
        </row>
        <row r="2516">
          <cell r="C2516">
            <v>1111031</v>
          </cell>
        </row>
        <row r="2517">
          <cell r="C2517">
            <v>1112101</v>
          </cell>
        </row>
        <row r="2518">
          <cell r="C2518">
            <v>1112103</v>
          </cell>
        </row>
        <row r="2519">
          <cell r="C2519">
            <v>1112107</v>
          </cell>
        </row>
        <row r="2520">
          <cell r="C2520">
            <v>1112108</v>
          </cell>
        </row>
        <row r="2521">
          <cell r="C2521">
            <v>1112109</v>
          </cell>
        </row>
        <row r="2522">
          <cell r="C2522">
            <v>1112110</v>
          </cell>
        </row>
        <row r="2523">
          <cell r="C2523">
            <v>1112112</v>
          </cell>
        </row>
        <row r="2524">
          <cell r="C2524">
            <v>1112115</v>
          </cell>
        </row>
        <row r="2525">
          <cell r="C2525">
            <v>1112118</v>
          </cell>
        </row>
        <row r="2526">
          <cell r="C2526" t="str">
            <v>BAG</v>
          </cell>
        </row>
        <row r="2527">
          <cell r="C2527">
            <v>1111001</v>
          </cell>
        </row>
        <row r="2528">
          <cell r="C2528">
            <v>1112131</v>
          </cell>
        </row>
        <row r="2529">
          <cell r="C2529">
            <v>1111003</v>
          </cell>
        </row>
        <row r="2531">
          <cell r="C2531" t="str">
            <v>GGF 0062-C1</v>
          </cell>
        </row>
        <row r="2532">
          <cell r="C2532" t="str">
            <v>GGF 0062-C2</v>
          </cell>
        </row>
        <row r="2533">
          <cell r="C2533" t="str">
            <v>GGF 0082-C1</v>
          </cell>
        </row>
        <row r="2534">
          <cell r="C2534" t="str">
            <v>GGF 0082-C2</v>
          </cell>
        </row>
        <row r="2535">
          <cell r="C2535" t="str">
            <v>GGF 0084-C1</v>
          </cell>
        </row>
        <row r="2536">
          <cell r="C2536" t="str">
            <v>GGF 0084-C2</v>
          </cell>
        </row>
        <row r="2537">
          <cell r="C2537" t="str">
            <v>GGF 0096</v>
          </cell>
        </row>
        <row r="2538">
          <cell r="C2538" t="str">
            <v>GGF 0095</v>
          </cell>
        </row>
        <row r="2539">
          <cell r="C2539" t="str">
            <v>GGF0041-C1</v>
          </cell>
        </row>
        <row r="2540">
          <cell r="C2540" t="str">
            <v>GGF0041-C2</v>
          </cell>
        </row>
        <row r="2541">
          <cell r="C2541" t="str">
            <v>GGF0039-C1</v>
          </cell>
        </row>
        <row r="2542">
          <cell r="C2542" t="str">
            <v>GGF0039-C2</v>
          </cell>
        </row>
        <row r="2543">
          <cell r="C2543" t="str">
            <v>GGF 0018-C1</v>
          </cell>
        </row>
        <row r="2544">
          <cell r="C2544" t="str">
            <v>GGF 0018-C2</v>
          </cell>
        </row>
        <row r="2545">
          <cell r="C2545" t="str">
            <v>GGF 0062-C1</v>
          </cell>
        </row>
        <row r="2546">
          <cell r="C2546" t="str">
            <v>GGF 0062-C2</v>
          </cell>
        </row>
        <row r="2548">
          <cell r="C2548" t="str">
            <v>GGF 0096-DJ</v>
          </cell>
        </row>
        <row r="2549">
          <cell r="C2549" t="str">
            <v>GGF 0095-DJ</v>
          </cell>
        </row>
        <row r="2550">
          <cell r="C2550" t="str">
            <v>GGF0041-C1-DJ</v>
          </cell>
        </row>
        <row r="2551">
          <cell r="C2551" t="str">
            <v>GGF0039-C2-DJ</v>
          </cell>
        </row>
        <row r="2552">
          <cell r="C2552" t="str">
            <v>GGF 0186-C1</v>
          </cell>
        </row>
        <row r="2553">
          <cell r="C2553" t="str">
            <v>GGF 0186-C2</v>
          </cell>
        </row>
        <row r="2554">
          <cell r="C2554" t="str">
            <v>GGF 0172</v>
          </cell>
        </row>
        <row r="2555">
          <cell r="C2555" t="str">
            <v>GGF 0442</v>
          </cell>
        </row>
        <row r="2556">
          <cell r="C2556" t="str">
            <v>GGF 0453</v>
          </cell>
        </row>
        <row r="2558">
          <cell r="C2558" t="str">
            <v>GGF 9569</v>
          </cell>
        </row>
        <row r="2559">
          <cell r="C2559" t="str">
            <v>GGF 9511-C1</v>
          </cell>
        </row>
        <row r="2560">
          <cell r="C2560" t="str">
            <v>GGF 9511-C2</v>
          </cell>
        </row>
        <row r="2562">
          <cell r="C2562" t="str">
            <v xml:space="preserve">S10A121-REORDER </v>
          </cell>
        </row>
        <row r="2563">
          <cell r="C2563" t="str">
            <v>S10A121-REORDER 2ND</v>
          </cell>
        </row>
        <row r="2564">
          <cell r="C2564" t="str">
            <v>S10A321-REORDER</v>
          </cell>
        </row>
        <row r="2565">
          <cell r="C2565" t="str">
            <v>W10111-REORDER</v>
          </cell>
        </row>
        <row r="2566">
          <cell r="C2566" t="str">
            <v>W101023-REORDER</v>
          </cell>
        </row>
        <row r="2567">
          <cell r="C2567" t="str">
            <v>W10141-REORDER</v>
          </cell>
        </row>
        <row r="2568">
          <cell r="C2568" t="str">
            <v>W10121-REORDER</v>
          </cell>
        </row>
        <row r="2569">
          <cell r="C2569" t="str">
            <v>W10131-REORDER</v>
          </cell>
        </row>
        <row r="2570">
          <cell r="C2570" t="str">
            <v>W10321-REORDER</v>
          </cell>
        </row>
        <row r="2571">
          <cell r="C2571" t="str">
            <v>W10611-REORDER</v>
          </cell>
        </row>
        <row r="2572">
          <cell r="C2572" t="str">
            <v>W10612-REORDER</v>
          </cell>
        </row>
        <row r="2573">
          <cell r="C2573" t="str">
            <v>W10619-REORDER</v>
          </cell>
        </row>
        <row r="2574">
          <cell r="C2574" t="str">
            <v>W10623-REORDER</v>
          </cell>
        </row>
        <row r="2575">
          <cell r="C2575" t="str">
            <v>W10811-REORDER</v>
          </cell>
        </row>
        <row r="2576">
          <cell r="C2576" t="str">
            <v>W10813-REORDER</v>
          </cell>
        </row>
        <row r="2577">
          <cell r="C2577" t="str">
            <v>W10814-REORDER</v>
          </cell>
        </row>
        <row r="2578">
          <cell r="C2578" t="str">
            <v>W101012-REORDER</v>
          </cell>
        </row>
        <row r="2579">
          <cell r="C2579" t="str">
            <v>LW-W10121-REORDER</v>
          </cell>
        </row>
        <row r="2580">
          <cell r="C2580" t="str">
            <v>LW-W10122-REORDER</v>
          </cell>
        </row>
        <row r="2581">
          <cell r="C2581" t="str">
            <v>LW-W10212-REORDER</v>
          </cell>
        </row>
        <row r="2582">
          <cell r="C2582" t="str">
            <v>LW-W10241-REORDER</v>
          </cell>
        </row>
        <row r="2583">
          <cell r="C2583" t="str">
            <v>LW-W10261-REORDER</v>
          </cell>
        </row>
        <row r="2584">
          <cell r="C2584" t="str">
            <v>LW-W10431-REORDER</v>
          </cell>
        </row>
        <row r="2585">
          <cell r="C2585" t="str">
            <v>LW-W10511-REORDER</v>
          </cell>
        </row>
        <row r="2586">
          <cell r="C2586" t="str">
            <v>S10A331-REORDER</v>
          </cell>
        </row>
        <row r="2587">
          <cell r="C2587" t="str">
            <v>S10A332-REORDER</v>
          </cell>
        </row>
        <row r="2588">
          <cell r="C2588" t="str">
            <v>S10A561-REORDER</v>
          </cell>
        </row>
        <row r="2589">
          <cell r="C2589" t="str">
            <v>S10A512-REORDER</v>
          </cell>
        </row>
        <row r="2590">
          <cell r="C2590" t="str">
            <v>S10A531-REORDER</v>
          </cell>
        </row>
        <row r="2591">
          <cell r="C2591" t="str">
            <v>S10A532-REORDER</v>
          </cell>
        </row>
        <row r="2592">
          <cell r="C2592" t="str">
            <v>S10A511-REORDER</v>
          </cell>
        </row>
        <row r="2593">
          <cell r="C2593" t="str">
            <v>S10A521-REORDER</v>
          </cell>
        </row>
        <row r="2594">
          <cell r="C2594" t="str">
            <v>S10A713-REORDER</v>
          </cell>
        </row>
        <row r="2595">
          <cell r="C2595" t="str">
            <v>S10A411-REORDER</v>
          </cell>
        </row>
        <row r="2596">
          <cell r="C2596" t="str">
            <v>S10A221-REORDER</v>
          </cell>
        </row>
        <row r="2597">
          <cell r="C2597" t="str">
            <v>S10A742-REORDER</v>
          </cell>
        </row>
        <row r="2598">
          <cell r="C2598" t="str">
            <v>S9172-REORDER</v>
          </cell>
        </row>
        <row r="2599">
          <cell r="C2599" t="str">
            <v>S9173-REORDER</v>
          </cell>
        </row>
        <row r="2600">
          <cell r="C2600" t="str">
            <v>LW-10342-REORDER</v>
          </cell>
        </row>
        <row r="2601">
          <cell r="C2601" t="str">
            <v>S10A011-REORDER</v>
          </cell>
        </row>
        <row r="2602">
          <cell r="C2602" t="str">
            <v>S10A322-REORDER</v>
          </cell>
        </row>
        <row r="2603">
          <cell r="C2603" t="str">
            <v>S10A552-REORDER</v>
          </cell>
        </row>
        <row r="2604">
          <cell r="C2604" t="str">
            <v>S10A562-REORDER</v>
          </cell>
        </row>
        <row r="2605">
          <cell r="C2605" t="str">
            <v>S10A712-REORDER</v>
          </cell>
        </row>
        <row r="2607">
          <cell r="C2607" t="str">
            <v>GGF 9328-C1</v>
          </cell>
        </row>
        <row r="2608">
          <cell r="C2608" t="str">
            <v>GGF 9328-C2</v>
          </cell>
        </row>
        <row r="2609">
          <cell r="C2609" t="str">
            <v>GGF 9331-C1</v>
          </cell>
        </row>
        <row r="2610">
          <cell r="C2610" t="str">
            <v>GGF 9331-C2</v>
          </cell>
        </row>
        <row r="2612">
          <cell r="C2612" t="str">
            <v>JBF 0801-C1</v>
          </cell>
        </row>
        <row r="2613">
          <cell r="C2613" t="str">
            <v>JBF 0801-C2</v>
          </cell>
        </row>
        <row r="2614">
          <cell r="C2614" t="str">
            <v>JBF 0802-C1</v>
          </cell>
        </row>
        <row r="2615">
          <cell r="C2615" t="str">
            <v>JBF 0802-C2</v>
          </cell>
        </row>
        <row r="2616">
          <cell r="C2616" t="str">
            <v>JBF 0803-C1</v>
          </cell>
        </row>
        <row r="2617">
          <cell r="C2617" t="str">
            <v>JBF 0803-C2</v>
          </cell>
        </row>
        <row r="2618">
          <cell r="C2618" t="str">
            <v>JBF 0819</v>
          </cell>
        </row>
        <row r="2620">
          <cell r="C2620" t="str">
            <v>WAVE TEE</v>
          </cell>
        </row>
        <row r="2621">
          <cell r="C2621" t="str">
            <v>CARP TEE</v>
          </cell>
        </row>
        <row r="2624">
          <cell r="C2624" t="str">
            <v>GGF 9453</v>
          </cell>
        </row>
        <row r="2625">
          <cell r="C2625" t="str">
            <v>GGF 9440-C1</v>
          </cell>
        </row>
        <row r="2626">
          <cell r="C2626" t="str">
            <v>GGF 9440-C2</v>
          </cell>
        </row>
        <row r="2627">
          <cell r="C2627" t="str">
            <v>GGF 0042</v>
          </cell>
        </row>
        <row r="2628">
          <cell r="C2628" t="str">
            <v>GGF 0044</v>
          </cell>
        </row>
        <row r="2630">
          <cell r="C2630" t="str">
            <v>FORTY TEE-C1</v>
          </cell>
        </row>
        <row r="2631">
          <cell r="C2631" t="str">
            <v>FORTY TEE-C2</v>
          </cell>
        </row>
        <row r="2632">
          <cell r="C2632" t="str">
            <v>FORTY TEE-C3</v>
          </cell>
        </row>
        <row r="2633">
          <cell r="C2633" t="str">
            <v>FORTY TEE-C4</v>
          </cell>
        </row>
        <row r="2634">
          <cell r="C2634" t="str">
            <v>FORTY TEE-C5</v>
          </cell>
        </row>
        <row r="2636">
          <cell r="C2636" t="str">
            <v>MEN TEE</v>
          </cell>
        </row>
        <row r="2637">
          <cell r="C2637" t="str">
            <v>WOVEN TEE</v>
          </cell>
        </row>
        <row r="2639">
          <cell r="C2639" t="str">
            <v>ALIMO TEE-C1</v>
          </cell>
        </row>
        <row r="2640">
          <cell r="C2640" t="str">
            <v>ALIMO TEE-C2</v>
          </cell>
        </row>
        <row r="2641">
          <cell r="C2641" t="str">
            <v>ALIMO TEE-C3</v>
          </cell>
        </row>
        <row r="2643">
          <cell r="C2643" t="str">
            <v>TEE</v>
          </cell>
        </row>
        <row r="2655">
          <cell r="C2655" t="str">
            <v>Style</v>
          </cell>
        </row>
        <row r="2658">
          <cell r="C2658" t="str">
            <v>#2150-C1</v>
          </cell>
        </row>
        <row r="2659">
          <cell r="C2659" t="str">
            <v>#2150-C2</v>
          </cell>
        </row>
        <row r="2660">
          <cell r="C2660" t="str">
            <v>#2150-C3</v>
          </cell>
        </row>
        <row r="2661">
          <cell r="C2661" t="str">
            <v>#4269-C1</v>
          </cell>
        </row>
        <row r="2662">
          <cell r="C2662" t="str">
            <v>#4269-C2</v>
          </cell>
        </row>
        <row r="2663">
          <cell r="C2663" t="str">
            <v>#4269-C3</v>
          </cell>
        </row>
        <row r="2664">
          <cell r="C2664" t="str">
            <v>#6090A-C1</v>
          </cell>
        </row>
        <row r="2665">
          <cell r="C2665" t="str">
            <v>#6090A-C2</v>
          </cell>
        </row>
        <row r="2666">
          <cell r="C2666" t="str">
            <v>#6090A-C3</v>
          </cell>
        </row>
        <row r="2667">
          <cell r="C2667" t="str">
            <v>#6091-C1</v>
          </cell>
        </row>
        <row r="2668">
          <cell r="C2668" t="str">
            <v>#6091-C2</v>
          </cell>
        </row>
        <row r="2669">
          <cell r="C2669" t="str">
            <v>#4270-C1</v>
          </cell>
        </row>
        <row r="2670">
          <cell r="C2670" t="str">
            <v>#4270-C2</v>
          </cell>
        </row>
        <row r="2671">
          <cell r="C2671" t="str">
            <v>#7088-C1</v>
          </cell>
        </row>
        <row r="2672">
          <cell r="C2672" t="str">
            <v>#7088-C2</v>
          </cell>
        </row>
        <row r="2673">
          <cell r="C2673" t="str">
            <v>#4266-C1</v>
          </cell>
        </row>
        <row r="2674">
          <cell r="C2674" t="str">
            <v>#4266-C2</v>
          </cell>
        </row>
        <row r="2675">
          <cell r="C2675" t="str">
            <v>#7094-C1</v>
          </cell>
        </row>
        <row r="2676">
          <cell r="C2676" t="str">
            <v>#7094-C2</v>
          </cell>
        </row>
        <row r="2679">
          <cell r="C2679" t="str">
            <v>S11N511</v>
          </cell>
        </row>
        <row r="2680">
          <cell r="C2680" t="str">
            <v>S11N611</v>
          </cell>
        </row>
        <row r="2681">
          <cell r="C2681" t="str">
            <v>S11N721</v>
          </cell>
        </row>
        <row r="2682">
          <cell r="C2682" t="str">
            <v>S11N722</v>
          </cell>
        </row>
        <row r="2683">
          <cell r="C2683" t="str">
            <v>S11N723</v>
          </cell>
        </row>
        <row r="2684">
          <cell r="C2684" t="str">
            <v>S11N731</v>
          </cell>
        </row>
        <row r="2685">
          <cell r="C2685" t="str">
            <v>S11N732</v>
          </cell>
        </row>
        <row r="2686">
          <cell r="C2686" t="str">
            <v>LWS11N011</v>
          </cell>
        </row>
        <row r="2687">
          <cell r="C2687" t="str">
            <v>LWS11N012</v>
          </cell>
        </row>
        <row r="2688">
          <cell r="C2688" t="str">
            <v>LWS11N041</v>
          </cell>
        </row>
        <row r="2689">
          <cell r="C2689" t="str">
            <v>LWS11N042</v>
          </cell>
        </row>
        <row r="2690">
          <cell r="C2690" t="str">
            <v>LWS11N121</v>
          </cell>
        </row>
        <row r="2691">
          <cell r="C2691" t="str">
            <v>LWS11N122</v>
          </cell>
        </row>
        <row r="2692">
          <cell r="C2692" t="str">
            <v>LWS11N211</v>
          </cell>
        </row>
        <row r="2693">
          <cell r="C2693" t="str">
            <v>LWS11N212</v>
          </cell>
        </row>
        <row r="2694">
          <cell r="C2694" t="str">
            <v>LWS11N221</v>
          </cell>
        </row>
        <row r="2695">
          <cell r="C2695" t="str">
            <v>LWS11N222</v>
          </cell>
        </row>
        <row r="2696">
          <cell r="C2696" t="str">
            <v>LWS11N231</v>
          </cell>
        </row>
        <row r="2697">
          <cell r="C2697" t="str">
            <v>LWS11N232</v>
          </cell>
        </row>
        <row r="2698">
          <cell r="C2698" t="str">
            <v>LWS11N241</v>
          </cell>
        </row>
        <row r="2699">
          <cell r="C2699" t="str">
            <v>LWS11N311</v>
          </cell>
        </row>
        <row r="2700">
          <cell r="C2700" t="str">
            <v>LWS11N312</v>
          </cell>
        </row>
        <row r="2701">
          <cell r="C2701" t="str">
            <v>LWS11N111</v>
          </cell>
        </row>
        <row r="2702">
          <cell r="C2702" t="str">
            <v>LWS11N112</v>
          </cell>
        </row>
        <row r="2703">
          <cell r="C2703" t="str">
            <v>LWS11N251</v>
          </cell>
        </row>
        <row r="2704">
          <cell r="C2704" t="str">
            <v>S7822</v>
          </cell>
        </row>
        <row r="2705">
          <cell r="C2705" t="str">
            <v>S7813</v>
          </cell>
        </row>
        <row r="2706">
          <cell r="C2706" t="str">
            <v>S11N011</v>
          </cell>
        </row>
        <row r="2707">
          <cell r="C2707" t="str">
            <v>S11N021</v>
          </cell>
        </row>
        <row r="2708">
          <cell r="C2708" t="str">
            <v>S11N131</v>
          </cell>
        </row>
        <row r="2709">
          <cell r="C2709" t="str">
            <v>S11N132</v>
          </cell>
        </row>
        <row r="2710">
          <cell r="C2710" t="str">
            <v>S11N141</v>
          </cell>
        </row>
        <row r="2711">
          <cell r="C2711" t="str">
            <v>S11N231</v>
          </cell>
        </row>
        <row r="2712">
          <cell r="C2712" t="str">
            <v>S11N352</v>
          </cell>
        </row>
        <row r="2713">
          <cell r="C2713" t="str">
            <v>S11N631</v>
          </cell>
        </row>
        <row r="2714">
          <cell r="C2714" t="str">
            <v>S11N632</v>
          </cell>
        </row>
        <row r="2715">
          <cell r="C2715" t="str">
            <v>LWS11N051</v>
          </cell>
        </row>
        <row r="2716">
          <cell r="C2716" t="str">
            <v>LWS11N131</v>
          </cell>
        </row>
        <row r="2717">
          <cell r="C2717" t="str">
            <v>LWS11N161</v>
          </cell>
        </row>
        <row r="2718">
          <cell r="C2718" t="str">
            <v>LWS11N141</v>
          </cell>
        </row>
        <row r="2719">
          <cell r="C2719" t="str">
            <v>LWS11N322</v>
          </cell>
        </row>
        <row r="2720">
          <cell r="C2720" t="str">
            <v>LWS11N151</v>
          </cell>
        </row>
        <row r="2721">
          <cell r="C2721" t="str">
            <v>S7431</v>
          </cell>
        </row>
        <row r="2724">
          <cell r="C2724" t="str">
            <v>MA026-SS-C1</v>
          </cell>
        </row>
        <row r="2725">
          <cell r="C2725" t="str">
            <v>MA026-SS-C2</v>
          </cell>
        </row>
        <row r="2726">
          <cell r="C2726" t="str">
            <v>MA027-SS-C1</v>
          </cell>
        </row>
        <row r="2727">
          <cell r="C2727" t="str">
            <v>MA027-SS-C2</v>
          </cell>
        </row>
        <row r="2728">
          <cell r="C2728" t="str">
            <v>MA028-SS-C1</v>
          </cell>
        </row>
        <row r="2729">
          <cell r="C2729" t="str">
            <v>MA028-SS-C2</v>
          </cell>
        </row>
        <row r="2730">
          <cell r="C2730" t="str">
            <v>MA029-SS-C1</v>
          </cell>
        </row>
        <row r="2731">
          <cell r="C2731" t="str">
            <v>MA029-SS-C2</v>
          </cell>
        </row>
        <row r="2732">
          <cell r="C2732" t="str">
            <v>MA030-SS-C1</v>
          </cell>
        </row>
        <row r="2733">
          <cell r="C2733" t="str">
            <v>MA030-SS-C2</v>
          </cell>
        </row>
        <row r="2734">
          <cell r="C2734" t="str">
            <v>MA031-SS</v>
          </cell>
        </row>
        <row r="2735">
          <cell r="C2735" t="str">
            <v>MA039-SS-C1</v>
          </cell>
        </row>
        <row r="2736">
          <cell r="C2736" t="str">
            <v>MA039-SS-C2</v>
          </cell>
        </row>
        <row r="2737">
          <cell r="C2737" t="str">
            <v>MA059-SS-C1</v>
          </cell>
        </row>
        <row r="2738">
          <cell r="C2738" t="str">
            <v>MA059-SS-C2</v>
          </cell>
        </row>
        <row r="2739">
          <cell r="C2739" t="str">
            <v>MA054-SS</v>
          </cell>
        </row>
        <row r="2741">
          <cell r="C2741" t="str">
            <v>GMUN 122</v>
          </cell>
        </row>
        <row r="2742">
          <cell r="C2742" t="str">
            <v>GMUN 127-C1</v>
          </cell>
        </row>
        <row r="2743">
          <cell r="C2743" t="str">
            <v>GMUN 127-C2</v>
          </cell>
        </row>
        <row r="2744">
          <cell r="C2744" t="str">
            <v>GMUN 124</v>
          </cell>
        </row>
        <row r="2745">
          <cell r="C2745" t="str">
            <v>GMUN 138</v>
          </cell>
        </row>
        <row r="2746">
          <cell r="C2746" t="str">
            <v>GMUN 144</v>
          </cell>
        </row>
        <row r="2747">
          <cell r="C2747" t="str">
            <v>GMUN 132</v>
          </cell>
        </row>
        <row r="2748">
          <cell r="C2748" t="str">
            <v>GMUN 143</v>
          </cell>
        </row>
        <row r="2749">
          <cell r="C2749" t="str">
            <v>GMUN 105</v>
          </cell>
        </row>
        <row r="2750">
          <cell r="C2750" t="str">
            <v>GMUN 120B</v>
          </cell>
        </row>
        <row r="2751">
          <cell r="C2751" t="str">
            <v>GMUN 137-full knit</v>
          </cell>
        </row>
        <row r="2752">
          <cell r="C2752" t="str">
            <v>MINI 205-DROP 4</v>
          </cell>
        </row>
        <row r="2753">
          <cell r="C2753" t="str">
            <v>MINI 206</v>
          </cell>
        </row>
        <row r="2754">
          <cell r="C2754" t="str">
            <v>MINI 208</v>
          </cell>
        </row>
        <row r="2755">
          <cell r="C2755" t="str">
            <v>MINI 209</v>
          </cell>
        </row>
        <row r="2756">
          <cell r="C2756" t="str">
            <v>MINI 216</v>
          </cell>
        </row>
        <row r="2757">
          <cell r="C2757" t="str">
            <v>MINI 213</v>
          </cell>
        </row>
        <row r="2758">
          <cell r="C2758" t="str">
            <v>MINI 212</v>
          </cell>
        </row>
        <row r="2759">
          <cell r="C2759" t="str">
            <v>MINI 210</v>
          </cell>
        </row>
        <row r="2760">
          <cell r="C2760" t="str">
            <v>MINI 227</v>
          </cell>
        </row>
        <row r="2761">
          <cell r="C2761" t="str">
            <v>MINI 226</v>
          </cell>
        </row>
        <row r="2762">
          <cell r="C2762" t="str">
            <v>MINI 223</v>
          </cell>
        </row>
        <row r="2763">
          <cell r="C2763" t="str">
            <v>MINI 222</v>
          </cell>
        </row>
        <row r="2764">
          <cell r="C2764" t="str">
            <v>MINI 221</v>
          </cell>
        </row>
        <row r="2765">
          <cell r="C2765" t="str">
            <v>MINI 219</v>
          </cell>
        </row>
        <row r="2766">
          <cell r="C2766" t="str">
            <v>MINI 217</v>
          </cell>
        </row>
        <row r="2767">
          <cell r="C2767" t="str">
            <v>MINI 189</v>
          </cell>
        </row>
        <row r="2768">
          <cell r="C2768" t="str">
            <v>MUN 525</v>
          </cell>
        </row>
        <row r="2769">
          <cell r="C2769" t="str">
            <v>MUN 526</v>
          </cell>
        </row>
        <row r="2770">
          <cell r="C2770" t="str">
            <v>MUN 527</v>
          </cell>
        </row>
        <row r="2771">
          <cell r="C2771" t="str">
            <v>MUN 534</v>
          </cell>
        </row>
        <row r="2772">
          <cell r="C2772" t="str">
            <v>MUN 536</v>
          </cell>
        </row>
        <row r="2773">
          <cell r="C2773" t="str">
            <v>MUN 537</v>
          </cell>
        </row>
        <row r="2774">
          <cell r="C2774" t="str">
            <v>MUN 542</v>
          </cell>
        </row>
        <row r="2775">
          <cell r="C2775" t="str">
            <v>MUN 543</v>
          </cell>
        </row>
        <row r="2776">
          <cell r="C2776" t="str">
            <v>MUN 564</v>
          </cell>
        </row>
        <row r="2777">
          <cell r="C2777" t="str">
            <v>MUN 553</v>
          </cell>
        </row>
        <row r="2778">
          <cell r="C2778" t="str">
            <v>MUN 555</v>
          </cell>
        </row>
        <row r="2779">
          <cell r="C2779" t="str">
            <v>MUN 556</v>
          </cell>
        </row>
        <row r="2780">
          <cell r="C2780" t="str">
            <v>MUN 559</v>
          </cell>
        </row>
        <row r="2781">
          <cell r="C2781" t="str">
            <v>MUN 563</v>
          </cell>
        </row>
        <row r="2782">
          <cell r="C2782" t="str">
            <v>MUN 565</v>
          </cell>
        </row>
        <row r="2783">
          <cell r="C2783" t="str">
            <v>MUN 566</v>
          </cell>
        </row>
        <row r="2784">
          <cell r="C2784" t="str">
            <v>MUN 568</v>
          </cell>
        </row>
        <row r="2785">
          <cell r="C2785" t="str">
            <v>MUN 571</v>
          </cell>
        </row>
        <row r="2786">
          <cell r="C2786" t="str">
            <v>MUN 572</v>
          </cell>
        </row>
        <row r="2787">
          <cell r="C2787" t="str">
            <v>MUN 418</v>
          </cell>
        </row>
        <row r="2788">
          <cell r="C2788" t="str">
            <v>MUN 513-drop 4</v>
          </cell>
        </row>
        <row r="2789">
          <cell r="C2789" t="str">
            <v>MUN 512</v>
          </cell>
        </row>
        <row r="2790">
          <cell r="C2790" t="str">
            <v>MUN 521</v>
          </cell>
        </row>
        <row r="2791">
          <cell r="C2791" t="str">
            <v>GMUN 134</v>
          </cell>
        </row>
        <row r="2792">
          <cell r="C2792" t="str">
            <v>GMUN 147</v>
          </cell>
        </row>
        <row r="2793">
          <cell r="C2793" t="str">
            <v>GMUN 120</v>
          </cell>
        </row>
        <row r="2795">
          <cell r="C2795" t="str">
            <v>BLINDSIDE TEE-C1</v>
          </cell>
        </row>
        <row r="2796">
          <cell r="C2796" t="str">
            <v>BLINDSIDE TEE-C2</v>
          </cell>
        </row>
        <row r="2797">
          <cell r="C2797" t="str">
            <v>BLINDSIDE TEE-C3</v>
          </cell>
        </row>
        <row r="2800">
          <cell r="C2800" t="str">
            <v>JBF0850-C1</v>
          </cell>
        </row>
        <row r="2801">
          <cell r="C2801" t="str">
            <v>JBF0850-C2</v>
          </cell>
        </row>
        <row r="2802">
          <cell r="C2802" t="str">
            <v>JBF0852-C1</v>
          </cell>
        </row>
        <row r="2803">
          <cell r="C2803" t="str">
            <v>JBF0852-C2</v>
          </cell>
        </row>
        <row r="2804">
          <cell r="C2804" t="str">
            <v>JBF0868</v>
          </cell>
        </row>
        <row r="2806">
          <cell r="C2806" t="str">
            <v>BAG-LUSINE</v>
          </cell>
        </row>
        <row r="2811">
          <cell r="C2811" t="str">
            <v>MST01 DROP2-C1</v>
          </cell>
        </row>
        <row r="2812">
          <cell r="C2812" t="str">
            <v>MST01 DROP2-C2</v>
          </cell>
        </row>
        <row r="2813">
          <cell r="C2813" t="str">
            <v>MST02 DROP2-C1</v>
          </cell>
        </row>
        <row r="2814">
          <cell r="C2814" t="str">
            <v>MST03 DROP2-C1</v>
          </cell>
        </row>
        <row r="2815">
          <cell r="C2815" t="str">
            <v>MST03 DROP2-C2</v>
          </cell>
        </row>
        <row r="2827">
          <cell r="C2827" t="str">
            <v>Style</v>
          </cell>
        </row>
        <row r="2829">
          <cell r="C2829" t="str">
            <v>GGF 0185</v>
          </cell>
        </row>
        <row r="2830">
          <cell r="C2830" t="str">
            <v>GGF 0182-C1</v>
          </cell>
        </row>
        <row r="2831">
          <cell r="C2831" t="str">
            <v>GGF 0182-C2</v>
          </cell>
        </row>
        <row r="2832">
          <cell r="C2832" t="str">
            <v>GGF 0182-C3</v>
          </cell>
        </row>
        <row r="2833">
          <cell r="C2833" t="str">
            <v>GGF 0183</v>
          </cell>
        </row>
        <row r="2834">
          <cell r="C2834" t="str">
            <v>GGF 0471</v>
          </cell>
        </row>
        <row r="2835">
          <cell r="C2835" t="str">
            <v>GGF 0472</v>
          </cell>
        </row>
        <row r="2836">
          <cell r="C2836" t="str">
            <v>GGF 0473</v>
          </cell>
        </row>
        <row r="2838">
          <cell r="C2838" t="str">
            <v>GGF 0183 REORDER</v>
          </cell>
        </row>
        <row r="2839">
          <cell r="C2839" t="str">
            <v>GGF 0416</v>
          </cell>
        </row>
        <row r="2840">
          <cell r="C2840" t="str">
            <v>GGF 0414</v>
          </cell>
        </row>
        <row r="2843">
          <cell r="C2843" t="str">
            <v>H&amp;L  03 -C1</v>
          </cell>
        </row>
        <row r="2844">
          <cell r="C2844" t="str">
            <v>H&amp;L  03 -C2</v>
          </cell>
        </row>
        <row r="2845">
          <cell r="C2845" t="str">
            <v>H&amp;L  01 -C1</v>
          </cell>
        </row>
        <row r="2846">
          <cell r="C2846" t="str">
            <v>H&amp;L  01 -C2</v>
          </cell>
        </row>
        <row r="2847">
          <cell r="C2847" t="str">
            <v>H&amp;L  02 -C1</v>
          </cell>
        </row>
        <row r="2848">
          <cell r="C2848" t="str">
            <v>H&amp;L  02 -C2</v>
          </cell>
        </row>
        <row r="2849">
          <cell r="C2849" t="str">
            <v>H&amp;L  06 -C1</v>
          </cell>
        </row>
        <row r="2850">
          <cell r="C2850" t="str">
            <v>H&amp;L  06 -C2</v>
          </cell>
        </row>
        <row r="2852">
          <cell r="C2852" t="str">
            <v>GGF 0472-DJ</v>
          </cell>
        </row>
        <row r="2856">
          <cell r="C2856" t="str">
            <v>BAG</v>
          </cell>
        </row>
        <row r="2858">
          <cell r="C2858" t="str">
            <v>SS01-C4</v>
          </cell>
        </row>
        <row r="2859">
          <cell r="C2859" t="str">
            <v>P01-C3</v>
          </cell>
        </row>
        <row r="2860">
          <cell r="C2860" t="str">
            <v>P01-C4</v>
          </cell>
        </row>
        <row r="2861">
          <cell r="C2861" t="str">
            <v>P01-C5</v>
          </cell>
        </row>
        <row r="2863">
          <cell r="C2863" t="str">
            <v>BAG</v>
          </cell>
        </row>
        <row r="2865">
          <cell r="C2865" t="str">
            <v>MST01-C1-REORDER</v>
          </cell>
        </row>
        <row r="2866">
          <cell r="C2866" t="str">
            <v>MST02-C1</v>
          </cell>
        </row>
        <row r="2867">
          <cell r="C2867" t="str">
            <v>MST03-C1</v>
          </cell>
        </row>
        <row r="2868">
          <cell r="C2868" t="str">
            <v>MST03-C2</v>
          </cell>
        </row>
        <row r="2869">
          <cell r="C2869" t="str">
            <v>MST11 DROP2-C1</v>
          </cell>
        </row>
        <row r="2870">
          <cell r="C2870" t="str">
            <v>MSJ04-C1</v>
          </cell>
        </row>
        <row r="2871">
          <cell r="C2871" t="str">
            <v>MSJ04-C2</v>
          </cell>
        </row>
        <row r="2872">
          <cell r="C2872" t="str">
            <v>MSJ04-C3</v>
          </cell>
        </row>
        <row r="2873">
          <cell r="C2873" t="str">
            <v>MSJ04-C4</v>
          </cell>
        </row>
        <row r="2874">
          <cell r="C2874" t="str">
            <v>MSJ07-C1</v>
          </cell>
        </row>
        <row r="2875">
          <cell r="C2875" t="str">
            <v>MSB03-C1-REORDER</v>
          </cell>
        </row>
        <row r="2876">
          <cell r="C2876" t="str">
            <v>MSB03 DROP 2-C3</v>
          </cell>
        </row>
        <row r="2889">
          <cell r="C2889" t="str">
            <v>Style</v>
          </cell>
        </row>
        <row r="2891">
          <cell r="C2891" t="str">
            <v>SHORT-C1</v>
          </cell>
        </row>
        <row r="2892">
          <cell r="C2892" t="str">
            <v>SHORT-C2</v>
          </cell>
        </row>
        <row r="2893">
          <cell r="C2893" t="str">
            <v>SHORT-C3</v>
          </cell>
        </row>
        <row r="2895">
          <cell r="C2895" t="str">
            <v>GGF 0172-REORDER</v>
          </cell>
        </row>
        <row r="2896">
          <cell r="C2896" t="str">
            <v>GGF 0439- REORDER</v>
          </cell>
        </row>
        <row r="2898">
          <cell r="C2898" t="str">
            <v>GGF 0520-C1</v>
          </cell>
        </row>
        <row r="2899">
          <cell r="C2899" t="str">
            <v>GGF 0520-C2</v>
          </cell>
        </row>
        <row r="2900">
          <cell r="C2900" t="str">
            <v>GGF 0440-C1</v>
          </cell>
        </row>
        <row r="2901">
          <cell r="C2901" t="str">
            <v>GGF 0440-C2</v>
          </cell>
        </row>
        <row r="2902">
          <cell r="C2902" t="str">
            <v>GGF 431-C2</v>
          </cell>
        </row>
        <row r="2904">
          <cell r="C2904" t="str">
            <v>S11N012-REORDER</v>
          </cell>
        </row>
        <row r="2905">
          <cell r="C2905" t="str">
            <v>S11N131-REORDER</v>
          </cell>
        </row>
        <row r="2906">
          <cell r="C2906" t="str">
            <v>S11N141-REORDER</v>
          </cell>
        </row>
        <row r="2907">
          <cell r="C2907" t="str">
            <v>S11N512-REORDER</v>
          </cell>
        </row>
        <row r="2908">
          <cell r="C2908" t="str">
            <v>S11N611-REORDER</v>
          </cell>
        </row>
        <row r="2909">
          <cell r="C2909" t="str">
            <v>S11N612-REORDER</v>
          </cell>
        </row>
        <row r="2910">
          <cell r="C2910" t="str">
            <v>S11N631-REORDER</v>
          </cell>
        </row>
        <row r="2911">
          <cell r="C2911" t="str">
            <v>S11N632-REORDER</v>
          </cell>
        </row>
        <row r="2912">
          <cell r="C2912" t="str">
            <v>S11N722-REORDER</v>
          </cell>
        </row>
        <row r="2913">
          <cell r="C2913" t="str">
            <v>S11N731-REORDER</v>
          </cell>
        </row>
        <row r="2914">
          <cell r="C2914" t="str">
            <v>LWS11N121-REORDER</v>
          </cell>
        </row>
        <row r="2915">
          <cell r="C2915" t="str">
            <v>LWS11N222-REORDER</v>
          </cell>
        </row>
        <row r="2916">
          <cell r="C2916" t="str">
            <v>LWS11N231-REORDER</v>
          </cell>
        </row>
        <row r="2917">
          <cell r="C2917" t="str">
            <v>LWS11N232-REORDER</v>
          </cell>
        </row>
        <row r="2918">
          <cell r="C2918" t="str">
            <v>LWS11N311-REORDER</v>
          </cell>
        </row>
        <row r="2919">
          <cell r="C2919" t="str">
            <v>LWS11N312-REORDER</v>
          </cell>
        </row>
        <row r="2920">
          <cell r="C2920" t="str">
            <v>LWS11N111-REORDER</v>
          </cell>
        </row>
        <row r="2922">
          <cell r="C2922" t="str">
            <v>MEN TEE-C1</v>
          </cell>
        </row>
        <row r="2923">
          <cell r="C2923" t="str">
            <v>MEN TEE-C2</v>
          </cell>
        </row>
        <row r="2924">
          <cell r="C2924" t="str">
            <v>WOVEN TEE-C1</v>
          </cell>
        </row>
        <row r="2925">
          <cell r="C2925" t="str">
            <v>WOVEN TEE-C2</v>
          </cell>
        </row>
        <row r="2927">
          <cell r="C2927" t="str">
            <v>BAG-SMALL</v>
          </cell>
        </row>
        <row r="2931">
          <cell r="C2931" t="str">
            <v>POLO-MEN</v>
          </cell>
        </row>
        <row r="2932">
          <cell r="C2932" t="str">
            <v>POLO-WOVEN</v>
          </cell>
        </row>
        <row r="2935">
          <cell r="C2935" t="str">
            <v>MSB07-REORDER-C2</v>
          </cell>
        </row>
        <row r="2937">
          <cell r="C2937" t="str">
            <v>NAPKIN</v>
          </cell>
        </row>
        <row r="2938">
          <cell r="C2938" t="str">
            <v>TABLE-COVER</v>
          </cell>
        </row>
        <row r="2939">
          <cell r="C2939" t="str">
            <v>SHIRT-UNIFORM-C1</v>
          </cell>
        </row>
        <row r="2951">
          <cell r="C2951" t="str">
            <v>Style</v>
          </cell>
        </row>
        <row r="2953">
          <cell r="C2953" t="str">
            <v>S11S111</v>
          </cell>
        </row>
        <row r="2954">
          <cell r="C2954" t="str">
            <v>S11S112</v>
          </cell>
        </row>
        <row r="2955">
          <cell r="C2955" t="str">
            <v>S11S531</v>
          </cell>
        </row>
        <row r="2956">
          <cell r="C2956" t="str">
            <v>S11S532</v>
          </cell>
        </row>
        <row r="2957">
          <cell r="C2957" t="str">
            <v>S11S551</v>
          </cell>
        </row>
        <row r="2958">
          <cell r="C2958" t="str">
            <v>S11S552</v>
          </cell>
        </row>
        <row r="2959">
          <cell r="C2959" t="str">
            <v>S11S561</v>
          </cell>
        </row>
        <row r="2960">
          <cell r="C2960" t="str">
            <v>S11S562</v>
          </cell>
        </row>
        <row r="2961">
          <cell r="C2961" t="str">
            <v>S11S521</v>
          </cell>
        </row>
        <row r="2962">
          <cell r="C2962" t="str">
            <v>S11S541</v>
          </cell>
        </row>
        <row r="2963">
          <cell r="C2963" t="str">
            <v>S11S542</v>
          </cell>
        </row>
        <row r="2964">
          <cell r="C2964" t="str">
            <v>S11S731</v>
          </cell>
        </row>
        <row r="2965">
          <cell r="C2965" t="str">
            <v>S11S732</v>
          </cell>
        </row>
        <row r="2966">
          <cell r="C2966" t="str">
            <v>S11S711</v>
          </cell>
        </row>
        <row r="2967">
          <cell r="C2967" t="str">
            <v>S11S712</v>
          </cell>
        </row>
        <row r="2968">
          <cell r="C2968" t="str">
            <v>S11S322</v>
          </cell>
        </row>
        <row r="2969">
          <cell r="C2969" t="str">
            <v>S11S321</v>
          </cell>
        </row>
        <row r="2970">
          <cell r="C2970" t="str">
            <v>S11S311</v>
          </cell>
        </row>
        <row r="2971">
          <cell r="C2971" t="str">
            <v>S11S411</v>
          </cell>
        </row>
        <row r="2972">
          <cell r="C2972" t="str">
            <v>S11S412</v>
          </cell>
        </row>
        <row r="2973">
          <cell r="C2973" t="str">
            <v>S11S621</v>
          </cell>
        </row>
        <row r="2974">
          <cell r="C2974" t="str">
            <v>S11S622</v>
          </cell>
        </row>
        <row r="2975">
          <cell r="C2975" t="str">
            <v>S11S571</v>
          </cell>
        </row>
        <row r="2976">
          <cell r="C2976" t="str">
            <v>S11S741</v>
          </cell>
        </row>
        <row r="2977">
          <cell r="C2977" t="str">
            <v>S11S221</v>
          </cell>
        </row>
        <row r="2980">
          <cell r="C2980" t="str">
            <v>TEE-CMP</v>
          </cell>
        </row>
        <row r="2984">
          <cell r="C2984" t="str">
            <v>GGF 0522-REORDER</v>
          </cell>
        </row>
        <row r="2985">
          <cell r="C2985" t="str">
            <v>GGF 0172- REORDER-C1</v>
          </cell>
        </row>
        <row r="2986">
          <cell r="C2986" t="str">
            <v>GGF 0172- REORDER-C2</v>
          </cell>
        </row>
        <row r="2987">
          <cell r="C2987" t="str">
            <v>GGF 0416</v>
          </cell>
        </row>
        <row r="2988">
          <cell r="C2988" t="str">
            <v>GGF 0500</v>
          </cell>
        </row>
        <row r="2990">
          <cell r="C2990" t="str">
            <v>HEATHER HOOD-C1</v>
          </cell>
        </row>
        <row r="2991">
          <cell r="C2991" t="str">
            <v>HEATHER HOOD-C2</v>
          </cell>
        </row>
        <row r="2992">
          <cell r="C2992" t="str">
            <v>OXFORD STRIPE SHIRT-C1</v>
          </cell>
        </row>
        <row r="2993">
          <cell r="C2993" t="str">
            <v>OXFORD STRIPE SHIRT-C2</v>
          </cell>
        </row>
        <row r="2995">
          <cell r="C2995" t="str">
            <v>BASIC 03 TEE-C1</v>
          </cell>
        </row>
        <row r="2996">
          <cell r="C2996" t="str">
            <v>BASIC 03 TEE-C2</v>
          </cell>
        </row>
        <row r="2998">
          <cell r="C2998" t="str">
            <v>JBF 0184</v>
          </cell>
        </row>
        <row r="2999">
          <cell r="C2999" t="str">
            <v>JBF 0219</v>
          </cell>
        </row>
        <row r="3001">
          <cell r="C3001" t="str">
            <v>S/SLEEVE SHIRT-C1</v>
          </cell>
        </row>
        <row r="3002">
          <cell r="C3002" t="str">
            <v>S/SLEEVE SHIRT-C2</v>
          </cell>
        </row>
        <row r="3003">
          <cell r="C3003" t="str">
            <v>S/SLEEVE SHIRT-C3</v>
          </cell>
        </row>
        <row r="3004">
          <cell r="C3004" t="str">
            <v>S/SLEEVE SHIRT-C4</v>
          </cell>
        </row>
        <row r="3005">
          <cell r="C3005" t="str">
            <v>S/SLEEVE SHIRT-C5</v>
          </cell>
        </row>
        <row r="3008">
          <cell r="C3008" t="str">
            <v>BURBERRY 01-C1</v>
          </cell>
        </row>
        <row r="3009">
          <cell r="C3009" t="str">
            <v>BURBERRY 01-C2</v>
          </cell>
        </row>
        <row r="3010">
          <cell r="C3010" t="str">
            <v>BURBERRY 01-C3</v>
          </cell>
        </row>
        <row r="3011">
          <cell r="C3011" t="str">
            <v>BURBERRY 01-C4</v>
          </cell>
        </row>
        <row r="3012">
          <cell r="C3012" t="str">
            <v>BURBERRY 01-C5</v>
          </cell>
        </row>
        <row r="3013">
          <cell r="C3013" t="str">
            <v>BURBERRY 02-C1</v>
          </cell>
        </row>
        <row r="3014">
          <cell r="C3014" t="str">
            <v>BURBERRY 02-C2</v>
          </cell>
        </row>
        <row r="3015">
          <cell r="C3015" t="str">
            <v>BURBERRY 02-C3</v>
          </cell>
        </row>
        <row r="3016">
          <cell r="C3016" t="str">
            <v>BURBERRY 02-C4</v>
          </cell>
        </row>
        <row r="3017">
          <cell r="C3017" t="str">
            <v>BURBERRY 02-C5</v>
          </cell>
        </row>
        <row r="3020">
          <cell r="C3020" t="str">
            <v>UN004-C2</v>
          </cell>
        </row>
        <row r="3022">
          <cell r="C3022" t="str">
            <v>LW10342-REORDER2011</v>
          </cell>
        </row>
        <row r="3024">
          <cell r="C3024" t="str">
            <v>CLAE BAG</v>
          </cell>
        </row>
        <row r="3034">
          <cell r="C3034" t="str">
            <v>Style</v>
          </cell>
        </row>
        <row r="3036">
          <cell r="C3036" t="str">
            <v>GMUN 152</v>
          </cell>
        </row>
        <row r="3037">
          <cell r="C3037" t="str">
            <v>GMUN 157</v>
          </cell>
        </row>
        <row r="3038">
          <cell r="C3038" t="str">
            <v>GMUN 183</v>
          </cell>
        </row>
        <row r="3039">
          <cell r="C3039" t="str">
            <v>GMUN 188</v>
          </cell>
        </row>
        <row r="3040">
          <cell r="C3040" t="str">
            <v>MUN 603</v>
          </cell>
        </row>
        <row r="3041">
          <cell r="C3041" t="str">
            <v>MUN 604</v>
          </cell>
        </row>
        <row r="3042">
          <cell r="C3042" t="str">
            <v>MUN 624</v>
          </cell>
        </row>
        <row r="3043">
          <cell r="C3043" t="str">
            <v>MUN 651</v>
          </cell>
        </row>
        <row r="3044">
          <cell r="C3044" t="str">
            <v>MUN 656</v>
          </cell>
        </row>
        <row r="3045">
          <cell r="C3045" t="str">
            <v>MUN 655</v>
          </cell>
        </row>
        <row r="3046">
          <cell r="C3046" t="str">
            <v>GMUN 185</v>
          </cell>
        </row>
        <row r="3048">
          <cell r="C3048" t="str">
            <v>GMUN 158</v>
          </cell>
        </row>
        <row r="3049">
          <cell r="C3049" t="str">
            <v>GMUN 159</v>
          </cell>
        </row>
        <row r="3050">
          <cell r="C3050" t="str">
            <v>GMUN 161</v>
          </cell>
        </row>
        <row r="3051">
          <cell r="C3051" t="str">
            <v>GMUN 173</v>
          </cell>
        </row>
        <row r="3052">
          <cell r="C3052" t="str">
            <v>GMUN 175</v>
          </cell>
        </row>
        <row r="3053">
          <cell r="C3053" t="str">
            <v>GMUN 178</v>
          </cell>
        </row>
        <row r="3054">
          <cell r="C3054" t="str">
            <v>GMUN 181</v>
          </cell>
        </row>
        <row r="3055">
          <cell r="C3055" t="str">
            <v>GMUN 189</v>
          </cell>
        </row>
        <row r="3056">
          <cell r="C3056" t="str">
            <v>AMUN 001</v>
          </cell>
        </row>
        <row r="3057">
          <cell r="C3057" t="str">
            <v>MUN 520-C1</v>
          </cell>
        </row>
        <row r="3058">
          <cell r="C3058" t="str">
            <v>MUN 520-C2</v>
          </cell>
        </row>
        <row r="3059">
          <cell r="C3059" t="str">
            <v>MUN 607</v>
          </cell>
        </row>
        <row r="3060">
          <cell r="C3060" t="str">
            <v>MUN 623</v>
          </cell>
        </row>
        <row r="3061">
          <cell r="C3061" t="str">
            <v>MUN 625</v>
          </cell>
        </row>
        <row r="3062">
          <cell r="C3062" t="str">
            <v>MUN 627</v>
          </cell>
        </row>
        <row r="3063">
          <cell r="C3063" t="str">
            <v>MUN 628</v>
          </cell>
        </row>
        <row r="3064">
          <cell r="C3064" t="str">
            <v>MUN 631</v>
          </cell>
        </row>
        <row r="3065">
          <cell r="C3065" t="str">
            <v>MUN 638</v>
          </cell>
        </row>
        <row r="3066">
          <cell r="C3066" t="str">
            <v>MUN 640-C1</v>
          </cell>
        </row>
        <row r="3067">
          <cell r="C3067" t="str">
            <v>MUN 640-C2</v>
          </cell>
        </row>
        <row r="3068">
          <cell r="C3068" t="str">
            <v>MUN 644</v>
          </cell>
        </row>
        <row r="3069">
          <cell r="C3069" t="str">
            <v>MUN 646</v>
          </cell>
        </row>
        <row r="3070">
          <cell r="C3070" t="str">
            <v>MUN 649</v>
          </cell>
        </row>
        <row r="3071">
          <cell r="C3071" t="str">
            <v>MUN 654</v>
          </cell>
        </row>
        <row r="3072">
          <cell r="C3072" t="str">
            <v>MUN 656B-C1</v>
          </cell>
        </row>
        <row r="3073">
          <cell r="C3073" t="str">
            <v>MUN 656B-C2</v>
          </cell>
        </row>
        <row r="3074">
          <cell r="C3074" t="str">
            <v>MINI 230</v>
          </cell>
        </row>
        <row r="3075">
          <cell r="C3075" t="str">
            <v>MINI 232</v>
          </cell>
        </row>
        <row r="3076">
          <cell r="C3076" t="str">
            <v>MINI 234</v>
          </cell>
        </row>
        <row r="3077">
          <cell r="C3077" t="str">
            <v>MINI 235</v>
          </cell>
        </row>
        <row r="3078">
          <cell r="C3078" t="str">
            <v>MINI 236</v>
          </cell>
        </row>
        <row r="3079">
          <cell r="C3079" t="str">
            <v>MINI 237</v>
          </cell>
        </row>
        <row r="3080">
          <cell r="C3080" t="str">
            <v>MINI 239</v>
          </cell>
        </row>
        <row r="3081">
          <cell r="C3081" t="str">
            <v>MINI 241</v>
          </cell>
        </row>
        <row r="3082">
          <cell r="C3082" t="str">
            <v>MINI 242</v>
          </cell>
        </row>
        <row r="3083">
          <cell r="C3083" t="str">
            <v>MINI 243</v>
          </cell>
        </row>
        <row r="3084">
          <cell r="C3084" t="str">
            <v>MINI 245</v>
          </cell>
        </row>
        <row r="3085">
          <cell r="C3085" t="str">
            <v>MINI 246</v>
          </cell>
        </row>
        <row r="3086">
          <cell r="C3086" t="str">
            <v>MINI 251</v>
          </cell>
        </row>
        <row r="3087">
          <cell r="C3087" t="str">
            <v>MINI 252</v>
          </cell>
        </row>
        <row r="3088">
          <cell r="C3088" t="str">
            <v>MINI 253</v>
          </cell>
        </row>
        <row r="3089">
          <cell r="C3089" t="str">
            <v>MINI 254</v>
          </cell>
        </row>
        <row r="3092">
          <cell r="C3092" t="str">
            <v>MUN 626</v>
          </cell>
        </row>
        <row r="3093">
          <cell r="C3093" t="str">
            <v>MUN 619</v>
          </cell>
        </row>
        <row r="3094">
          <cell r="C3094" t="str">
            <v>MUN 634</v>
          </cell>
        </row>
        <row r="3095">
          <cell r="C3095" t="str">
            <v>MUN 647</v>
          </cell>
        </row>
        <row r="3096">
          <cell r="C3096" t="str">
            <v>MUN 642</v>
          </cell>
        </row>
        <row r="3097">
          <cell r="C3097" t="str">
            <v>MUN 643</v>
          </cell>
        </row>
        <row r="3098">
          <cell r="C3098" t="str">
            <v>GMUN 177</v>
          </cell>
        </row>
        <row r="3100">
          <cell r="C3100" t="str">
            <v>GGF 1055</v>
          </cell>
        </row>
        <row r="3101">
          <cell r="C3101" t="str">
            <v>GGF 1112</v>
          </cell>
        </row>
        <row r="3102">
          <cell r="C3102" t="str">
            <v>GGF 1113</v>
          </cell>
        </row>
        <row r="3103">
          <cell r="C3103" t="str">
            <v>GGF 1120-C1</v>
          </cell>
        </row>
        <row r="3104">
          <cell r="C3104" t="str">
            <v>GGF 1125</v>
          </cell>
        </row>
        <row r="3105">
          <cell r="C3105" t="str">
            <v>GGF 1287-C1</v>
          </cell>
        </row>
        <row r="3106">
          <cell r="C3106" t="str">
            <v>GGF 1287-C2</v>
          </cell>
        </row>
        <row r="3110">
          <cell r="C3110" t="str">
            <v>GGF 1055-DJ</v>
          </cell>
        </row>
        <row r="3111">
          <cell r="C3111" t="str">
            <v>GGF 1113-DJ</v>
          </cell>
        </row>
        <row r="3112">
          <cell r="C3112" t="str">
            <v>GGF 1120-C2-DJ</v>
          </cell>
        </row>
        <row r="3115">
          <cell r="C3115" t="str">
            <v>MST08-RECUT-C1</v>
          </cell>
        </row>
        <row r="3116">
          <cell r="C3116" t="str">
            <v>MST08-RECUT-C2</v>
          </cell>
        </row>
        <row r="3117">
          <cell r="C3117" t="str">
            <v>MST09-RECUT-C1</v>
          </cell>
        </row>
        <row r="3118">
          <cell r="C3118" t="str">
            <v>MST09-RECUT-C2</v>
          </cell>
        </row>
        <row r="3120">
          <cell r="C3120" t="str">
            <v>JBF 1023-C1</v>
          </cell>
        </row>
        <row r="3121">
          <cell r="C3121" t="str">
            <v>JBF 1023-C2</v>
          </cell>
        </row>
        <row r="3122">
          <cell r="C3122" t="str">
            <v>JBF 1023-C3</v>
          </cell>
        </row>
        <row r="3123">
          <cell r="C3123" t="str">
            <v>JBF 1567</v>
          </cell>
        </row>
        <row r="3124">
          <cell r="C3124" t="str">
            <v>JBF 0187 (1601)</v>
          </cell>
        </row>
        <row r="3125">
          <cell r="C3125" t="str">
            <v>JBF 0182 (1612)</v>
          </cell>
        </row>
        <row r="3126">
          <cell r="C3126" t="str">
            <v>JBF 0185 (1615)</v>
          </cell>
        </row>
        <row r="3127">
          <cell r="C3127" t="str">
            <v>JBF 0186-C1 (1618)</v>
          </cell>
        </row>
        <row r="3128">
          <cell r="C3128" t="str">
            <v>JBF 0186-C2 (1618)</v>
          </cell>
        </row>
        <row r="3130">
          <cell r="C3130" t="str">
            <v>UNIFORM</v>
          </cell>
        </row>
        <row r="3132">
          <cell r="C3132" t="str">
            <v>BAG-3</v>
          </cell>
        </row>
        <row r="3134">
          <cell r="C3134" t="str">
            <v>BAG-011</v>
          </cell>
        </row>
        <row r="3136">
          <cell r="C3136" t="str">
            <v>MAAW1137-C2</v>
          </cell>
        </row>
        <row r="3138">
          <cell r="C3138" t="str">
            <v>GGF 0431-REORDER</v>
          </cell>
        </row>
        <row r="3150">
          <cell r="C3150" t="str">
            <v>Style</v>
          </cell>
        </row>
        <row r="3152">
          <cell r="C3152" t="str">
            <v>BIG BEAR #0651-C1</v>
          </cell>
        </row>
        <row r="3153">
          <cell r="C3153" t="str">
            <v>BIG BEAR #0651-C2</v>
          </cell>
        </row>
        <row r="3154">
          <cell r="C3154" t="str">
            <v>BIG BEAR #0651-C3</v>
          </cell>
        </row>
        <row r="3155">
          <cell r="C3155" t="str">
            <v>BIG BEAR #0651-C4</v>
          </cell>
        </row>
        <row r="3156">
          <cell r="C3156" t="str">
            <v>ORIGINAL LOGO#0663-C1</v>
          </cell>
        </row>
        <row r="3157">
          <cell r="C3157" t="str">
            <v>ORIGINAL LOGO#0663-C2</v>
          </cell>
        </row>
        <row r="3158">
          <cell r="C3158" t="str">
            <v>ORIGINAL LOGO#0663-C3</v>
          </cell>
        </row>
        <row r="3159">
          <cell r="C3159" t="str">
            <v>ORIGINAL LOGO#0663-C4</v>
          </cell>
        </row>
        <row r="3160">
          <cell r="C3160" t="str">
            <v>ORIGINAL LOGO#0663-C5</v>
          </cell>
        </row>
        <row r="3161">
          <cell r="C3161" t="str">
            <v>TRAIWEAR #0238-C1</v>
          </cell>
        </row>
        <row r="3162">
          <cell r="C3162" t="str">
            <v>TRAIWEAR #0238-C2</v>
          </cell>
        </row>
        <row r="3163">
          <cell r="C3163" t="str">
            <v>TRAIWEAR #0238-C3</v>
          </cell>
        </row>
        <row r="3164">
          <cell r="C3164" t="str">
            <v>TRAIWEAR #0238-C4</v>
          </cell>
        </row>
        <row r="3165">
          <cell r="C3165" t="str">
            <v>TRAIWEAR #0238-C5</v>
          </cell>
        </row>
        <row r="3166">
          <cell r="C3166" t="str">
            <v>DISTRESSED #0239-C1</v>
          </cell>
        </row>
        <row r="3167">
          <cell r="C3167" t="str">
            <v>DISTRESSED #0239-C2</v>
          </cell>
        </row>
        <row r="3168">
          <cell r="C3168" t="str">
            <v>DISTRESSED #0239-C3</v>
          </cell>
        </row>
        <row r="3169">
          <cell r="C3169" t="str">
            <v>DISTRESSED #0239-C4</v>
          </cell>
        </row>
        <row r="3170">
          <cell r="C3170" t="str">
            <v>DISTRESSED #0239-C5</v>
          </cell>
        </row>
        <row r="3171">
          <cell r="C3171" t="str">
            <v>DUNSTONE SWEAT #0080-C1</v>
          </cell>
        </row>
        <row r="3172">
          <cell r="C3172" t="str">
            <v>DUNSTONE SWEAT #0080-C2</v>
          </cell>
        </row>
        <row r="3173">
          <cell r="C3173" t="str">
            <v>DUNSTONE SWEAT #0080-C3</v>
          </cell>
        </row>
        <row r="3174">
          <cell r="C3174" t="str">
            <v>DUNSTONE SWEAT #0080-C4</v>
          </cell>
        </row>
        <row r="3175">
          <cell r="C3175" t="str">
            <v>FAIRFAX HOOD #0081-C1</v>
          </cell>
        </row>
        <row r="3176">
          <cell r="C3176" t="str">
            <v>FAIRFAX HOOD #0081-C2</v>
          </cell>
        </row>
        <row r="3177">
          <cell r="C3177" t="str">
            <v>FAIRFAX HOOD #0081-C3</v>
          </cell>
        </row>
        <row r="3178">
          <cell r="C3178" t="str">
            <v>FAIRFAX HOOD #0081-C4</v>
          </cell>
        </row>
        <row r="3179">
          <cell r="C3179" t="str">
            <v>DODSON SWEAR #0240-C1</v>
          </cell>
        </row>
        <row r="3180">
          <cell r="C3180" t="str">
            <v>DODSON SWEAR #0240-C2</v>
          </cell>
        </row>
        <row r="3181">
          <cell r="C3181" t="str">
            <v>DODSON SWEAR #0240-C3</v>
          </cell>
        </row>
        <row r="3182">
          <cell r="C3182" t="str">
            <v>DODSON SWEAR #0240-C4</v>
          </cell>
        </row>
        <row r="3183">
          <cell r="C3183" t="str">
            <v>TOWNSEND HOOD #0241-C1</v>
          </cell>
        </row>
        <row r="3184">
          <cell r="C3184" t="str">
            <v>TOWNSEND HOOD #0241-C2</v>
          </cell>
        </row>
        <row r="3185">
          <cell r="C3185" t="str">
            <v>TOWNSEND HOOD #0241-C3</v>
          </cell>
        </row>
        <row r="3186">
          <cell r="C3186" t="str">
            <v>TOWNSEND HOOD #0241-C4</v>
          </cell>
        </row>
        <row r="3187">
          <cell r="C3187" t="str">
            <v>BOXFORD SWEAT #0457-C1</v>
          </cell>
        </row>
        <row r="3188">
          <cell r="C3188" t="str">
            <v>BOXFORD SWEAT #0457-C2</v>
          </cell>
        </row>
        <row r="3189">
          <cell r="C3189" t="str">
            <v>BOXFORD SWEAT #0457-C3</v>
          </cell>
        </row>
        <row r="3190">
          <cell r="C3190" t="str">
            <v>BOXFORD SWEAT #0457-C4</v>
          </cell>
        </row>
        <row r="3191">
          <cell r="C3191" t="str">
            <v>DUNSTONE SWEAT-#0242-C1</v>
          </cell>
        </row>
        <row r="3192">
          <cell r="C3192" t="str">
            <v>DUNSTONE SWEAT-#0242-C2</v>
          </cell>
        </row>
        <row r="3193">
          <cell r="C3193" t="str">
            <v>DUNSTONE SWEAT-#0242-C3</v>
          </cell>
        </row>
        <row r="3194">
          <cell r="C3194" t="str">
            <v>DUNSTONE SWEAT-#0242-C4</v>
          </cell>
        </row>
        <row r="3195">
          <cell r="C3195" t="str">
            <v>CIMARRON KNIT-#0078-C1</v>
          </cell>
        </row>
        <row r="3196">
          <cell r="C3196" t="str">
            <v>CIMARRON KNIT-#0078-C2</v>
          </cell>
        </row>
        <row r="3197">
          <cell r="C3197" t="str">
            <v>CIMARRON KNIT-#0078-C3</v>
          </cell>
        </row>
        <row r="3198">
          <cell r="C3198" t="str">
            <v>BAYFIELD KNIT #0079-C1</v>
          </cell>
        </row>
        <row r="3199">
          <cell r="C3199" t="str">
            <v>BAYFIELD KNIT #0079-C2</v>
          </cell>
        </row>
        <row r="3200">
          <cell r="C3200" t="str">
            <v>BAYFIELD KNIT #0079-C3</v>
          </cell>
        </row>
        <row r="3201">
          <cell r="C3201" t="str">
            <v>NARA KNIT #0233-C1</v>
          </cell>
        </row>
        <row r="3202">
          <cell r="C3202" t="str">
            <v>NARA KNIT #0233-C2</v>
          </cell>
        </row>
        <row r="3205">
          <cell r="C3205" t="str">
            <v>GGF 1043</v>
          </cell>
        </row>
        <row r="3206">
          <cell r="C3206" t="str">
            <v>GGF 1059</v>
          </cell>
        </row>
        <row r="3207">
          <cell r="C3207" t="str">
            <v>GGF 1105</v>
          </cell>
        </row>
        <row r="3208">
          <cell r="C3208" t="str">
            <v>GGF 1120-CC1</v>
          </cell>
        </row>
        <row r="3209">
          <cell r="C3209" t="str">
            <v>GGF 1120-C2</v>
          </cell>
        </row>
        <row r="3210">
          <cell r="C3210" t="str">
            <v>GGF 1125-C1</v>
          </cell>
        </row>
        <row r="3211">
          <cell r="C3211" t="str">
            <v>GGF 1125-C2</v>
          </cell>
        </row>
        <row r="3212">
          <cell r="C3212" t="str">
            <v>GGF 1126</v>
          </cell>
        </row>
        <row r="3213">
          <cell r="C3213" t="str">
            <v>GGF 1130-C1</v>
          </cell>
        </row>
        <row r="3214">
          <cell r="C3214" t="str">
            <v>GGF 1130-C2</v>
          </cell>
        </row>
        <row r="3215">
          <cell r="C3215" t="str">
            <v>GGF 1358</v>
          </cell>
        </row>
        <row r="3216">
          <cell r="C3216" t="str">
            <v>GGF 1066</v>
          </cell>
        </row>
        <row r="3217">
          <cell r="C3217" t="str">
            <v>GGF 1070-C1</v>
          </cell>
        </row>
        <row r="3218">
          <cell r="C3218" t="str">
            <v>GGF 1070-C2</v>
          </cell>
        </row>
        <row r="3220">
          <cell r="C3220" t="str">
            <v>GGF 1043- DJ</v>
          </cell>
        </row>
        <row r="3221">
          <cell r="C3221" t="str">
            <v>GGF 1059-DJ</v>
          </cell>
        </row>
        <row r="3222">
          <cell r="C3222" t="str">
            <v>GGF 1120-DJ</v>
          </cell>
        </row>
        <row r="3223">
          <cell r="C3223" t="str">
            <v>GGF 1125-DJ</v>
          </cell>
        </row>
        <row r="3224">
          <cell r="C3224" t="str">
            <v>GGF 1066- DJ</v>
          </cell>
        </row>
        <row r="3225">
          <cell r="C3225" t="str">
            <v>GGF 1070-C2- DJ</v>
          </cell>
        </row>
        <row r="3226">
          <cell r="C3226" t="str">
            <v>GGF 1117-C1-DJ</v>
          </cell>
        </row>
        <row r="3228">
          <cell r="C3228" t="str">
            <v>MAAW1151-C1</v>
          </cell>
        </row>
        <row r="3229">
          <cell r="C3229" t="str">
            <v>MAAW1151-C2</v>
          </cell>
        </row>
        <row r="3230">
          <cell r="C3230" t="str">
            <v>MAAW1149-C1</v>
          </cell>
        </row>
        <row r="3231">
          <cell r="C3231" t="str">
            <v>MAAW1149-C2</v>
          </cell>
        </row>
        <row r="3232">
          <cell r="C3232" t="str">
            <v>MAAW1137-C2</v>
          </cell>
        </row>
        <row r="3236">
          <cell r="C3236" t="str">
            <v>MAAW1155-C1</v>
          </cell>
        </row>
        <row r="3237">
          <cell r="C3237" t="str">
            <v>MAAW1155-C2</v>
          </cell>
        </row>
        <row r="3238">
          <cell r="C3238" t="str">
            <v>MAAW1158-C1</v>
          </cell>
        </row>
        <row r="3239">
          <cell r="C3239" t="str">
            <v>MAAW1158-C2</v>
          </cell>
        </row>
        <row r="3240">
          <cell r="C3240" t="str">
            <v>MAAW1162</v>
          </cell>
        </row>
        <row r="3241">
          <cell r="C3241" t="str">
            <v>MAAW1163-C1</v>
          </cell>
        </row>
        <row r="3242">
          <cell r="C3242" t="str">
            <v>MAAW1163-C2</v>
          </cell>
        </row>
        <row r="3243">
          <cell r="C3243" t="str">
            <v>MAAW1152-C1</v>
          </cell>
        </row>
        <row r="3244">
          <cell r="C3244" t="str">
            <v>MAAW1152-C2</v>
          </cell>
        </row>
        <row r="3245">
          <cell r="C3245" t="str">
            <v>MAAW1153-C1</v>
          </cell>
        </row>
        <row r="3246">
          <cell r="C3246" t="str">
            <v>MAAW1153-C2</v>
          </cell>
        </row>
        <row r="3247">
          <cell r="C3247" t="str">
            <v>MAAW1128-C1</v>
          </cell>
        </row>
        <row r="3248">
          <cell r="C3248" t="str">
            <v>MAAW1128-C2</v>
          </cell>
        </row>
        <row r="3249">
          <cell r="C3249" t="str">
            <v>MAAW1121-C1</v>
          </cell>
        </row>
        <row r="3250">
          <cell r="C3250" t="str">
            <v>MAAW1121-C2</v>
          </cell>
        </row>
        <row r="3252">
          <cell r="C3252" t="str">
            <v>MAAW1168-C1</v>
          </cell>
        </row>
        <row r="3253">
          <cell r="C3253" t="str">
            <v>MAAW1168-C2</v>
          </cell>
        </row>
        <row r="3254">
          <cell r="C3254" t="str">
            <v>MAAW1168-C3</v>
          </cell>
        </row>
        <row r="3255">
          <cell r="C3255" t="str">
            <v>MAAW1141-C1</v>
          </cell>
        </row>
        <row r="3256">
          <cell r="C3256" t="str">
            <v>MAAW1141-C2</v>
          </cell>
        </row>
        <row r="3260">
          <cell r="C3260" t="str">
            <v>GMUN 124-INTER</v>
          </cell>
        </row>
        <row r="3261">
          <cell r="C3261" t="str">
            <v>GMUN 138-INTER</v>
          </cell>
        </row>
        <row r="3262">
          <cell r="C3262" t="str">
            <v>GMUN 132-INTER</v>
          </cell>
        </row>
        <row r="3263">
          <cell r="C3263" t="str">
            <v>GMUN 122C-INTER</v>
          </cell>
        </row>
        <row r="3264">
          <cell r="C3264" t="str">
            <v>GMUN 122-INTER</v>
          </cell>
        </row>
        <row r="3265">
          <cell r="C3265" t="str">
            <v>GMUN 127-INTER-C1</v>
          </cell>
        </row>
        <row r="3266">
          <cell r="C3266" t="str">
            <v>GMUN 127-INTER-C2</v>
          </cell>
        </row>
        <row r="3267">
          <cell r="C3267" t="str">
            <v>GMUN 143-INTER</v>
          </cell>
        </row>
        <row r="3268">
          <cell r="C3268" t="str">
            <v>GMUN 167-INTER</v>
          </cell>
        </row>
        <row r="3269">
          <cell r="C3269" t="str">
            <v>GMUN 168-INTER</v>
          </cell>
        </row>
        <row r="3270">
          <cell r="C3270" t="str">
            <v>GMUN 152-INTER</v>
          </cell>
        </row>
        <row r="3271">
          <cell r="C3271" t="str">
            <v>MINI 213-INTER</v>
          </cell>
        </row>
        <row r="3272">
          <cell r="C3272" t="str">
            <v>MINI 227-INTER</v>
          </cell>
        </row>
        <row r="3273">
          <cell r="C3273" t="str">
            <v>MINI 212-INTER</v>
          </cell>
        </row>
        <row r="3274">
          <cell r="C3274" t="str">
            <v>MINI 205-INTER</v>
          </cell>
        </row>
        <row r="3275">
          <cell r="C3275" t="str">
            <v>MINI 209-INTER</v>
          </cell>
        </row>
        <row r="3276">
          <cell r="C3276" t="str">
            <v>MINI 226-INTER</v>
          </cell>
        </row>
        <row r="3277">
          <cell r="C3277" t="str">
            <v>MINI 223-INTER</v>
          </cell>
        </row>
        <row r="3278">
          <cell r="C3278" t="str">
            <v>MINI 222-INTER</v>
          </cell>
        </row>
        <row r="3279">
          <cell r="C3279" t="str">
            <v>MINI 208-INTER</v>
          </cell>
        </row>
        <row r="3280">
          <cell r="C3280" t="str">
            <v>MINI 210-INTER</v>
          </cell>
        </row>
        <row r="3281">
          <cell r="C3281" t="str">
            <v>MINI 221-INTER</v>
          </cell>
        </row>
        <row r="3282">
          <cell r="C3282" t="str">
            <v>MINI 220-INTER</v>
          </cell>
        </row>
        <row r="3283">
          <cell r="C3283" t="str">
            <v>MINI 216-INTER</v>
          </cell>
        </row>
        <row r="3284">
          <cell r="C3284" t="str">
            <v>MINI 229-INTER</v>
          </cell>
        </row>
        <row r="3285">
          <cell r="C3285" t="str">
            <v>MINI 218-INTER</v>
          </cell>
        </row>
        <row r="3286">
          <cell r="C3286" t="str">
            <v>MINI 211-INTER</v>
          </cell>
        </row>
        <row r="3287">
          <cell r="C3287" t="str">
            <v>MINI 206-INTER</v>
          </cell>
        </row>
        <row r="3288">
          <cell r="C3288" t="str">
            <v>MINI 207-INTER</v>
          </cell>
        </row>
        <row r="3289">
          <cell r="C3289" t="str">
            <v>MUN 543-INTER</v>
          </cell>
        </row>
        <row r="3290">
          <cell r="C3290" t="str">
            <v>MUN 587-INTER</v>
          </cell>
        </row>
        <row r="3291">
          <cell r="C3291" t="str">
            <v>MUN 584-INTER</v>
          </cell>
        </row>
        <row r="3292">
          <cell r="C3292" t="str">
            <v>MUN 590-INTER</v>
          </cell>
        </row>
        <row r="3293">
          <cell r="C3293" t="str">
            <v>MUN 586-INTER</v>
          </cell>
        </row>
        <row r="3294">
          <cell r="C3294" t="str">
            <v>MUN 592-INTER</v>
          </cell>
        </row>
        <row r="3295">
          <cell r="C3295" t="str">
            <v>MUN 534-INTER</v>
          </cell>
        </row>
        <row r="3296">
          <cell r="C3296" t="str">
            <v>MUN 537-INTER</v>
          </cell>
        </row>
        <row r="3297">
          <cell r="C3297" t="str">
            <v>MUN 536-INTER</v>
          </cell>
        </row>
        <row r="3298">
          <cell r="C3298" t="str">
            <v>MUN 566-INTER</v>
          </cell>
        </row>
        <row r="3299">
          <cell r="C3299" t="str">
            <v>MUN 565-INTER</v>
          </cell>
        </row>
        <row r="3300">
          <cell r="C3300" t="str">
            <v>MUN 556-INTER</v>
          </cell>
        </row>
        <row r="3301">
          <cell r="C3301" t="str">
            <v>MUN 562-INTER</v>
          </cell>
        </row>
        <row r="3302">
          <cell r="C3302" t="str">
            <v>MUN 555-INTER</v>
          </cell>
        </row>
        <row r="3303">
          <cell r="C3303" t="str">
            <v>MUN 553-INTER</v>
          </cell>
        </row>
        <row r="3304">
          <cell r="C3304" t="str">
            <v>MUN 571-INTER</v>
          </cell>
        </row>
        <row r="3305">
          <cell r="C3305" t="str">
            <v>MUN 564-INTER</v>
          </cell>
        </row>
        <row r="3306">
          <cell r="C3306" t="str">
            <v>MUN 559-INTER</v>
          </cell>
        </row>
        <row r="3307">
          <cell r="C3307" t="str">
            <v>MUN 597-INTER</v>
          </cell>
        </row>
        <row r="3308">
          <cell r="C3308" t="str">
            <v>MUN 597B-INTER</v>
          </cell>
        </row>
        <row r="3309">
          <cell r="C3309" t="str">
            <v>MUN 569-INTER</v>
          </cell>
        </row>
        <row r="3310">
          <cell r="C3310" t="str">
            <v>MUN 558-INTER</v>
          </cell>
        </row>
        <row r="3311">
          <cell r="C3311" t="str">
            <v>MUN 568-INTER</v>
          </cell>
        </row>
        <row r="3312">
          <cell r="C3312" t="str">
            <v>MUN 572-INTER</v>
          </cell>
        </row>
        <row r="3313">
          <cell r="C3313" t="str">
            <v>MUN 540-INTER.</v>
          </cell>
        </row>
        <row r="3314">
          <cell r="C3314" t="str">
            <v>MUN 414- INTER</v>
          </cell>
        </row>
        <row r="3315">
          <cell r="C3315" t="str">
            <v>GMUN 137-INTER</v>
          </cell>
        </row>
        <row r="3316">
          <cell r="C3316" t="str">
            <v>MUN 533-INTER</v>
          </cell>
        </row>
        <row r="3317">
          <cell r="C3317" t="str">
            <v>GMUN 134-INTER</v>
          </cell>
        </row>
        <row r="3318">
          <cell r="C3318" t="str">
            <v>MUN 591-INTER</v>
          </cell>
        </row>
        <row r="3320">
          <cell r="C3320" t="str">
            <v>W11N615</v>
          </cell>
        </row>
        <row r="3321">
          <cell r="C3321" t="str">
            <v>W11N711</v>
          </cell>
        </row>
        <row r="3322">
          <cell r="C3322" t="str">
            <v>W11N712</v>
          </cell>
        </row>
        <row r="3323">
          <cell r="C3323" t="str">
            <v>W11N811</v>
          </cell>
        </row>
        <row r="3324">
          <cell r="C3324" t="str">
            <v>W11N812</v>
          </cell>
        </row>
        <row r="3325">
          <cell r="C3325" t="str">
            <v>W11N1041</v>
          </cell>
        </row>
        <row r="3327">
          <cell r="C3327" t="str">
            <v>W11N321</v>
          </cell>
        </row>
        <row r="3328">
          <cell r="C3328" t="str">
            <v>W11N611</v>
          </cell>
        </row>
        <row r="3329">
          <cell r="C3329" t="str">
            <v>W11N612</v>
          </cell>
        </row>
        <row r="3330">
          <cell r="C3330" t="str">
            <v>W11N613</v>
          </cell>
        </row>
        <row r="3331">
          <cell r="C3331" t="str">
            <v>W11N614</v>
          </cell>
        </row>
        <row r="3332">
          <cell r="C3332" t="str">
            <v>W11N621</v>
          </cell>
        </row>
        <row r="3333">
          <cell r="C3333" t="str">
            <v>W11N622</v>
          </cell>
        </row>
        <row r="3334">
          <cell r="C3334" t="str">
            <v>W11N631</v>
          </cell>
        </row>
        <row r="3335">
          <cell r="C3335" t="str">
            <v>W11N632</v>
          </cell>
        </row>
        <row r="3336">
          <cell r="C3336" t="str">
            <v>W11N641</v>
          </cell>
        </row>
        <row r="3337">
          <cell r="C3337" t="str">
            <v>W11N642</v>
          </cell>
        </row>
        <row r="3338">
          <cell r="C3338" t="str">
            <v>W11N721</v>
          </cell>
        </row>
        <row r="3339">
          <cell r="C3339" t="str">
            <v>W11N722</v>
          </cell>
        </row>
        <row r="3340">
          <cell r="C3340" t="str">
            <v>W11N732</v>
          </cell>
        </row>
        <row r="3341">
          <cell r="C3341" t="str">
            <v>W11N821</v>
          </cell>
        </row>
        <row r="3342">
          <cell r="C3342" t="str">
            <v>W11N911</v>
          </cell>
        </row>
        <row r="3343">
          <cell r="C3343" t="str">
            <v>W11N912</v>
          </cell>
        </row>
        <row r="3344">
          <cell r="C3344" t="str">
            <v>W11N1011</v>
          </cell>
        </row>
        <row r="3345">
          <cell r="C3345" t="str">
            <v>W11N1012</v>
          </cell>
        </row>
        <row r="3346">
          <cell r="C3346" t="str">
            <v>W11N111</v>
          </cell>
        </row>
        <row r="3347">
          <cell r="C3347" t="str">
            <v>W11N131</v>
          </cell>
        </row>
        <row r="3348">
          <cell r="C3348" t="str">
            <v>LW-W11-241</v>
          </cell>
        </row>
        <row r="3349">
          <cell r="C3349" t="str">
            <v>LW-W11-431</v>
          </cell>
        </row>
        <row r="3350">
          <cell r="C3350" t="str">
            <v>W11N231</v>
          </cell>
        </row>
        <row r="3351">
          <cell r="C3351" t="str">
            <v>W11N151</v>
          </cell>
        </row>
        <row r="3355">
          <cell r="C3355" t="str">
            <v>LW-W11-111</v>
          </cell>
        </row>
        <row r="3356">
          <cell r="C3356" t="str">
            <v>LW-W11-112</v>
          </cell>
        </row>
        <row r="3357">
          <cell r="C3357" t="str">
            <v>LW-W11-121</v>
          </cell>
        </row>
        <row r="3358">
          <cell r="C3358" t="str">
            <v>LW-W11-122</v>
          </cell>
        </row>
        <row r="3359">
          <cell r="C3359" t="str">
            <v>LW-W11-211</v>
          </cell>
        </row>
        <row r="3360">
          <cell r="C3360" t="str">
            <v>LW-W11-212</v>
          </cell>
        </row>
        <row r="3361">
          <cell r="C3361" t="str">
            <v>LW-W11-223</v>
          </cell>
        </row>
        <row r="3362">
          <cell r="C3362" t="str">
            <v>LW-W11-224</v>
          </cell>
        </row>
        <row r="3363">
          <cell r="C3363" t="str">
            <v>LW-W11-231</v>
          </cell>
        </row>
        <row r="3364">
          <cell r="C3364" t="str">
            <v>LW-W11-271</v>
          </cell>
        </row>
        <row r="3365">
          <cell r="C3365" t="str">
            <v>LW-W11-272</v>
          </cell>
        </row>
        <row r="3366">
          <cell r="C3366" t="str">
            <v>LW-W11-311</v>
          </cell>
        </row>
        <row r="3367">
          <cell r="C3367" t="str">
            <v>LW-W11-312</v>
          </cell>
        </row>
        <row r="3368">
          <cell r="C3368" t="str">
            <v>LW-W11-421</v>
          </cell>
        </row>
        <row r="3369">
          <cell r="C3369" t="str">
            <v>LW-W11-422</v>
          </cell>
        </row>
        <row r="3370">
          <cell r="C3370" t="str">
            <v>LW-W11-531</v>
          </cell>
        </row>
        <row r="3371">
          <cell r="C3371" t="str">
            <v>LW-W11-131</v>
          </cell>
        </row>
        <row r="3372">
          <cell r="C3372" t="str">
            <v>LW-W11-132</v>
          </cell>
        </row>
        <row r="3373">
          <cell r="C3373" t="str">
            <v>LW-W11-221</v>
          </cell>
        </row>
        <row r="3374">
          <cell r="C3374" t="str">
            <v>LW-W11-222</v>
          </cell>
        </row>
        <row r="3375">
          <cell r="C3375" t="str">
            <v>LW-W11-522</v>
          </cell>
        </row>
        <row r="3376">
          <cell r="C3376" t="str">
            <v>LW-W11-441</v>
          </cell>
        </row>
        <row r="3379">
          <cell r="C3379" t="str">
            <v>#1233-C1</v>
          </cell>
        </row>
        <row r="3380">
          <cell r="C3380" t="str">
            <v>#1233-C2</v>
          </cell>
        </row>
        <row r="3381">
          <cell r="C3381" t="str">
            <v>#1233-C3</v>
          </cell>
        </row>
        <row r="3382">
          <cell r="C3382" t="str">
            <v>#3358-C1</v>
          </cell>
        </row>
        <row r="3383">
          <cell r="C3383" t="str">
            <v>#3358-C2</v>
          </cell>
        </row>
        <row r="3384">
          <cell r="C3384" t="str">
            <v>#3358-C3</v>
          </cell>
        </row>
        <row r="3385">
          <cell r="C3385" t="str">
            <v>#8099-C1</v>
          </cell>
        </row>
        <row r="3386">
          <cell r="C3386" t="str">
            <v>#8099-C2</v>
          </cell>
        </row>
        <row r="3387">
          <cell r="C3387" t="str">
            <v>#8099-C3</v>
          </cell>
        </row>
        <row r="3390">
          <cell r="C3390" t="str">
            <v>BASIC01-C1</v>
          </cell>
        </row>
        <row r="3391">
          <cell r="C3391" t="str">
            <v>BASIC01-C2</v>
          </cell>
        </row>
        <row r="3392">
          <cell r="C3392" t="str">
            <v>BASIC01-C3</v>
          </cell>
        </row>
        <row r="3393">
          <cell r="C3393" t="str">
            <v>BASIC02-C1</v>
          </cell>
        </row>
        <row r="3394">
          <cell r="C3394" t="str">
            <v>BASIC02-C2</v>
          </cell>
        </row>
        <row r="3395">
          <cell r="C3395" t="str">
            <v>BASIC02-C3</v>
          </cell>
        </row>
        <row r="3396">
          <cell r="C3396" t="str">
            <v>BASIC04-C1</v>
          </cell>
        </row>
        <row r="3397">
          <cell r="C3397" t="str">
            <v>BASIC04-C2</v>
          </cell>
        </row>
        <row r="3398">
          <cell r="C3398" t="str">
            <v>BASIC05-C1</v>
          </cell>
        </row>
        <row r="3399">
          <cell r="C3399" t="str">
            <v>BASIC05-C2</v>
          </cell>
        </row>
        <row r="3401">
          <cell r="C3401" t="str">
            <v>JBF 1602</v>
          </cell>
        </row>
        <row r="3402">
          <cell r="C3402" t="str">
            <v>JBF 1616-C1</v>
          </cell>
        </row>
        <row r="3403">
          <cell r="C3403" t="str">
            <v>JBF 1616-C2</v>
          </cell>
        </row>
        <row r="3405">
          <cell r="C3405" t="str">
            <v>VE-11-3-060-02</v>
          </cell>
        </row>
        <row r="3416">
          <cell r="C3416" t="str">
            <v>Style</v>
          </cell>
        </row>
        <row r="3418">
          <cell r="C3418" t="str">
            <v>SAMPLE' 2011</v>
          </cell>
        </row>
        <row r="3421">
          <cell r="C3421">
            <v>1121012</v>
          </cell>
        </row>
        <row r="3422">
          <cell r="C3422" t="str">
            <v>1121028-C1</v>
          </cell>
        </row>
        <row r="3423">
          <cell r="C3423" t="str">
            <v>1121028-C2</v>
          </cell>
        </row>
        <row r="3424">
          <cell r="C3424">
            <v>1121006</v>
          </cell>
        </row>
        <row r="3425">
          <cell r="C3425">
            <v>1121009</v>
          </cell>
        </row>
        <row r="3426">
          <cell r="C3426">
            <v>1122005</v>
          </cell>
        </row>
        <row r="3427">
          <cell r="C3427">
            <v>1122007</v>
          </cell>
        </row>
        <row r="3428">
          <cell r="C3428">
            <v>1121017</v>
          </cell>
        </row>
        <row r="3430">
          <cell r="C3430" t="str">
            <v>JBF 1023-DROP 3-C1</v>
          </cell>
        </row>
        <row r="3431">
          <cell r="C3431" t="str">
            <v>JBF 1023-DROP 3-C2</v>
          </cell>
        </row>
        <row r="3432">
          <cell r="C3432" t="str">
            <v>JBF 1023-DROP 3-C3</v>
          </cell>
        </row>
        <row r="3433">
          <cell r="C3433" t="str">
            <v>JBF 1023-DROP 3-C4</v>
          </cell>
        </row>
        <row r="3434">
          <cell r="C3434" t="str">
            <v>JBF 1023-DROP 3-C5</v>
          </cell>
        </row>
        <row r="3435">
          <cell r="C3435" t="str">
            <v>JBF 1586-C1</v>
          </cell>
        </row>
        <row r="3436">
          <cell r="C3436" t="str">
            <v>JBF 1586-C2</v>
          </cell>
        </row>
        <row r="3437">
          <cell r="C3437" t="str">
            <v>JBF 1586-C3</v>
          </cell>
        </row>
        <row r="3438">
          <cell r="C3438" t="str">
            <v>JBF 1594</v>
          </cell>
        </row>
        <row r="3439">
          <cell r="C3439" t="str">
            <v>JBF 1603-C1</v>
          </cell>
        </row>
        <row r="3440">
          <cell r="C3440" t="str">
            <v>JBF 1603-C2</v>
          </cell>
        </row>
        <row r="3441">
          <cell r="C3441" t="str">
            <v>JBF 1603-C3</v>
          </cell>
        </row>
        <row r="3442">
          <cell r="C3442" t="str">
            <v>JBF 1613</v>
          </cell>
        </row>
        <row r="3443">
          <cell r="C3443" t="str">
            <v>JBF 1614</v>
          </cell>
        </row>
        <row r="3444">
          <cell r="C3444" t="str">
            <v>JBF 1620-C1</v>
          </cell>
        </row>
        <row r="3445">
          <cell r="C3445" t="str">
            <v>JBF 1620-C2</v>
          </cell>
        </row>
        <row r="3446">
          <cell r="C3446" t="str">
            <v>JBF 1624-C1</v>
          </cell>
        </row>
        <row r="3447">
          <cell r="C3447" t="str">
            <v>JBF 1624-C2</v>
          </cell>
        </row>
        <row r="3449">
          <cell r="C3449" t="str">
            <v>JBF 0184-REORDER</v>
          </cell>
        </row>
        <row r="3452">
          <cell r="C3452" t="str">
            <v>TEE SHIRT 01-C1</v>
          </cell>
        </row>
        <row r="3453">
          <cell r="C3453" t="str">
            <v>TEE SHIRT 01-C2</v>
          </cell>
        </row>
        <row r="3454">
          <cell r="C3454" t="str">
            <v>TEE SHIRT 01-C3</v>
          </cell>
        </row>
        <row r="3455">
          <cell r="C3455" t="str">
            <v>TEE SHIRT 01-C4</v>
          </cell>
        </row>
        <row r="3456">
          <cell r="C3456" t="str">
            <v>TEE SHIRT 01-C5</v>
          </cell>
        </row>
        <row r="3457">
          <cell r="C3457" t="str">
            <v>TEE SHIRT 02-C1</v>
          </cell>
        </row>
        <row r="3458">
          <cell r="C3458" t="str">
            <v>TEE SHIRT 02-C2</v>
          </cell>
        </row>
        <row r="3459">
          <cell r="C3459" t="str">
            <v>TEE SHIRT 02-C3</v>
          </cell>
        </row>
        <row r="3460">
          <cell r="C3460" t="str">
            <v>TEE SHIRT 02-C4</v>
          </cell>
        </row>
        <row r="3461">
          <cell r="C3461" t="str">
            <v>TEE SHIRT 02-C5</v>
          </cell>
        </row>
        <row r="3471">
          <cell r="C3471" t="str">
            <v>Style</v>
          </cell>
        </row>
        <row r="3473">
          <cell r="C3473" t="str">
            <v>GGF 1116</v>
          </cell>
        </row>
        <row r="3474">
          <cell r="C3474" t="str">
            <v>GGF 1129</v>
          </cell>
        </row>
        <row r="3475">
          <cell r="C3475" t="str">
            <v>GGF 1215</v>
          </cell>
        </row>
        <row r="3476">
          <cell r="C3476" t="str">
            <v>GGF 1435-C1</v>
          </cell>
        </row>
        <row r="3477">
          <cell r="C3477" t="str">
            <v>GGF 1435-C2</v>
          </cell>
        </row>
        <row r="3478">
          <cell r="C3478" t="str">
            <v>GGF 1436</v>
          </cell>
        </row>
        <row r="3479">
          <cell r="C3479" t="str">
            <v>GGF 1094</v>
          </cell>
        </row>
        <row r="3481">
          <cell r="C3481" t="str">
            <v>MAAW1104-C1</v>
          </cell>
        </row>
        <row r="3482">
          <cell r="C3482" t="str">
            <v>MAAW1104-C2</v>
          </cell>
        </row>
        <row r="3483">
          <cell r="C3483" t="str">
            <v>MAAW1104-C3</v>
          </cell>
        </row>
        <row r="3484">
          <cell r="C3484" t="str">
            <v>MAAW1144-C1</v>
          </cell>
        </row>
        <row r="3485">
          <cell r="C3485" t="str">
            <v>MAAW1144-C2</v>
          </cell>
        </row>
        <row r="3489">
          <cell r="C3489" t="str">
            <v>MUN 558</v>
          </cell>
        </row>
        <row r="3490">
          <cell r="C3490" t="str">
            <v>GMUN 153</v>
          </cell>
        </row>
        <row r="3491">
          <cell r="C3491" t="str">
            <v>GMUN 154</v>
          </cell>
        </row>
        <row r="3493">
          <cell r="C3493" t="str">
            <v>SAMPLE</v>
          </cell>
        </row>
        <row r="3495">
          <cell r="C3495" t="str">
            <v>GGF 1253-SWIM SUIT-DJ</v>
          </cell>
        </row>
        <row r="3496">
          <cell r="C3496" t="str">
            <v>GGF 1245- SWIM SUIT-C1-DJ</v>
          </cell>
        </row>
        <row r="3497">
          <cell r="C3497" t="str">
            <v>GGF 1258- SWIM SUIT-C1-DJ</v>
          </cell>
        </row>
        <row r="3498">
          <cell r="C3498" t="str">
            <v>GGF 1329- SWIM SUIT-C1-DJ</v>
          </cell>
        </row>
        <row r="3499">
          <cell r="C3499" t="str">
            <v>GGF 1329- SWIM SUIT-C3-DJ</v>
          </cell>
        </row>
        <row r="3501">
          <cell r="C3501" t="str">
            <v>GGF 1394</v>
          </cell>
        </row>
        <row r="3502">
          <cell r="C3502" t="str">
            <v>GGF 1393</v>
          </cell>
        </row>
        <row r="3503">
          <cell r="C3503" t="str">
            <v>GGF 1375</v>
          </cell>
        </row>
        <row r="3504">
          <cell r="C3504" t="str">
            <v>GGF 1335</v>
          </cell>
        </row>
        <row r="3505">
          <cell r="C3505" t="str">
            <v>GGF 1405</v>
          </cell>
        </row>
        <row r="3506">
          <cell r="C3506" t="str">
            <v>GGF 1253-SWIM SUIT</v>
          </cell>
        </row>
        <row r="3507">
          <cell r="C3507" t="str">
            <v>GGF 1247- SWIM SUIT-C1</v>
          </cell>
        </row>
        <row r="3508">
          <cell r="C3508" t="str">
            <v>GGF 1247- SWIM SUIT-C2</v>
          </cell>
        </row>
        <row r="3509">
          <cell r="C3509" t="str">
            <v>GGF 1254- SWIM SUIT</v>
          </cell>
        </row>
        <row r="3510">
          <cell r="C3510" t="str">
            <v>GGF 1246- SWIM SUIT-C1</v>
          </cell>
        </row>
        <row r="3511">
          <cell r="C3511" t="str">
            <v>GGF 1246- SWIM SUIT-C2</v>
          </cell>
        </row>
        <row r="3512">
          <cell r="C3512" t="str">
            <v>GGF 1246- SWIM SUIT-C3</v>
          </cell>
        </row>
        <row r="3513">
          <cell r="C3513" t="str">
            <v>GGF 1255- SWIM SUIT-C3</v>
          </cell>
        </row>
        <row r="3514">
          <cell r="C3514" t="str">
            <v>GGF 1250- SWIM SUIT</v>
          </cell>
        </row>
        <row r="3515">
          <cell r="C3515" t="str">
            <v>GGF 1245- SWIM SUIT-C1</v>
          </cell>
        </row>
        <row r="3516">
          <cell r="C3516" t="str">
            <v>GGF 1245- SWIM SUIT-C2</v>
          </cell>
        </row>
        <row r="3517">
          <cell r="C3517" t="str">
            <v>GGF 1245- SWIM SUIT-C3</v>
          </cell>
        </row>
        <row r="3518">
          <cell r="C3518" t="str">
            <v>GGF 1245- SWIM SUIT-C4</v>
          </cell>
        </row>
        <row r="3519">
          <cell r="C3519" t="str">
            <v>GGF 1258- SWIM SUIT-C1</v>
          </cell>
        </row>
        <row r="3520">
          <cell r="C3520" t="str">
            <v>GGF 1258- SWIM SUIT-C2</v>
          </cell>
        </row>
        <row r="3521">
          <cell r="C3521" t="str">
            <v>GGF 1256- SWIM SUIT-C1</v>
          </cell>
        </row>
        <row r="3522">
          <cell r="C3522" t="str">
            <v>GGF 1256- SWIM SUIT-C2</v>
          </cell>
        </row>
        <row r="3523">
          <cell r="C3523" t="str">
            <v>GGF 1251- SWIM SUIT</v>
          </cell>
        </row>
        <row r="3524">
          <cell r="C3524" t="str">
            <v>GGF 1257- SWIM SUIT</v>
          </cell>
        </row>
        <row r="3525">
          <cell r="C3525" t="str">
            <v>GGF 1314- SWIM SUIT-C1</v>
          </cell>
        </row>
        <row r="3526">
          <cell r="C3526" t="str">
            <v>GGF 1314- SWIM SUIT-C2</v>
          </cell>
        </row>
        <row r="3527">
          <cell r="C3527" t="str">
            <v>GGF 1314- SWIM SUIT-C3</v>
          </cell>
        </row>
        <row r="3528">
          <cell r="C3528" t="str">
            <v>GGF 1314- SWIM SUIT-C4</v>
          </cell>
        </row>
        <row r="3529">
          <cell r="C3529" t="str">
            <v>GGF 1314- SWIM SUIT-C5</v>
          </cell>
        </row>
        <row r="3530">
          <cell r="C3530" t="str">
            <v>GGF 1329- SWIM SUIT-C1</v>
          </cell>
        </row>
        <row r="3531">
          <cell r="C3531" t="str">
            <v>GGF 1329- SWIM SUIT-C2</v>
          </cell>
        </row>
        <row r="3532">
          <cell r="C3532" t="str">
            <v>GGF 1329- SWIM SUIT-C3</v>
          </cell>
        </row>
        <row r="3533">
          <cell r="C3533" t="str">
            <v>GGF 1539- SWIM SUIT</v>
          </cell>
        </row>
        <row r="3535">
          <cell r="C3535" t="str">
            <v>JBF 1105-C1</v>
          </cell>
        </row>
        <row r="3536">
          <cell r="C3536" t="str">
            <v>JBF 1105-C2</v>
          </cell>
        </row>
        <row r="3537">
          <cell r="C3537" t="str">
            <v>JBF 1106-C1</v>
          </cell>
        </row>
        <row r="3538">
          <cell r="C3538" t="str">
            <v>JBF 1106-C2</v>
          </cell>
        </row>
        <row r="3539">
          <cell r="C3539" t="str">
            <v>JBF 1107-C1</v>
          </cell>
        </row>
        <row r="3540">
          <cell r="C3540" t="str">
            <v>JBF 1107-C2</v>
          </cell>
        </row>
        <row r="3541">
          <cell r="C3541" t="str">
            <v>JBF 1111-C1</v>
          </cell>
        </row>
        <row r="3542">
          <cell r="C3542" t="str">
            <v>JBF 1111-C2</v>
          </cell>
        </row>
        <row r="3543">
          <cell r="C3543" t="str">
            <v>JBF 1111-C3</v>
          </cell>
        </row>
        <row r="3544">
          <cell r="C3544" t="str">
            <v>JBF 1111-C4</v>
          </cell>
        </row>
        <row r="3545">
          <cell r="C3545" t="str">
            <v>JBF 1111-C5</v>
          </cell>
        </row>
        <row r="3546">
          <cell r="C3546" t="str">
            <v>JBF 1114-C1</v>
          </cell>
        </row>
        <row r="3547">
          <cell r="C3547" t="str">
            <v>JBF 1114-C2</v>
          </cell>
        </row>
        <row r="3548">
          <cell r="C3548" t="str">
            <v>JBF 1590-C1</v>
          </cell>
        </row>
        <row r="3549">
          <cell r="C3549" t="str">
            <v>JBF 1590-C2</v>
          </cell>
        </row>
        <row r="3550">
          <cell r="C3550" t="str">
            <v>JBF 1590-C3</v>
          </cell>
        </row>
        <row r="3551">
          <cell r="C3551" t="str">
            <v>JBF 1700-C1</v>
          </cell>
        </row>
        <row r="3552">
          <cell r="C3552" t="str">
            <v>JBF 1700-C2</v>
          </cell>
        </row>
        <row r="3553">
          <cell r="C3553" t="str">
            <v>JBF 1593-C1</v>
          </cell>
        </row>
        <row r="3554">
          <cell r="C3554" t="str">
            <v>JBF 1593-C2</v>
          </cell>
        </row>
        <row r="3556">
          <cell r="C3556" t="str">
            <v>JBF 1108-C1</v>
          </cell>
        </row>
        <row r="3557">
          <cell r="C3557" t="str">
            <v>JBF 1108-C2</v>
          </cell>
        </row>
        <row r="3558">
          <cell r="C3558" t="str">
            <v>JBF 1109-C1</v>
          </cell>
        </row>
        <row r="3559">
          <cell r="C3559" t="str">
            <v>JBF 1109-C2</v>
          </cell>
        </row>
        <row r="3560">
          <cell r="C3560" t="str">
            <v>JBF 1110-C1</v>
          </cell>
        </row>
        <row r="3561">
          <cell r="C3561" t="str">
            <v>JBF 1110-C2</v>
          </cell>
        </row>
        <row r="3562">
          <cell r="C3562" t="str">
            <v>JBF 1110-C3</v>
          </cell>
        </row>
        <row r="3563">
          <cell r="C3563" t="str">
            <v>JBF 1112-C1</v>
          </cell>
        </row>
        <row r="3564">
          <cell r="C3564" t="str">
            <v>JBF 1112-C2</v>
          </cell>
        </row>
        <row r="3565">
          <cell r="C3565" t="str">
            <v>JBF 1112-C3</v>
          </cell>
        </row>
        <row r="3566">
          <cell r="C3566" t="str">
            <v>JBF 1113-C1</v>
          </cell>
        </row>
        <row r="3567">
          <cell r="C3567" t="str">
            <v>JBF 1113-C2</v>
          </cell>
        </row>
        <row r="3568">
          <cell r="C3568" t="str">
            <v>JBF 1113-C3</v>
          </cell>
        </row>
        <row r="3570">
          <cell r="C3570" t="str">
            <v>GMUN 191B</v>
          </cell>
        </row>
        <row r="3571">
          <cell r="C3571" t="str">
            <v>GMUN 192</v>
          </cell>
        </row>
        <row r="3572">
          <cell r="C3572" t="str">
            <v>GMUN 193</v>
          </cell>
        </row>
        <row r="3573">
          <cell r="C3573" t="str">
            <v>GMUN 193B</v>
          </cell>
        </row>
        <row r="3574">
          <cell r="C3574" t="str">
            <v>GMUN 195</v>
          </cell>
        </row>
        <row r="3575">
          <cell r="C3575" t="str">
            <v>GMUN 196</v>
          </cell>
        </row>
        <row r="3576">
          <cell r="C3576" t="str">
            <v>GMUN 196B</v>
          </cell>
        </row>
        <row r="3577">
          <cell r="C3577" t="str">
            <v>GMUN 201</v>
          </cell>
        </row>
        <row r="3578">
          <cell r="C3578" t="str">
            <v>GMUN 203</v>
          </cell>
        </row>
        <row r="3579">
          <cell r="C3579" t="str">
            <v>GMUN 206</v>
          </cell>
        </row>
        <row r="3580">
          <cell r="C3580" t="str">
            <v>GMUN 208</v>
          </cell>
        </row>
        <row r="3581">
          <cell r="C3581" t="str">
            <v>GMUN 178-HIGH SUMMER</v>
          </cell>
        </row>
        <row r="3582">
          <cell r="C3582" t="str">
            <v>GMUN 200</v>
          </cell>
        </row>
        <row r="3583">
          <cell r="C3583" t="str">
            <v>GMUN 143-HIGH SUMMER</v>
          </cell>
        </row>
        <row r="3584">
          <cell r="C3584" t="str">
            <v>GMUN 198</v>
          </cell>
        </row>
        <row r="3585">
          <cell r="C3585" t="str">
            <v>MINI 260</v>
          </cell>
        </row>
        <row r="3586">
          <cell r="C3586" t="str">
            <v>MINI 261</v>
          </cell>
        </row>
        <row r="3587">
          <cell r="C3587" t="str">
            <v>MINI 262</v>
          </cell>
        </row>
        <row r="3588">
          <cell r="C3588" t="str">
            <v>MINI 264</v>
          </cell>
        </row>
        <row r="3589">
          <cell r="C3589" t="str">
            <v>MINI 265</v>
          </cell>
        </row>
        <row r="3590">
          <cell r="C3590" t="str">
            <v>MUN 678-C1</v>
          </cell>
        </row>
        <row r="3591">
          <cell r="C3591" t="str">
            <v>MUN 678-C2</v>
          </cell>
        </row>
        <row r="3592">
          <cell r="C3592" t="str">
            <v>MUN 679</v>
          </cell>
        </row>
        <row r="3593">
          <cell r="C3593" t="str">
            <v>MUN 681</v>
          </cell>
        </row>
        <row r="3594">
          <cell r="C3594" t="str">
            <v>MUN 683-C1</v>
          </cell>
        </row>
        <row r="3595">
          <cell r="C3595" t="str">
            <v>MUN 683-C2</v>
          </cell>
        </row>
        <row r="3596">
          <cell r="C3596" t="str">
            <v>MUN 684</v>
          </cell>
        </row>
        <row r="3597">
          <cell r="C3597" t="str">
            <v>MUN 685</v>
          </cell>
        </row>
        <row r="3598">
          <cell r="C3598" t="str">
            <v>MUN 686</v>
          </cell>
        </row>
        <row r="3599">
          <cell r="C3599" t="str">
            <v>MUN 689</v>
          </cell>
        </row>
        <row r="3600">
          <cell r="C3600" t="str">
            <v>MUN 690</v>
          </cell>
        </row>
        <row r="3601">
          <cell r="C3601" t="str">
            <v>MUN 643-HIGH SUMMER</v>
          </cell>
        </row>
        <row r="3602">
          <cell r="C3602" t="str">
            <v>AMUN-00</v>
          </cell>
        </row>
        <row r="3603">
          <cell r="C3603" t="str">
            <v>AMUN 002</v>
          </cell>
        </row>
        <row r="3604">
          <cell r="C3604" t="str">
            <v>AMUN-01</v>
          </cell>
        </row>
        <row r="3605">
          <cell r="C3605" t="str">
            <v>GMUN 202</v>
          </cell>
        </row>
        <row r="3607">
          <cell r="C3607" t="str">
            <v>BAG-AUG</v>
          </cell>
        </row>
        <row r="3616">
          <cell r="C3616" t="str">
            <v>Style</v>
          </cell>
        </row>
        <row r="3618">
          <cell r="C3618" t="str">
            <v>MST08 2011-C1</v>
          </cell>
        </row>
        <row r="3619">
          <cell r="C3619" t="str">
            <v>MST08 2011-C2</v>
          </cell>
        </row>
        <row r="3620">
          <cell r="C3620" t="str">
            <v>MST01 2011</v>
          </cell>
        </row>
        <row r="3621">
          <cell r="C3621" t="str">
            <v>MST03 2011</v>
          </cell>
        </row>
        <row r="3622">
          <cell r="C3622" t="str">
            <v>MSJ07 2011-C1</v>
          </cell>
        </row>
        <row r="3623">
          <cell r="C3623" t="str">
            <v>MSJ07 2011-C2</v>
          </cell>
        </row>
        <row r="3624">
          <cell r="C3624" t="str">
            <v>MSJ09 2011-C1</v>
          </cell>
        </row>
        <row r="3625">
          <cell r="C3625" t="str">
            <v>MSJ09 2011-C2</v>
          </cell>
        </row>
        <row r="3626">
          <cell r="C3626" t="str">
            <v>MSB07 2011-C1</v>
          </cell>
        </row>
        <row r="3627">
          <cell r="C3627" t="str">
            <v>MSB07 2011-C2</v>
          </cell>
        </row>
        <row r="3628">
          <cell r="C3628" t="str">
            <v>MST09 2011</v>
          </cell>
        </row>
        <row r="3629">
          <cell r="C3629" t="str">
            <v>MSB03 2011-C3</v>
          </cell>
        </row>
        <row r="3630">
          <cell r="C3630" t="str">
            <v>MSB03 2011-C5</v>
          </cell>
        </row>
        <row r="3632">
          <cell r="C3632" t="str">
            <v>S11400A-C1</v>
          </cell>
        </row>
        <row r="3633">
          <cell r="C3633" t="str">
            <v>S11400A-C2</v>
          </cell>
        </row>
        <row r="3634">
          <cell r="C3634" t="str">
            <v>S11400B-C1</v>
          </cell>
        </row>
        <row r="3635">
          <cell r="C3635" t="str">
            <v>S11400B-C2</v>
          </cell>
        </row>
        <row r="3636">
          <cell r="C3636" t="str">
            <v>S11401-C1</v>
          </cell>
        </row>
        <row r="3637">
          <cell r="C3637" t="str">
            <v>S11401-C2</v>
          </cell>
        </row>
        <row r="3638">
          <cell r="C3638" t="str">
            <v>S11402A-C1</v>
          </cell>
        </row>
        <row r="3639">
          <cell r="C3639" t="str">
            <v>S11402A-C2</v>
          </cell>
        </row>
        <row r="3640">
          <cell r="C3640" t="str">
            <v>S11402B-C1</v>
          </cell>
        </row>
        <row r="3641">
          <cell r="C3641" t="str">
            <v>S11402B-C2</v>
          </cell>
        </row>
        <row r="3642">
          <cell r="C3642" t="str">
            <v>S11406A-C1</v>
          </cell>
        </row>
        <row r="3643">
          <cell r="C3643" t="str">
            <v>S11406A-C2</v>
          </cell>
        </row>
        <row r="3644">
          <cell r="C3644" t="str">
            <v>S11406B-C1</v>
          </cell>
        </row>
        <row r="3645">
          <cell r="C3645" t="str">
            <v>S11406B-C2</v>
          </cell>
        </row>
        <row r="3647">
          <cell r="C3647">
            <v>1121010</v>
          </cell>
        </row>
        <row r="3650">
          <cell r="C3650" t="str">
            <v>MAAW1148-C1</v>
          </cell>
        </row>
        <row r="3651">
          <cell r="C3651" t="str">
            <v>MAAW1148-C2</v>
          </cell>
        </row>
        <row r="3652">
          <cell r="C3652" t="str">
            <v>MAAW1140-C1</v>
          </cell>
        </row>
        <row r="3653">
          <cell r="C3653" t="str">
            <v>MAAW1140-C2</v>
          </cell>
        </row>
        <row r="3654">
          <cell r="C3654" t="str">
            <v>MAAW1145-C1</v>
          </cell>
        </row>
        <row r="3655">
          <cell r="C3655" t="str">
            <v>MAAW1145-C2</v>
          </cell>
        </row>
        <row r="3658">
          <cell r="C3658" t="str">
            <v>M11-4-024-01</v>
          </cell>
        </row>
        <row r="3659">
          <cell r="C3659" t="str">
            <v>M11-4-024-02</v>
          </cell>
        </row>
        <row r="3661">
          <cell r="C3661" t="str">
            <v>G05-T12 ( GGF 1603)</v>
          </cell>
        </row>
        <row r="3662">
          <cell r="C3662" t="str">
            <v>G05-T08( GGF 1604)</v>
          </cell>
        </row>
        <row r="3665">
          <cell r="C3665" t="str">
            <v>MA T-SHIRT-C1</v>
          </cell>
        </row>
        <row r="3666">
          <cell r="C3666" t="str">
            <v>MA T-SHIRT-C2</v>
          </cell>
        </row>
        <row r="3667">
          <cell r="C3667" t="str">
            <v>MA T-SHIRT-C3</v>
          </cell>
        </row>
        <row r="3668">
          <cell r="C3668" t="str">
            <v>MA T-SHIRT-C4</v>
          </cell>
        </row>
        <row r="3669">
          <cell r="C3669" t="str">
            <v>MA T-SHIRT-C5</v>
          </cell>
        </row>
        <row r="3670">
          <cell r="C3670" t="str">
            <v>MA T-SHIRT-C6</v>
          </cell>
        </row>
        <row r="3671">
          <cell r="C3671" t="str">
            <v>MA T-SHIRT-C7</v>
          </cell>
        </row>
        <row r="3672">
          <cell r="C3672" t="str">
            <v>MA T-SHIRT-C8</v>
          </cell>
        </row>
        <row r="3673">
          <cell r="C3673" t="str">
            <v>MA T-SHIRT-C9</v>
          </cell>
        </row>
        <row r="3674">
          <cell r="C3674" t="str">
            <v>MA T-SHIRT-C10</v>
          </cell>
        </row>
        <row r="3675">
          <cell r="C3675" t="str">
            <v>MA T-SHIRT-C11</v>
          </cell>
        </row>
        <row r="3676">
          <cell r="C3676" t="str">
            <v>MA T-SHIRT-C12</v>
          </cell>
        </row>
        <row r="3677">
          <cell r="C3677" t="str">
            <v>MA T-SHIRT-C13</v>
          </cell>
        </row>
        <row r="3678">
          <cell r="C3678" t="str">
            <v>MA T-SHIRT-C14</v>
          </cell>
        </row>
        <row r="3679">
          <cell r="C3679" t="str">
            <v>MA T-SHIRT-C15</v>
          </cell>
        </row>
        <row r="3680">
          <cell r="C3680" t="str">
            <v>MA T-SHIRT-C16</v>
          </cell>
        </row>
        <row r="3681">
          <cell r="C3681" t="str">
            <v>MA T-SHIRT-C17</v>
          </cell>
        </row>
        <row r="3682">
          <cell r="C3682" t="str">
            <v>MA T-SHIRT-C18</v>
          </cell>
        </row>
        <row r="3683">
          <cell r="C3683" t="str">
            <v>MA T-SHIRT-C19</v>
          </cell>
        </row>
        <row r="3684">
          <cell r="C3684" t="str">
            <v>MA T-SHIRT-C20</v>
          </cell>
        </row>
        <row r="3685">
          <cell r="C3685" t="str">
            <v>MA T-SHIRT-C21</v>
          </cell>
        </row>
        <row r="3686">
          <cell r="C3686" t="str">
            <v>MA T-SHIRT-C22</v>
          </cell>
        </row>
        <row r="3687">
          <cell r="C3687" t="str">
            <v>MA T-SHIRT-C23</v>
          </cell>
        </row>
        <row r="3688">
          <cell r="C3688" t="str">
            <v>MA T-SHIRT-C24</v>
          </cell>
        </row>
        <row r="3690">
          <cell r="C3690" t="str">
            <v>T01-SHOP</v>
          </cell>
        </row>
        <row r="3691">
          <cell r="C3691" t="str">
            <v>T02-SHOP</v>
          </cell>
        </row>
        <row r="3692">
          <cell r="C3692" t="str">
            <v>T03-SHOP</v>
          </cell>
        </row>
        <row r="3693">
          <cell r="C3693" t="str">
            <v>TFT 0411-C1</v>
          </cell>
        </row>
        <row r="3694">
          <cell r="C3694" t="str">
            <v>TFT 0411-C2</v>
          </cell>
        </row>
        <row r="3695">
          <cell r="C3695" t="str">
            <v>TFT 0411-C3</v>
          </cell>
        </row>
        <row r="3696">
          <cell r="C3696" t="str">
            <v>TFT 0411-C4</v>
          </cell>
        </row>
        <row r="3697">
          <cell r="C3697" t="str">
            <v>TFT 0411-C5</v>
          </cell>
        </row>
        <row r="3698">
          <cell r="C3698" t="str">
            <v>TFT 0412-C1</v>
          </cell>
        </row>
        <row r="3699">
          <cell r="C3699" t="str">
            <v>TFT 0412-C2</v>
          </cell>
        </row>
        <row r="3700">
          <cell r="C3700" t="str">
            <v>TFT 0412-C3</v>
          </cell>
        </row>
        <row r="3701">
          <cell r="C3701" t="str">
            <v>TFT 0412-C4</v>
          </cell>
        </row>
        <row r="3702">
          <cell r="C3702" t="str">
            <v>TFT 0412-C5</v>
          </cell>
        </row>
        <row r="3703">
          <cell r="C3703" t="str">
            <v>LS02-C1</v>
          </cell>
        </row>
        <row r="3704">
          <cell r="C3704" t="str">
            <v>LS02-C2</v>
          </cell>
        </row>
        <row r="3705">
          <cell r="C3705" t="str">
            <v>LS02-C3</v>
          </cell>
        </row>
        <row r="3706">
          <cell r="C3706" t="str">
            <v>LS02-C4</v>
          </cell>
        </row>
        <row r="3707">
          <cell r="C3707" t="str">
            <v>LS02-C5</v>
          </cell>
        </row>
        <row r="3708">
          <cell r="C3708" t="str">
            <v>SS01-C1</v>
          </cell>
        </row>
        <row r="3709">
          <cell r="C3709" t="str">
            <v>SS01-C2</v>
          </cell>
        </row>
        <row r="3710">
          <cell r="C3710" t="str">
            <v>SS01-C3</v>
          </cell>
        </row>
        <row r="3711">
          <cell r="C3711" t="str">
            <v>SS01-C4</v>
          </cell>
        </row>
        <row r="3712">
          <cell r="C3712" t="str">
            <v>SS01-C5</v>
          </cell>
        </row>
        <row r="3713">
          <cell r="C3713" t="str">
            <v>SS01-C6</v>
          </cell>
        </row>
        <row r="3714">
          <cell r="C3714" t="str">
            <v>BAG-LUSIN 12/9</v>
          </cell>
        </row>
        <row r="3715">
          <cell r="C3715" t="str">
            <v>TFP 0404-C1</v>
          </cell>
        </row>
        <row r="3726">
          <cell r="C3726" t="str">
            <v>Style</v>
          </cell>
        </row>
        <row r="3728">
          <cell r="C3728" t="str">
            <v>S11407A-C1</v>
          </cell>
        </row>
        <row r="3729">
          <cell r="C3729" t="str">
            <v>S11407A-C2</v>
          </cell>
        </row>
        <row r="3730">
          <cell r="C3730" t="str">
            <v>S11407B-C1</v>
          </cell>
        </row>
        <row r="3731">
          <cell r="C3731" t="str">
            <v>Style</v>
          </cell>
        </row>
        <row r="3732">
          <cell r="C3732" t="str">
            <v>S11403-C1</v>
          </cell>
        </row>
        <row r="3733">
          <cell r="C3733" t="str">
            <v>S11407A-C1</v>
          </cell>
        </row>
        <row r="3734">
          <cell r="C3734" t="str">
            <v>S11407A-C2</v>
          </cell>
        </row>
        <row r="3735">
          <cell r="C3735" t="str">
            <v>S11407B-C1</v>
          </cell>
        </row>
        <row r="3736">
          <cell r="C3736" t="str">
            <v>S11407B-C2</v>
          </cell>
        </row>
        <row r="3737">
          <cell r="C3737" t="str">
            <v>S11403-C1</v>
          </cell>
        </row>
        <row r="3738">
          <cell r="C3738" t="str">
            <v>S11403-C2</v>
          </cell>
        </row>
        <row r="3739">
          <cell r="C3739" t="str">
            <v>S11404A-C1</v>
          </cell>
        </row>
        <row r="3740">
          <cell r="C3740" t="str">
            <v>S11404A-C2</v>
          </cell>
        </row>
        <row r="3741">
          <cell r="C3741" t="str">
            <v>S11404B-C1</v>
          </cell>
        </row>
        <row r="3742">
          <cell r="C3742" t="str">
            <v>S11404B-C2</v>
          </cell>
        </row>
        <row r="3743">
          <cell r="C3743" t="str">
            <v>S11408A-C1</v>
          </cell>
        </row>
        <row r="3744">
          <cell r="C3744" t="str">
            <v>S11408B-C1</v>
          </cell>
        </row>
        <row r="3745">
          <cell r="C3745" t="str">
            <v>S11409</v>
          </cell>
        </row>
        <row r="3746">
          <cell r="C3746" t="str">
            <v>M11-4-024-04</v>
          </cell>
        </row>
        <row r="3747">
          <cell r="C3747" t="str">
            <v>GGF 1476</v>
          </cell>
        </row>
        <row r="3748">
          <cell r="C3748" t="str">
            <v>GGF 1491</v>
          </cell>
        </row>
        <row r="3749">
          <cell r="C3749" t="str">
            <v>GGF 1577-DJ</v>
          </cell>
        </row>
        <row r="3750">
          <cell r="C3750" t="str">
            <v>GGF 1577</v>
          </cell>
        </row>
        <row r="3751">
          <cell r="C3751" t="str">
            <v>GGF 1125-RE</v>
          </cell>
        </row>
        <row r="3752">
          <cell r="C3752" t="str">
            <v>MST 01-C1 DROP2</v>
          </cell>
        </row>
        <row r="3753">
          <cell r="C3753" t="str">
            <v>MST 01-C2 DROP2</v>
          </cell>
        </row>
        <row r="3754">
          <cell r="C3754" t="str">
            <v>M11-4-024-04</v>
          </cell>
        </row>
        <row r="3755">
          <cell r="C3755" t="str">
            <v>MST 02-C2 DROP2</v>
          </cell>
        </row>
        <row r="3756">
          <cell r="C3756" t="str">
            <v>MST 08-C1 DROP2</v>
          </cell>
        </row>
        <row r="3757">
          <cell r="C3757" t="str">
            <v>MST 08-C2 DROP2</v>
          </cell>
        </row>
        <row r="3758">
          <cell r="C3758" t="str">
            <v>MST 08-C3 DROP2</v>
          </cell>
        </row>
        <row r="3759">
          <cell r="C3759" t="str">
            <v>MST 08-C4 DROP2</v>
          </cell>
        </row>
        <row r="3760">
          <cell r="C3760" t="str">
            <v>MST 01-C1 DROP2</v>
          </cell>
        </row>
        <row r="3761">
          <cell r="C3761" t="str">
            <v>MST 01-C2 DROP2</v>
          </cell>
        </row>
        <row r="3762">
          <cell r="C3762" t="str">
            <v>MST 02-C1 DROP2</v>
          </cell>
        </row>
        <row r="3763">
          <cell r="C3763" t="str">
            <v>MST 02-C2 DROP2</v>
          </cell>
        </row>
        <row r="3764">
          <cell r="C3764" t="str">
            <v>MST 03 DROP2</v>
          </cell>
        </row>
        <row r="3765">
          <cell r="C3765" t="str">
            <v>W11#017-C1</v>
          </cell>
        </row>
        <row r="3766">
          <cell r="C3766" t="str">
            <v>W11#005-C1</v>
          </cell>
        </row>
        <row r="3767">
          <cell r="C3767" t="str">
            <v>W11#005-C2</v>
          </cell>
        </row>
        <row r="3768">
          <cell r="C3768" t="str">
            <v>W11#003-C1</v>
          </cell>
        </row>
        <row r="3769">
          <cell r="C3769" t="str">
            <v>W11#003-C2</v>
          </cell>
        </row>
        <row r="3770">
          <cell r="C3770" t="str">
            <v>W11#009-C1</v>
          </cell>
        </row>
        <row r="3771">
          <cell r="C3771" t="str">
            <v>W11#013-C1</v>
          </cell>
        </row>
        <row r="3772">
          <cell r="C3772" t="str">
            <v>W11#013-C2</v>
          </cell>
        </row>
        <row r="3773">
          <cell r="C3773" t="str">
            <v>W11#017-C1</v>
          </cell>
        </row>
        <row r="3774">
          <cell r="C3774" t="str">
            <v>W11#017-C2</v>
          </cell>
        </row>
        <row r="3775">
          <cell r="C3775" t="str">
            <v>W11#021-C1 FULL KNIT</v>
          </cell>
        </row>
        <row r="3776">
          <cell r="C3776" t="str">
            <v>W11#021-C2 FULL KNIT</v>
          </cell>
        </row>
        <row r="3777">
          <cell r="C3777" t="str">
            <v>W11#034-C1</v>
          </cell>
        </row>
        <row r="3778">
          <cell r="C3778" t="str">
            <v>W11#034-C2</v>
          </cell>
        </row>
        <row r="3779">
          <cell r="C3779" t="str">
            <v>W11#034-C3</v>
          </cell>
        </row>
        <row r="3780">
          <cell r="C3780" t="str">
            <v>W11#035-C1</v>
          </cell>
        </row>
        <row r="3781">
          <cell r="C3781" t="str">
            <v>W11#035-C2</v>
          </cell>
        </row>
        <row r="3782">
          <cell r="C3782" t="str">
            <v>W11#035-C3</v>
          </cell>
        </row>
        <row r="3783">
          <cell r="C3783" t="str">
            <v>ATR 005-C2</v>
          </cell>
        </row>
        <row r="3784">
          <cell r="C3784" t="str">
            <v>ATR 006-C1</v>
          </cell>
        </row>
        <row r="3785">
          <cell r="C3785" t="str">
            <v>ATR 002-C1</v>
          </cell>
        </row>
        <row r="3786">
          <cell r="C3786" t="str">
            <v>ATR 002-C2</v>
          </cell>
        </row>
        <row r="3787">
          <cell r="C3787" t="str">
            <v>ATR 004</v>
          </cell>
        </row>
        <row r="3788">
          <cell r="C3788" t="str">
            <v>ATR 001-C1</v>
          </cell>
        </row>
        <row r="3789">
          <cell r="C3789" t="str">
            <v>ATR 001-C2</v>
          </cell>
        </row>
        <row r="3790">
          <cell r="C3790" t="str">
            <v>ATR 005-C1</v>
          </cell>
        </row>
        <row r="3791">
          <cell r="C3791" t="str">
            <v>ATR 005-C2</v>
          </cell>
        </row>
        <row r="3792">
          <cell r="C3792" t="str">
            <v>ATR 006-C1</v>
          </cell>
        </row>
        <row r="3793">
          <cell r="C3793" t="str">
            <v>ATR 006-C2</v>
          </cell>
        </row>
        <row r="3794">
          <cell r="C3794" t="str">
            <v>LABEL TEE # 0239-C3</v>
          </cell>
        </row>
        <row r="3795">
          <cell r="C3795" t="str">
            <v>TRAIWEAR #0238-C1 SS12</v>
          </cell>
        </row>
        <row r="3796">
          <cell r="C3796" t="str">
            <v>TRAIWEAR #0238-C2 SS12</v>
          </cell>
        </row>
        <row r="3797">
          <cell r="C3797" t="str">
            <v>TRAIWEAR #0238-C3 SS12</v>
          </cell>
        </row>
        <row r="3798">
          <cell r="C3798" t="str">
            <v>TRAIWEAR #0238-C4 SS12</v>
          </cell>
        </row>
        <row r="3799">
          <cell r="C3799" t="str">
            <v>TRAIWEAR #0238-C5 SS12</v>
          </cell>
        </row>
        <row r="3800">
          <cell r="C3800" t="str">
            <v>LABEL TEE # 0239-C1 SS12</v>
          </cell>
        </row>
        <row r="3801">
          <cell r="C3801" t="str">
            <v>LABEL TEE # 0239-C2 SS12</v>
          </cell>
        </row>
        <row r="3802">
          <cell r="C3802" t="str">
            <v>LABEL TEE # 0239-C3 SS12</v>
          </cell>
        </row>
        <row r="3803">
          <cell r="C3803" t="str">
            <v>LABEL TEE # 0239-C4 SS12</v>
          </cell>
        </row>
        <row r="3804">
          <cell r="C3804" t="str">
            <v>LABEL TEE # 0239-C5 SS12</v>
          </cell>
        </row>
        <row r="3805">
          <cell r="C3805" t="str">
            <v>BIG BEAR # 0651-C1 SS12</v>
          </cell>
        </row>
        <row r="3806">
          <cell r="C3806" t="str">
            <v>BIG BEAR # 0651-C2 SS12</v>
          </cell>
        </row>
        <row r="3807">
          <cell r="C3807" t="str">
            <v>BIG BEAR # 0651-C3 SS12</v>
          </cell>
        </row>
        <row r="3808">
          <cell r="C3808" t="str">
            <v>BIG BEAR # 0651-C4 SS12</v>
          </cell>
        </row>
        <row r="3809">
          <cell r="C3809" t="str">
            <v>ORIGINAL LOGO#0663-C1 SS12</v>
          </cell>
        </row>
        <row r="3810">
          <cell r="C3810" t="str">
            <v>ORIGINAL LOGO#0663-C2 SS12</v>
          </cell>
        </row>
        <row r="3811">
          <cell r="C3811" t="str">
            <v>ORIGINAL LOGO#0663-C3 SS12</v>
          </cell>
        </row>
        <row r="3812">
          <cell r="C3812" t="str">
            <v>ORIGINAL LOGO#0663-C4 SS12</v>
          </cell>
        </row>
        <row r="3813">
          <cell r="C3813" t="str">
            <v>ORIGINAL LOGO#0663-C5 SS12</v>
          </cell>
        </row>
        <row r="3814">
          <cell r="C3814" t="str">
            <v>ANCHOR TEE # 0708-C1 SS12</v>
          </cell>
        </row>
        <row r="3815">
          <cell r="C3815" t="str">
            <v>ANCHOR TEE # 0708-C2 SS12</v>
          </cell>
        </row>
        <row r="3816">
          <cell r="C3816" t="str">
            <v>ANCHOR TEE # 0708-C3 SS12</v>
          </cell>
        </row>
        <row r="3817">
          <cell r="C3817" t="str">
            <v>ANCHOR TEE # 0708-C4 SS12</v>
          </cell>
        </row>
        <row r="3818">
          <cell r="C3818" t="str">
            <v>BEAR HEAD TEE # 0715-C1 SS12</v>
          </cell>
        </row>
        <row r="3819">
          <cell r="C3819" t="str">
            <v>BEAR HEAD TEE # 0715-C2 SS12</v>
          </cell>
        </row>
        <row r="3820">
          <cell r="C3820" t="str">
            <v>WOMEN ANCHOR TEE # 0700-C1 SS12</v>
          </cell>
        </row>
        <row r="3821">
          <cell r="C3821" t="str">
            <v>WOMEN ANCHOR TEE # 0700-C2 SS12</v>
          </cell>
        </row>
        <row r="3822">
          <cell r="C3822" t="str">
            <v>WOMEN ANCHOR TEE # 0700-C3 SS12</v>
          </cell>
        </row>
        <row r="3823">
          <cell r="C3823" t="str">
            <v>WOVEN BIG BEAR # 0701-C1 SS12</v>
          </cell>
        </row>
        <row r="3824">
          <cell r="C3824" t="str">
            <v>WOVEN BIG BEAR # 0701-C2 SS12</v>
          </cell>
        </row>
        <row r="3825">
          <cell r="C3825" t="str">
            <v>SST5131-C1</v>
          </cell>
        </row>
        <row r="3826">
          <cell r="C3826" t="str">
            <v>SST5131-C1</v>
          </cell>
        </row>
        <row r="3827">
          <cell r="C3827" t="str">
            <v>SST5131-C2</v>
          </cell>
        </row>
        <row r="3828">
          <cell r="C3828" t="str">
            <v>SST5132-C1</v>
          </cell>
        </row>
        <row r="3829">
          <cell r="C3829" t="str">
            <v>SST5132-C2</v>
          </cell>
        </row>
        <row r="3830">
          <cell r="C3830" t="str">
            <v>LUSINE UNIFORM</v>
          </cell>
        </row>
        <row r="3831">
          <cell r="C3831" t="str">
            <v>SST5102</v>
          </cell>
        </row>
        <row r="3832">
          <cell r="C3832" t="str">
            <v>SST5111</v>
          </cell>
        </row>
        <row r="3833">
          <cell r="C3833" t="str">
            <v>SST5112</v>
          </cell>
        </row>
        <row r="3834">
          <cell r="C3834" t="str">
            <v>LUSINE BAG</v>
          </cell>
        </row>
        <row r="3836">
          <cell r="C3836" t="str">
            <v>Style</v>
          </cell>
        </row>
        <row r="3838">
          <cell r="C3838" t="str">
            <v>GGF 1115</v>
          </cell>
        </row>
        <row r="3839">
          <cell r="C3839" t="str">
            <v>GGF1412-C1</v>
          </cell>
        </row>
        <row r="3840">
          <cell r="C3840" t="str">
            <v>GGF1412-C2</v>
          </cell>
        </row>
        <row r="3841">
          <cell r="C3841" t="str">
            <v>GGF1414-C1</v>
          </cell>
        </row>
        <row r="3842">
          <cell r="C3842" t="str">
            <v>GGF1414-C2</v>
          </cell>
        </row>
        <row r="3843">
          <cell r="C3843" t="str">
            <v>Style</v>
          </cell>
        </row>
        <row r="3844">
          <cell r="C3844" t="str">
            <v>Style</v>
          </cell>
        </row>
        <row r="3845">
          <cell r="C3845" t="str">
            <v>GGF 1115</v>
          </cell>
        </row>
        <row r="3846">
          <cell r="C3846" t="str">
            <v>GGF 1115</v>
          </cell>
        </row>
        <row r="3847">
          <cell r="C3847" t="str">
            <v>GGF1412-C1</v>
          </cell>
        </row>
        <row r="3848">
          <cell r="C3848" t="str">
            <v>GGF1412-C2</v>
          </cell>
        </row>
        <row r="3849">
          <cell r="C3849" t="str">
            <v>GGF1414-C1</v>
          </cell>
        </row>
        <row r="3850">
          <cell r="C3850" t="str">
            <v>GGF1414-C2</v>
          </cell>
        </row>
        <row r="3851">
          <cell r="C3851" t="str">
            <v>GGF1415</v>
          </cell>
        </row>
        <row r="3852">
          <cell r="C3852" t="str">
            <v>GGF1416</v>
          </cell>
        </row>
        <row r="3853">
          <cell r="C3853" t="str">
            <v>GGF1521</v>
          </cell>
        </row>
        <row r="3854">
          <cell r="C3854" t="str">
            <v>GGF1522</v>
          </cell>
        </row>
        <row r="3855">
          <cell r="C3855" t="str">
            <v>RC001</v>
          </cell>
        </row>
        <row r="3856">
          <cell r="C3856" t="str">
            <v>JBF 1595-C1</v>
          </cell>
        </row>
        <row r="3857">
          <cell r="C3857" t="str">
            <v>JBF 1595-C1</v>
          </cell>
        </row>
        <row r="3858">
          <cell r="C3858" t="str">
            <v>JBF 1595-C2</v>
          </cell>
        </row>
        <row r="3859">
          <cell r="C3859" t="str">
            <v>W11N711-RE</v>
          </cell>
        </row>
        <row r="3860">
          <cell r="C3860" t="str">
            <v>W11N711-RE</v>
          </cell>
        </row>
        <row r="3861">
          <cell r="C3861" t="str">
            <v>W11N712-RE</v>
          </cell>
        </row>
        <row r="3862">
          <cell r="C3862" t="str">
            <v>W11N811-RE</v>
          </cell>
        </row>
        <row r="3863">
          <cell r="C3863" t="str">
            <v>W11N812-RE</v>
          </cell>
        </row>
        <row r="3864">
          <cell r="C3864" t="str">
            <v>W11N611-RE</v>
          </cell>
        </row>
        <row r="3865">
          <cell r="C3865" t="str">
            <v>W11N612-RE</v>
          </cell>
        </row>
        <row r="3866">
          <cell r="C3866" t="str">
            <v>W11N614-RE</v>
          </cell>
        </row>
        <row r="3867">
          <cell r="C3867" t="str">
            <v>W11N621-RE</v>
          </cell>
        </row>
        <row r="3868">
          <cell r="C3868" t="str">
            <v>W11N622-RE</v>
          </cell>
        </row>
        <row r="3869">
          <cell r="C3869" t="str">
            <v>W11N631-RE</v>
          </cell>
        </row>
        <row r="3870">
          <cell r="C3870" t="str">
            <v>W11N632-RE</v>
          </cell>
        </row>
        <row r="3871">
          <cell r="C3871" t="str">
            <v>W11N641-RE</v>
          </cell>
        </row>
        <row r="3872">
          <cell r="C3872" t="str">
            <v>W11N642-RE</v>
          </cell>
        </row>
        <row r="3873">
          <cell r="C3873" t="str">
            <v>W11N722-RE</v>
          </cell>
        </row>
        <row r="3874">
          <cell r="C3874" t="str">
            <v>W11N721-RE</v>
          </cell>
        </row>
        <row r="3875">
          <cell r="C3875" t="str">
            <v>W11N732-RE</v>
          </cell>
        </row>
        <row r="3876">
          <cell r="C3876" t="str">
            <v>W11N821-RE</v>
          </cell>
        </row>
        <row r="3877">
          <cell r="C3877" t="str">
            <v>W11N911-RE</v>
          </cell>
        </row>
        <row r="3878">
          <cell r="C3878" t="str">
            <v>W11N912-RE</v>
          </cell>
        </row>
        <row r="3879">
          <cell r="C3879" t="str">
            <v>W11N1011-RE</v>
          </cell>
        </row>
        <row r="3880">
          <cell r="C3880" t="str">
            <v>W11N1021-RE</v>
          </cell>
        </row>
        <row r="3881">
          <cell r="C3881" t="str">
            <v>LW-W11-111-RE</v>
          </cell>
        </row>
        <row r="3882">
          <cell r="C3882" t="str">
            <v>LW-W11-121-RE</v>
          </cell>
        </row>
        <row r="3883">
          <cell r="C3883" t="str">
            <v>LW-W11-211-RE</v>
          </cell>
        </row>
        <row r="3884">
          <cell r="C3884" t="str">
            <v>LW-W11-212-RE</v>
          </cell>
        </row>
        <row r="3885">
          <cell r="C3885" t="str">
            <v>LW-W11-223-RE</v>
          </cell>
        </row>
        <row r="3886">
          <cell r="C3886" t="str">
            <v>LW-W11-271-RE</v>
          </cell>
        </row>
        <row r="3887">
          <cell r="C3887" t="str">
            <v>LW-W11-311-RE</v>
          </cell>
        </row>
        <row r="3888">
          <cell r="C3888" t="str">
            <v>LW-W11-421-RE</v>
          </cell>
        </row>
        <row r="3889">
          <cell r="C3889" t="str">
            <v>LW-W11-422-RE</v>
          </cell>
        </row>
        <row r="3890">
          <cell r="C3890" t="str">
            <v>LW-W11-531-RE</v>
          </cell>
        </row>
        <row r="3891">
          <cell r="C3891" t="str">
            <v>W11N131-RE</v>
          </cell>
        </row>
        <row r="3892">
          <cell r="C3892" t="str">
            <v>GMUN 153-SS</v>
          </cell>
        </row>
        <row r="3893">
          <cell r="C3893" t="str">
            <v>GMUN 153-SS</v>
          </cell>
        </row>
        <row r="3894">
          <cell r="C3894" t="str">
            <v>GMUN 154-SS</v>
          </cell>
        </row>
        <row r="3895">
          <cell r="C3895" t="str">
            <v>GMUN 158-SS</v>
          </cell>
        </row>
        <row r="3896">
          <cell r="C3896" t="str">
            <v>GMUN 159-SS</v>
          </cell>
        </row>
        <row r="3897">
          <cell r="C3897" t="str">
            <v>GMUN 160-SS</v>
          </cell>
        </row>
        <row r="3898">
          <cell r="C3898" t="str">
            <v>GMUN 173-SS</v>
          </cell>
        </row>
        <row r="3899">
          <cell r="C3899" t="str">
            <v>GMUN 175-SS</v>
          </cell>
        </row>
        <row r="3900">
          <cell r="C3900" t="str">
            <v>GMUN 178-SS</v>
          </cell>
        </row>
        <row r="3901">
          <cell r="C3901" t="str">
            <v>GMUN 188-SS</v>
          </cell>
        </row>
        <row r="3902">
          <cell r="C3902" t="str">
            <v>GMUN 191B-SS</v>
          </cell>
        </row>
        <row r="3903">
          <cell r="C3903" t="str">
            <v>GMUN 192-SS</v>
          </cell>
        </row>
        <row r="3904">
          <cell r="C3904" t="str">
            <v>GMUN 193-SS</v>
          </cell>
        </row>
        <row r="3905">
          <cell r="C3905" t="str">
            <v>GMUN 193B-SS</v>
          </cell>
        </row>
        <row r="3906">
          <cell r="C3906" t="str">
            <v>GMUN 195-SS</v>
          </cell>
        </row>
        <row r="3907">
          <cell r="C3907" t="str">
            <v>GMUN 196-SS</v>
          </cell>
        </row>
        <row r="3908">
          <cell r="C3908" t="str">
            <v>GMUN 196B-SS</v>
          </cell>
        </row>
        <row r="3909">
          <cell r="C3909" t="str">
            <v>GMUN 202-SS</v>
          </cell>
        </row>
        <row r="3910">
          <cell r="C3910" t="str">
            <v>GMUN 203-SS</v>
          </cell>
        </row>
        <row r="3911">
          <cell r="C3911" t="str">
            <v>GMUN 204B-SS</v>
          </cell>
        </row>
        <row r="3912">
          <cell r="C3912" t="str">
            <v>GMUN 206-SS</v>
          </cell>
        </row>
        <row r="3913">
          <cell r="C3913" t="str">
            <v>GMUN 208-SS</v>
          </cell>
        </row>
        <row r="3914">
          <cell r="C3914" t="str">
            <v>GMUN 198-SS</v>
          </cell>
        </row>
        <row r="3915">
          <cell r="C3915" t="str">
            <v>GMUN 201-SS</v>
          </cell>
        </row>
        <row r="3916">
          <cell r="C3916" t="str">
            <v>MINI 260-SS</v>
          </cell>
        </row>
        <row r="3917">
          <cell r="C3917" t="str">
            <v>MINI 232-SS</v>
          </cell>
        </row>
        <row r="3918">
          <cell r="C3918" t="str">
            <v>MINI 235-SS</v>
          </cell>
        </row>
        <row r="3919">
          <cell r="C3919" t="str">
            <v>MINI 237-SS</v>
          </cell>
        </row>
        <row r="3920">
          <cell r="C3920" t="str">
            <v>MINI 239-SS</v>
          </cell>
        </row>
        <row r="3921">
          <cell r="C3921" t="str">
            <v>MINI 241-SS</v>
          </cell>
        </row>
        <row r="3922">
          <cell r="C3922" t="str">
            <v>MINI 242-SS</v>
          </cell>
        </row>
        <row r="3923">
          <cell r="C3923" t="str">
            <v>MINI 245-SS</v>
          </cell>
        </row>
        <row r="3924">
          <cell r="C3924" t="str">
            <v>MINI 246-SS</v>
          </cell>
        </row>
        <row r="3925">
          <cell r="C3925" t="str">
            <v>MINI 249-SS</v>
          </cell>
        </row>
        <row r="3926">
          <cell r="C3926" t="str">
            <v>MINI 251-SS</v>
          </cell>
        </row>
        <row r="3927">
          <cell r="C3927" t="str">
            <v>MINI 253-SS</v>
          </cell>
        </row>
        <row r="3928">
          <cell r="C3928" t="str">
            <v>MINI 261-SS</v>
          </cell>
        </row>
        <row r="3929">
          <cell r="C3929" t="str">
            <v>MINI 264-SS</v>
          </cell>
        </row>
        <row r="3930">
          <cell r="C3930" t="str">
            <v>MINI 265-SS</v>
          </cell>
        </row>
        <row r="3931">
          <cell r="C3931" t="str">
            <v>MINI 230-SS</v>
          </cell>
        </row>
        <row r="3932">
          <cell r="C3932" t="str">
            <v>MUN 603-SS</v>
          </cell>
        </row>
        <row r="3933">
          <cell r="C3933" t="str">
            <v>MUN 604-SS</v>
          </cell>
        </row>
        <row r="3934">
          <cell r="C3934" t="str">
            <v>MUN 619-SS</v>
          </cell>
        </row>
        <row r="3935">
          <cell r="C3935" t="str">
            <v>MUN 624-SS</v>
          </cell>
        </row>
        <row r="3936">
          <cell r="C3936" t="str">
            <v>MUN 627-SS</v>
          </cell>
        </row>
        <row r="3937">
          <cell r="C3937" t="str">
            <v>MUN 628-SS</v>
          </cell>
        </row>
        <row r="3938">
          <cell r="C3938" t="str">
            <v>MUN 640-SS</v>
          </cell>
        </row>
        <row r="3939">
          <cell r="C3939" t="str">
            <v>MUN 642-SS</v>
          </cell>
        </row>
        <row r="3940">
          <cell r="C3940" t="str">
            <v>MUN 643-SS</v>
          </cell>
        </row>
        <row r="3941">
          <cell r="C3941" t="str">
            <v>MUN 644-SS</v>
          </cell>
        </row>
        <row r="3942">
          <cell r="C3942" t="str">
            <v>MUN 646-SS</v>
          </cell>
        </row>
        <row r="3943">
          <cell r="C3943" t="str">
            <v>MUN 651-SS</v>
          </cell>
        </row>
        <row r="3944">
          <cell r="C3944" t="str">
            <v>MUN 654-SS</v>
          </cell>
        </row>
        <row r="3945">
          <cell r="C3945" t="str">
            <v>MUN 655-SS</v>
          </cell>
        </row>
        <row r="3946">
          <cell r="C3946" t="str">
            <v>MUN 656-SS</v>
          </cell>
        </row>
        <row r="3947">
          <cell r="C3947" t="str">
            <v>MUN 660-SS</v>
          </cell>
        </row>
        <row r="3948">
          <cell r="C3948" t="str">
            <v>MUN 661-SS</v>
          </cell>
        </row>
        <row r="3949">
          <cell r="C3949" t="str">
            <v>MUN 663-SS</v>
          </cell>
        </row>
        <row r="3950">
          <cell r="C3950" t="str">
            <v>MUN 610-SS</v>
          </cell>
        </row>
        <row r="3951">
          <cell r="C3951" t="str">
            <v>MUN 668-SS</v>
          </cell>
        </row>
        <row r="3952">
          <cell r="C3952" t="str">
            <v>MUN 670-SS</v>
          </cell>
        </row>
        <row r="3953">
          <cell r="C3953" t="str">
            <v>MUN 678-SS-C1</v>
          </cell>
        </row>
        <row r="3954">
          <cell r="C3954" t="str">
            <v>MUN 678-SS-C2</v>
          </cell>
        </row>
        <row r="3955">
          <cell r="C3955" t="str">
            <v>MUN 679-SS</v>
          </cell>
        </row>
        <row r="3956">
          <cell r="C3956" t="str">
            <v>MUN 680-SS</v>
          </cell>
        </row>
        <row r="3957">
          <cell r="C3957" t="str">
            <v>MUN 681-SS</v>
          </cell>
        </row>
        <row r="3958">
          <cell r="C3958" t="str">
            <v>MUN 683-SS-C1</v>
          </cell>
        </row>
        <row r="3959">
          <cell r="C3959" t="str">
            <v>MUN 683-SS-C2</v>
          </cell>
        </row>
        <row r="3960">
          <cell r="C3960" t="str">
            <v>MUN 684-SS</v>
          </cell>
        </row>
        <row r="3961">
          <cell r="C3961" t="str">
            <v>MUN 685-SS</v>
          </cell>
        </row>
        <row r="3962">
          <cell r="C3962" t="str">
            <v>MUN 686-SS</v>
          </cell>
        </row>
        <row r="3963">
          <cell r="C3963" t="str">
            <v>MUN 689-SS</v>
          </cell>
        </row>
        <row r="3964">
          <cell r="C3964" t="str">
            <v>MUN 690-SS</v>
          </cell>
        </row>
        <row r="3965">
          <cell r="C3965">
            <v>1211013</v>
          </cell>
        </row>
        <row r="3966">
          <cell r="C3966">
            <v>1211013</v>
          </cell>
        </row>
        <row r="3967">
          <cell r="C3967">
            <v>1211014</v>
          </cell>
        </row>
        <row r="3968">
          <cell r="C3968" t="str">
            <v>1211015-C1</v>
          </cell>
        </row>
        <row r="3969">
          <cell r="C3969" t="str">
            <v>1211015-C2</v>
          </cell>
        </row>
        <row r="3970">
          <cell r="C3970">
            <v>1211026</v>
          </cell>
        </row>
        <row r="3971">
          <cell r="C3971">
            <v>1211027</v>
          </cell>
        </row>
        <row r="3972">
          <cell r="C3972">
            <v>1211011</v>
          </cell>
        </row>
        <row r="3973">
          <cell r="C3973">
            <v>1211008</v>
          </cell>
        </row>
        <row r="3974">
          <cell r="C3974" t="str">
            <v>MSB 07-RE-C1</v>
          </cell>
        </row>
        <row r="3975">
          <cell r="C3975" t="str">
            <v>MSB 07-RE-C1</v>
          </cell>
        </row>
        <row r="3976">
          <cell r="C3976" t="str">
            <v>MSB 07-RE-C2</v>
          </cell>
        </row>
        <row r="3977">
          <cell r="C3977" t="str">
            <v>MST 05- RE</v>
          </cell>
        </row>
        <row r="3978">
          <cell r="C3978" t="str">
            <v>MST 07- RE</v>
          </cell>
        </row>
        <row r="3979">
          <cell r="C3979" t="str">
            <v>JBF 1034-C1</v>
          </cell>
        </row>
        <row r="3980">
          <cell r="C3980" t="str">
            <v>JBF 1034-C1</v>
          </cell>
        </row>
        <row r="3981">
          <cell r="C3981" t="str">
            <v>JBF 1034-C2</v>
          </cell>
        </row>
        <row r="3982">
          <cell r="C3982" t="str">
            <v>JBF 1034-C3</v>
          </cell>
        </row>
        <row r="3983">
          <cell r="C3983" t="str">
            <v>JBF 1711-C1</v>
          </cell>
        </row>
        <row r="3984">
          <cell r="C3984" t="str">
            <v>JBF 1711-C2</v>
          </cell>
        </row>
        <row r="3985">
          <cell r="C3985" t="str">
            <v>JBF 1711-C3</v>
          </cell>
        </row>
        <row r="3986">
          <cell r="C3986" t="str">
            <v>JBF 1711-C4</v>
          </cell>
        </row>
        <row r="3987">
          <cell r="C3987" t="str">
            <v>JBF 1711-C5</v>
          </cell>
        </row>
        <row r="3988">
          <cell r="C3988" t="str">
            <v>JBF 1711-C6</v>
          </cell>
        </row>
        <row r="3989">
          <cell r="C3989" t="str">
            <v>JBF 1033</v>
          </cell>
        </row>
        <row r="3990">
          <cell r="C3990" t="str">
            <v>JBF 1731</v>
          </cell>
        </row>
        <row r="3991">
          <cell r="C3991" t="str">
            <v>S12N642</v>
          </cell>
        </row>
        <row r="3992">
          <cell r="C3992" t="str">
            <v>MA035-GIFT-C1</v>
          </cell>
        </row>
        <row r="3993">
          <cell r="C3993" t="str">
            <v>MA035-GIFT-C1</v>
          </cell>
        </row>
        <row r="3994">
          <cell r="C3994" t="str">
            <v>MA035-GIFT-C2</v>
          </cell>
        </row>
        <row r="3995">
          <cell r="C3995" t="str">
            <v>S12N721</v>
          </cell>
        </row>
        <row r="3996">
          <cell r="C3996" t="str">
            <v>Style</v>
          </cell>
        </row>
        <row r="3997">
          <cell r="C3997" t="str">
            <v>LWS12N-011</v>
          </cell>
        </row>
        <row r="3998">
          <cell r="C3998" t="str">
            <v>S12N011</v>
          </cell>
        </row>
        <row r="3999">
          <cell r="C3999" t="str">
            <v>S12N012</v>
          </cell>
        </row>
        <row r="4000">
          <cell r="C4000" t="str">
            <v>S12N131</v>
          </cell>
        </row>
        <row r="4001">
          <cell r="C4001" t="str">
            <v>S12N141</v>
          </cell>
        </row>
        <row r="4002">
          <cell r="C4002" t="str">
            <v>S12N151</v>
          </cell>
        </row>
        <row r="4003">
          <cell r="C4003" t="str">
            <v>S12N152</v>
          </cell>
        </row>
        <row r="4004">
          <cell r="C4004" t="str">
            <v>S12N211</v>
          </cell>
        </row>
        <row r="4005">
          <cell r="C4005" t="str">
            <v>S12N212</v>
          </cell>
        </row>
        <row r="4006">
          <cell r="C4006" t="str">
            <v>S12N241</v>
          </cell>
        </row>
        <row r="4007">
          <cell r="C4007" t="str">
            <v>S12N242</v>
          </cell>
        </row>
        <row r="4008">
          <cell r="C4008" t="str">
            <v>Style</v>
          </cell>
        </row>
        <row r="4009">
          <cell r="C4009" t="str">
            <v>Style</v>
          </cell>
        </row>
        <row r="4010">
          <cell r="C4010" t="str">
            <v>S12N412</v>
          </cell>
        </row>
        <row r="4011">
          <cell r="C4011" t="str">
            <v>S12N412</v>
          </cell>
        </row>
        <row r="4012">
          <cell r="C4012" t="str">
            <v>S12N511</v>
          </cell>
        </row>
        <row r="4013">
          <cell r="C4013" t="str">
            <v>S12N512</v>
          </cell>
        </row>
        <row r="4014">
          <cell r="C4014" t="str">
            <v>S12N621</v>
          </cell>
        </row>
        <row r="4015">
          <cell r="C4015" t="str">
            <v>S12N622</v>
          </cell>
        </row>
        <row r="4016">
          <cell r="C4016" t="str">
            <v>S12N741</v>
          </cell>
        </row>
        <row r="4017">
          <cell r="C4017" t="str">
            <v>S12N742</v>
          </cell>
        </row>
        <row r="4018">
          <cell r="C4018" t="str">
            <v>S12N751</v>
          </cell>
        </row>
        <row r="4019">
          <cell r="C4019" t="str">
            <v>S12N752</v>
          </cell>
        </row>
        <row r="4020">
          <cell r="C4020" t="str">
            <v>S12N831</v>
          </cell>
        </row>
        <row r="4021">
          <cell r="C4021" t="str">
            <v>S12N832</v>
          </cell>
        </row>
        <row r="4022">
          <cell r="C4022" t="str">
            <v>LWS12N-151</v>
          </cell>
        </row>
        <row r="4023">
          <cell r="C4023" t="str">
            <v>LWS12N-152</v>
          </cell>
        </row>
        <row r="4024">
          <cell r="C4024" t="str">
            <v>S12N521</v>
          </cell>
        </row>
        <row r="4025">
          <cell r="C4025" t="str">
            <v>S12N522</v>
          </cell>
        </row>
        <row r="4026">
          <cell r="C4026" t="str">
            <v>S12N531</v>
          </cell>
        </row>
        <row r="4027">
          <cell r="C4027" t="str">
            <v>S12N532</v>
          </cell>
        </row>
        <row r="4028">
          <cell r="C4028" t="str">
            <v>S12N541</v>
          </cell>
        </row>
        <row r="4029">
          <cell r="C4029" t="str">
            <v>S12N542</v>
          </cell>
        </row>
        <row r="4030">
          <cell r="C4030" t="str">
            <v>S12N551</v>
          </cell>
        </row>
        <row r="4031">
          <cell r="C4031" t="str">
            <v>S12N552</v>
          </cell>
        </row>
        <row r="4032">
          <cell r="C4032" t="str">
            <v>S12N561</v>
          </cell>
        </row>
        <row r="4033">
          <cell r="C4033" t="str">
            <v>S12N562</v>
          </cell>
        </row>
        <row r="4034">
          <cell r="C4034" t="str">
            <v>S12N571</v>
          </cell>
        </row>
        <row r="4035">
          <cell r="C4035" t="str">
            <v>S12N572</v>
          </cell>
        </row>
        <row r="4036">
          <cell r="C4036" t="str">
            <v>S12N611</v>
          </cell>
        </row>
        <row r="4037">
          <cell r="C4037" t="str">
            <v>S12N612</v>
          </cell>
        </row>
        <row r="4038">
          <cell r="C4038" t="str">
            <v>S12N631</v>
          </cell>
        </row>
        <row r="4039">
          <cell r="C4039" t="str">
            <v>S12N641</v>
          </cell>
        </row>
        <row r="4040">
          <cell r="C4040" t="str">
            <v>S12N642</v>
          </cell>
        </row>
        <row r="4041">
          <cell r="C4041" t="str">
            <v>S12N711</v>
          </cell>
        </row>
        <row r="4042">
          <cell r="C4042" t="str">
            <v>S12N712</v>
          </cell>
        </row>
        <row r="4043">
          <cell r="C4043" t="str">
            <v>S12N713</v>
          </cell>
        </row>
        <row r="4044">
          <cell r="C4044" t="str">
            <v>S12N721</v>
          </cell>
        </row>
        <row r="4045">
          <cell r="C4045" t="str">
            <v>S12N722</v>
          </cell>
        </row>
        <row r="4046">
          <cell r="C4046" t="str">
            <v>LWS12N-011</v>
          </cell>
        </row>
        <row r="4047">
          <cell r="C4047" t="str">
            <v>LWS12N-012</v>
          </cell>
        </row>
        <row r="4048">
          <cell r="C4048" t="str">
            <v>LWS12N-021</v>
          </cell>
        </row>
        <row r="4049">
          <cell r="C4049" t="str">
            <v>LWS12N-022</v>
          </cell>
        </row>
        <row r="4050">
          <cell r="C4050" t="str">
            <v>LWS12N-031</v>
          </cell>
        </row>
        <row r="4051">
          <cell r="C4051" t="str">
            <v>LWS12N-041</v>
          </cell>
        </row>
        <row r="4052">
          <cell r="C4052" t="str">
            <v>LWS12N-042</v>
          </cell>
        </row>
        <row r="4053">
          <cell r="C4053" t="str">
            <v>LWS12N-121</v>
          </cell>
        </row>
        <row r="4054">
          <cell r="C4054" t="str">
            <v>LWS12N-131</v>
          </cell>
        </row>
        <row r="4055">
          <cell r="C4055" t="str">
            <v>LWS12N-132</v>
          </cell>
        </row>
        <row r="4056">
          <cell r="C4056" t="str">
            <v>LWS12N-141</v>
          </cell>
        </row>
        <row r="4057">
          <cell r="C4057" t="str">
            <v>LWS12N-142</v>
          </cell>
        </row>
        <row r="4058">
          <cell r="C4058" t="str">
            <v>LWS12N-143</v>
          </cell>
        </row>
        <row r="4059">
          <cell r="C4059" t="str">
            <v>LWS12N-311</v>
          </cell>
        </row>
        <row r="4060">
          <cell r="C4060" t="str">
            <v>LWS12N-312</v>
          </cell>
        </row>
        <row r="4061">
          <cell r="C4061" t="str">
            <v>LWS12N-321</v>
          </cell>
        </row>
        <row r="4062">
          <cell r="C4062" t="str">
            <v>LWS12N-331</v>
          </cell>
        </row>
        <row r="4063">
          <cell r="C4063" t="str">
            <v>LWS12N-411</v>
          </cell>
        </row>
        <row r="4064">
          <cell r="C4064" t="str">
            <v>LWS12N-421</v>
          </cell>
        </row>
        <row r="4065">
          <cell r="C4065" t="str">
            <v>LWS12N-422</v>
          </cell>
        </row>
        <row r="4066">
          <cell r="C4066" t="str">
            <v>LWS12N-221</v>
          </cell>
        </row>
        <row r="4067">
          <cell r="C4067" t="str">
            <v>MA 029-SP12-C2</v>
          </cell>
        </row>
        <row r="4068">
          <cell r="C4068" t="str">
            <v>MA 029-SP12-C2</v>
          </cell>
        </row>
        <row r="4069">
          <cell r="C4069" t="str">
            <v>MA 029-SP12-C3</v>
          </cell>
        </row>
        <row r="4070">
          <cell r="C4070" t="str">
            <v>MA 029-SP12-C1</v>
          </cell>
        </row>
        <row r="4071">
          <cell r="C4071" t="str">
            <v>MA 085-SP12-C1</v>
          </cell>
        </row>
        <row r="4072">
          <cell r="C4072" t="str">
            <v>MA 085-SP12-C2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ke"/>
    </sheetNames>
    <sheetDataSet>
      <sheetData sheetId="0" refreshError="1">
        <row r="10">
          <cell r="AD10" t="str">
            <v>BTNN4O</v>
          </cell>
          <cell r="AE10">
            <v>1.3</v>
          </cell>
          <cell r="AF10">
            <v>1.1000000000000001</v>
          </cell>
          <cell r="AG10">
            <v>1</v>
          </cell>
          <cell r="AH10">
            <v>0.2</v>
          </cell>
          <cell r="AJ10">
            <v>0.1</v>
          </cell>
          <cell r="AK10">
            <v>0.5</v>
          </cell>
          <cell r="AL10">
            <v>0</v>
          </cell>
          <cell r="AN10">
            <v>0.8</v>
          </cell>
          <cell r="AO10">
            <v>0.4</v>
          </cell>
          <cell r="AQ10" t="str">
            <v>BTNN 4 oá</v>
          </cell>
          <cell r="AR10" t="str">
            <v>0x4</v>
          </cell>
        </row>
        <row r="12">
          <cell r="AD12" t="str">
            <v>BTNN2O</v>
          </cell>
          <cell r="AE12">
            <v>0.8</v>
          </cell>
          <cell r="AF12">
            <v>0.6</v>
          </cell>
          <cell r="AG12">
            <v>1</v>
          </cell>
          <cell r="AH12">
            <v>0.2</v>
          </cell>
          <cell r="AJ12">
            <v>0.1</v>
          </cell>
          <cell r="AK12">
            <v>0.5</v>
          </cell>
          <cell r="AL12">
            <v>79</v>
          </cell>
          <cell r="AN12">
            <v>0.4</v>
          </cell>
          <cell r="AO12">
            <v>0.4</v>
          </cell>
          <cell r="AQ12" t="str">
            <v>BTNN 2 oáng</v>
          </cell>
          <cell r="AR12" t="str">
            <v>0x4</v>
          </cell>
        </row>
        <row r="14">
          <cell r="AD14" t="str">
            <v>BTNN1O</v>
          </cell>
          <cell r="AE14">
            <v>0.6</v>
          </cell>
          <cell r="AF14">
            <v>0.4</v>
          </cell>
          <cell r="AG14">
            <v>1</v>
          </cell>
          <cell r="AH14">
            <v>0.2</v>
          </cell>
          <cell r="AJ14">
            <v>0.1</v>
          </cell>
          <cell r="AK14">
            <v>0.5</v>
          </cell>
          <cell r="AL14">
            <v>421.00000000000006</v>
          </cell>
          <cell r="AN14">
            <v>0.2</v>
          </cell>
          <cell r="AO14">
            <v>0.4</v>
          </cell>
          <cell r="AQ14" t="str">
            <v>BTNN 1oáng</v>
          </cell>
          <cell r="AR14" t="str">
            <v>0x4</v>
          </cell>
        </row>
        <row r="16">
          <cell r="AD16" t="str">
            <v>BTNN1OD</v>
          </cell>
          <cell r="AE16">
            <v>0.6</v>
          </cell>
          <cell r="AF16">
            <v>0.4</v>
          </cell>
          <cell r="AG16">
            <v>1</v>
          </cell>
          <cell r="AH16">
            <v>0.2</v>
          </cell>
          <cell r="AJ16">
            <v>0.1</v>
          </cell>
          <cell r="AK16">
            <v>0.5</v>
          </cell>
          <cell r="AL16">
            <v>17</v>
          </cell>
          <cell r="AN16">
            <v>0.2</v>
          </cell>
          <cell r="AO16">
            <v>0.4</v>
          </cell>
          <cell r="AQ16" t="str">
            <v>BTNN 1oáng</v>
          </cell>
          <cell r="AR16" t="str">
            <v>0x4</v>
          </cell>
        </row>
        <row r="18">
          <cell r="AD18" t="str">
            <v>BTNN2D</v>
          </cell>
          <cell r="AE18">
            <v>1.45</v>
          </cell>
          <cell r="AF18">
            <v>1.25</v>
          </cell>
          <cell r="AG18">
            <v>1</v>
          </cell>
          <cell r="AH18">
            <v>0.2</v>
          </cell>
          <cell r="AJ18">
            <v>0.1</v>
          </cell>
          <cell r="AK18">
            <v>0.5</v>
          </cell>
          <cell r="AL18">
            <v>244</v>
          </cell>
          <cell r="AN18">
            <v>0.4</v>
          </cell>
          <cell r="AO18">
            <v>0.4</v>
          </cell>
          <cell r="AQ18" t="str">
            <v>BTNN 2sôïi</v>
          </cell>
          <cell r="AR18" t="str">
            <v>0x4</v>
          </cell>
        </row>
        <row r="20">
          <cell r="AD20" t="str">
            <v>BTNN1D</v>
          </cell>
          <cell r="AE20">
            <v>0.75</v>
          </cell>
          <cell r="AF20">
            <v>0.55000000000000004</v>
          </cell>
          <cell r="AG20">
            <v>1</v>
          </cell>
          <cell r="AH20">
            <v>0.2</v>
          </cell>
          <cell r="AJ20">
            <v>0.1</v>
          </cell>
          <cell r="AK20">
            <v>0.5</v>
          </cell>
          <cell r="AL20">
            <v>630.5</v>
          </cell>
          <cell r="AN20">
            <v>0.2</v>
          </cell>
          <cell r="AO20">
            <v>0.4</v>
          </cell>
          <cell r="AQ20" t="str">
            <v>BTNN 1sôïi</v>
          </cell>
          <cell r="AR20" t="str">
            <v>0x4</v>
          </cell>
        </row>
        <row r="22">
          <cell r="AD22" t="str">
            <v>BTNN2</v>
          </cell>
          <cell r="AE22">
            <v>0.75</v>
          </cell>
          <cell r="AF22">
            <v>0.55000000000000004</v>
          </cell>
          <cell r="AG22">
            <v>1</v>
          </cell>
          <cell r="AH22">
            <v>0.2</v>
          </cell>
          <cell r="AJ22">
            <v>0.1</v>
          </cell>
          <cell r="AK22">
            <v>0.5</v>
          </cell>
          <cell r="AL22">
            <v>304</v>
          </cell>
          <cell r="AN22">
            <v>0.4</v>
          </cell>
          <cell r="AO22">
            <v>0.4</v>
          </cell>
          <cell r="AQ22" t="str">
            <v>BTNN 2sôïi</v>
          </cell>
          <cell r="AR22" t="str">
            <v>0x4</v>
          </cell>
        </row>
        <row r="24">
          <cell r="AD24" t="str">
            <v>BTNN1</v>
          </cell>
          <cell r="AE24">
            <v>0.6</v>
          </cell>
          <cell r="AF24">
            <v>0.4</v>
          </cell>
          <cell r="AG24">
            <v>1</v>
          </cell>
          <cell r="AH24">
            <v>0.2</v>
          </cell>
          <cell r="AJ24">
            <v>0.1</v>
          </cell>
          <cell r="AL24">
            <v>1436.4</v>
          </cell>
          <cell r="AN24">
            <v>0.2</v>
          </cell>
          <cell r="AO24">
            <v>0.4</v>
          </cell>
          <cell r="AQ24" t="str">
            <v>BTNN 1sôïi</v>
          </cell>
          <cell r="AR24" t="str">
            <v>0x4</v>
          </cell>
        </row>
        <row r="26">
          <cell r="AD26" t="str">
            <v>BTCL3O</v>
          </cell>
          <cell r="AE26">
            <v>1.05</v>
          </cell>
          <cell r="AF26">
            <v>0.85</v>
          </cell>
          <cell r="AG26">
            <v>1</v>
          </cell>
          <cell r="AH26">
            <v>0.2</v>
          </cell>
          <cell r="AI26">
            <v>0.12</v>
          </cell>
          <cell r="AJ26">
            <v>0.12</v>
          </cell>
          <cell r="AL26">
            <v>5</v>
          </cell>
          <cell r="AN26">
            <v>0.6</v>
          </cell>
          <cell r="AO26">
            <v>0.4</v>
          </cell>
          <cell r="AQ26" t="str">
            <v>BTCL 3oáng</v>
          </cell>
          <cell r="AR26" t="str">
            <v>0x4</v>
          </cell>
        </row>
        <row r="28">
          <cell r="AD28" t="str">
            <v>BTCL2O</v>
          </cell>
          <cell r="AE28">
            <v>0.8</v>
          </cell>
          <cell r="AF28">
            <v>0.6</v>
          </cell>
          <cell r="AG28">
            <v>1</v>
          </cell>
          <cell r="AH28">
            <v>0.2</v>
          </cell>
          <cell r="AI28">
            <v>0.12</v>
          </cell>
          <cell r="AJ28">
            <v>0.12</v>
          </cell>
          <cell r="AL28">
            <v>0</v>
          </cell>
          <cell r="AN28">
            <v>0.4</v>
          </cell>
          <cell r="AO28">
            <v>0.4</v>
          </cell>
          <cell r="AQ28" t="str">
            <v>BTCL 2oáng</v>
          </cell>
          <cell r="AR28" t="str">
            <v>0x4</v>
          </cell>
        </row>
        <row r="30">
          <cell r="AD30" t="str">
            <v>BCLT4</v>
          </cell>
          <cell r="AE30">
            <v>1.45</v>
          </cell>
          <cell r="AF30">
            <v>1.25</v>
          </cell>
          <cell r="AG30">
            <v>1</v>
          </cell>
          <cell r="AH30">
            <v>0.2</v>
          </cell>
          <cell r="AI30">
            <v>0.12</v>
          </cell>
          <cell r="AJ30">
            <v>0.12</v>
          </cell>
          <cell r="AK30">
            <v>0.52</v>
          </cell>
          <cell r="AL30">
            <v>0</v>
          </cell>
          <cell r="AN30">
            <v>0.8</v>
          </cell>
          <cell r="AO30">
            <v>0.4</v>
          </cell>
          <cell r="AQ30" t="str">
            <v>BTCL Traïm4s</v>
          </cell>
          <cell r="AR30" t="str">
            <v>0x4</v>
          </cell>
        </row>
        <row r="32">
          <cell r="AD32" t="str">
            <v>BCLT3</v>
          </cell>
          <cell r="AE32">
            <v>1.1000000000000001</v>
          </cell>
          <cell r="AF32">
            <v>0.9</v>
          </cell>
          <cell r="AG32">
            <v>1</v>
          </cell>
          <cell r="AH32">
            <v>0.2</v>
          </cell>
          <cell r="AI32">
            <v>0.12</v>
          </cell>
          <cell r="AJ32">
            <v>0.12</v>
          </cell>
          <cell r="AK32">
            <v>0.52</v>
          </cell>
          <cell r="AL32">
            <v>3</v>
          </cell>
          <cell r="AN32">
            <v>0.6</v>
          </cell>
          <cell r="AO32">
            <v>0.4</v>
          </cell>
          <cell r="AQ32" t="str">
            <v>BTCL Traïm3s</v>
          </cell>
          <cell r="AR32" t="str">
            <v>0x4</v>
          </cell>
        </row>
        <row r="34">
          <cell r="AD34" t="str">
            <v>BTCL2</v>
          </cell>
          <cell r="AE34">
            <v>0.75</v>
          </cell>
          <cell r="AF34">
            <v>0.55000000000000004</v>
          </cell>
          <cell r="AG34">
            <v>1</v>
          </cell>
          <cell r="AH34">
            <v>0.2</v>
          </cell>
          <cell r="AI34">
            <v>0.12</v>
          </cell>
          <cell r="AJ34">
            <v>0.12</v>
          </cell>
          <cell r="AK34">
            <v>0.52</v>
          </cell>
          <cell r="AL34">
            <v>0</v>
          </cell>
          <cell r="AN34">
            <v>0.4</v>
          </cell>
          <cell r="AO34">
            <v>0.4</v>
          </cell>
          <cell r="AQ34" t="str">
            <v>BTCL 2sôïi</v>
          </cell>
          <cell r="AR34" t="str">
            <v>0x4</v>
          </cell>
        </row>
        <row r="36">
          <cell r="AD36" t="str">
            <v>BCLT2</v>
          </cell>
          <cell r="AE36">
            <v>0.75</v>
          </cell>
          <cell r="AF36">
            <v>0.55000000000000004</v>
          </cell>
          <cell r="AG36">
            <v>1</v>
          </cell>
          <cell r="AH36">
            <v>0.2</v>
          </cell>
          <cell r="AI36">
            <v>0.12</v>
          </cell>
          <cell r="AJ36">
            <v>0.12</v>
          </cell>
          <cell r="AK36">
            <v>0.52</v>
          </cell>
          <cell r="AL36">
            <v>24</v>
          </cell>
          <cell r="AN36">
            <v>0.4</v>
          </cell>
          <cell r="AO36">
            <v>0.4</v>
          </cell>
          <cell r="AQ36" t="str">
            <v>BTCL Traïm2s</v>
          </cell>
          <cell r="AR36" t="str">
            <v>0x4</v>
          </cell>
        </row>
        <row r="38">
          <cell r="AD38" t="str">
            <v>BTCL1O</v>
          </cell>
          <cell r="AE38">
            <v>0.6</v>
          </cell>
          <cell r="AF38">
            <v>0.4</v>
          </cell>
          <cell r="AG38">
            <v>1</v>
          </cell>
          <cell r="AH38">
            <v>0.2</v>
          </cell>
          <cell r="AI38">
            <v>0.12</v>
          </cell>
          <cell r="AJ38">
            <v>0.12</v>
          </cell>
          <cell r="AK38">
            <v>0.52</v>
          </cell>
          <cell r="AL38">
            <v>63.3</v>
          </cell>
          <cell r="AN38">
            <v>0.2</v>
          </cell>
          <cell r="AO38">
            <v>0.4</v>
          </cell>
          <cell r="AQ38" t="str">
            <v>BTCL 1oá</v>
          </cell>
          <cell r="AR38" t="str">
            <v>0x4</v>
          </cell>
        </row>
        <row r="40">
          <cell r="AD40" t="str">
            <v>BCLT1</v>
          </cell>
          <cell r="AE40">
            <v>0.6</v>
          </cell>
          <cell r="AF40">
            <v>0.4</v>
          </cell>
          <cell r="AG40">
            <v>1</v>
          </cell>
          <cell r="AH40">
            <v>0.2</v>
          </cell>
          <cell r="AI40">
            <v>0.12</v>
          </cell>
          <cell r="AJ40">
            <v>0.12</v>
          </cell>
          <cell r="AK40">
            <v>0.52</v>
          </cell>
          <cell r="AL40">
            <v>21</v>
          </cell>
          <cell r="AN40">
            <v>0.2</v>
          </cell>
          <cell r="AO40">
            <v>0.4</v>
          </cell>
          <cell r="AQ40" t="str">
            <v>BTCL Traïm1S</v>
          </cell>
          <cell r="AR40" t="str">
            <v>0x4</v>
          </cell>
        </row>
        <row r="42">
          <cell r="AD42" t="str">
            <v>BTCL1</v>
          </cell>
          <cell r="AE42">
            <v>0.6</v>
          </cell>
          <cell r="AF42">
            <v>0.4</v>
          </cell>
          <cell r="AG42">
            <v>1</v>
          </cell>
          <cell r="AH42">
            <v>0.2</v>
          </cell>
          <cell r="AI42">
            <v>0.12</v>
          </cell>
          <cell r="AJ42">
            <v>0.12</v>
          </cell>
          <cell r="AK42">
            <v>0.52</v>
          </cell>
          <cell r="AL42">
            <v>0</v>
          </cell>
          <cell r="AN42">
            <v>0.2</v>
          </cell>
          <cell r="AO42">
            <v>0.4</v>
          </cell>
          <cell r="AQ42" t="str">
            <v>BTCL 1S</v>
          </cell>
          <cell r="AR42" t="str">
            <v>0x4</v>
          </cell>
        </row>
        <row r="44">
          <cell r="AD44" t="str">
            <v>BT3</v>
          </cell>
          <cell r="AE44">
            <v>1.1000000000000001</v>
          </cell>
          <cell r="AF44">
            <v>0.9</v>
          </cell>
          <cell r="AG44">
            <v>1</v>
          </cell>
          <cell r="AH44">
            <v>0.2</v>
          </cell>
          <cell r="AI44">
            <v>0.06</v>
          </cell>
          <cell r="AJ44">
            <v>0.06</v>
          </cell>
          <cell r="AK44">
            <v>0.5</v>
          </cell>
          <cell r="AL44">
            <v>0</v>
          </cell>
          <cell r="AM44">
            <v>0.26</v>
          </cell>
          <cell r="AN44">
            <v>0.6</v>
          </cell>
          <cell r="AO44">
            <v>0.2</v>
          </cell>
          <cell r="AQ44" t="str">
            <v>BT ñaù 1x2 3s</v>
          </cell>
          <cell r="AR44" t="str">
            <v>4x6</v>
          </cell>
        </row>
        <row r="46">
          <cell r="AD46" t="str">
            <v>BT2</v>
          </cell>
          <cell r="AE46">
            <v>0.75</v>
          </cell>
          <cell r="AF46">
            <v>0.55000000000000004</v>
          </cell>
          <cell r="AG46">
            <v>1</v>
          </cell>
          <cell r="AH46">
            <v>0.2</v>
          </cell>
          <cell r="AI46">
            <v>0.06</v>
          </cell>
          <cell r="AJ46">
            <v>0.06</v>
          </cell>
          <cell r="AK46">
            <v>0.5</v>
          </cell>
          <cell r="AL46">
            <v>58</v>
          </cell>
          <cell r="AM46">
            <v>0.26</v>
          </cell>
          <cell r="AN46">
            <v>0.4</v>
          </cell>
          <cell r="AO46">
            <v>0.2</v>
          </cell>
          <cell r="AQ46" t="str">
            <v>BT ñaù 1x2 2s</v>
          </cell>
          <cell r="AR46" t="str">
            <v>4x6</v>
          </cell>
        </row>
        <row r="48">
          <cell r="AD48" t="str">
            <v>BT1</v>
          </cell>
          <cell r="AE48">
            <v>0.6</v>
          </cell>
          <cell r="AF48">
            <v>0.4</v>
          </cell>
          <cell r="AG48">
            <v>1</v>
          </cell>
          <cell r="AH48">
            <v>0.2</v>
          </cell>
          <cell r="AI48">
            <v>0.06</v>
          </cell>
          <cell r="AJ48">
            <v>0.06</v>
          </cell>
          <cell r="AK48">
            <v>0.5</v>
          </cell>
          <cell r="AL48">
            <v>615</v>
          </cell>
          <cell r="AM48">
            <v>0.26</v>
          </cell>
          <cell r="AN48">
            <v>0.2</v>
          </cell>
          <cell r="AO48">
            <v>0.2</v>
          </cell>
          <cell r="AQ48" t="str">
            <v>BT ñaù 1x2 1s</v>
          </cell>
          <cell r="AR48" t="str">
            <v>4x6</v>
          </cell>
        </row>
        <row r="50">
          <cell r="AD50" t="str">
            <v>CS2O</v>
          </cell>
          <cell r="AE50">
            <v>0.8</v>
          </cell>
          <cell r="AF50">
            <v>0.6</v>
          </cell>
          <cell r="AG50">
            <v>1</v>
          </cell>
          <cell r="AH50">
            <v>0.2</v>
          </cell>
          <cell r="AI50">
            <v>0.05</v>
          </cell>
          <cell r="AJ50">
            <v>0.05</v>
          </cell>
          <cell r="AK50">
            <v>0.5</v>
          </cell>
          <cell r="AL50">
            <v>0</v>
          </cell>
          <cell r="AM50">
            <v>0.33</v>
          </cell>
          <cell r="AN50">
            <v>0.4</v>
          </cell>
          <cell r="AO50">
            <v>0.2</v>
          </cell>
          <cell r="AQ50" t="str">
            <v>Gaïch Csaâu2oá</v>
          </cell>
          <cell r="AR50" t="str">
            <v>4x6</v>
          </cell>
        </row>
        <row r="52">
          <cell r="AD52" t="str">
            <v>CS2</v>
          </cell>
          <cell r="AE52">
            <v>0.75</v>
          </cell>
          <cell r="AF52">
            <v>0.55000000000000004</v>
          </cell>
          <cell r="AG52">
            <v>1</v>
          </cell>
          <cell r="AH52">
            <v>0.2</v>
          </cell>
          <cell r="AI52">
            <v>0.05</v>
          </cell>
          <cell r="AJ52">
            <v>0.05</v>
          </cell>
          <cell r="AK52">
            <v>0.5</v>
          </cell>
          <cell r="AL52">
            <v>0</v>
          </cell>
          <cell r="AM52">
            <v>0.33</v>
          </cell>
          <cell r="AN52">
            <v>0.4</v>
          </cell>
          <cell r="AO52">
            <v>0.2</v>
          </cell>
          <cell r="AQ52" t="str">
            <v>Gaïch Csaâu2s</v>
          </cell>
          <cell r="AR52" t="str">
            <v>4x6</v>
          </cell>
        </row>
        <row r="54">
          <cell r="AD54" t="str">
            <v>CS1O</v>
          </cell>
          <cell r="AE54">
            <v>0.6</v>
          </cell>
          <cell r="AF54">
            <v>0.4</v>
          </cell>
          <cell r="AG54">
            <v>1</v>
          </cell>
          <cell r="AH54">
            <v>0.2</v>
          </cell>
          <cell r="AI54">
            <v>0.05</v>
          </cell>
          <cell r="AJ54">
            <v>0.05</v>
          </cell>
          <cell r="AK54">
            <v>0.5</v>
          </cell>
          <cell r="AL54">
            <v>0</v>
          </cell>
          <cell r="AM54">
            <v>0.33</v>
          </cell>
          <cell r="AN54">
            <v>0.2</v>
          </cell>
          <cell r="AO54">
            <v>0.2</v>
          </cell>
          <cell r="AQ54" t="str">
            <v>Gaïch Csaâu1oá</v>
          </cell>
          <cell r="AR54" t="str">
            <v>4x6</v>
          </cell>
        </row>
        <row r="56">
          <cell r="AD56" t="str">
            <v>CS1</v>
          </cell>
          <cell r="AE56">
            <v>0.6</v>
          </cell>
          <cell r="AF56">
            <v>0.4</v>
          </cell>
          <cell r="AG56">
            <v>1</v>
          </cell>
          <cell r="AH56">
            <v>0.2</v>
          </cell>
          <cell r="AI56">
            <v>0.05</v>
          </cell>
          <cell r="AJ56">
            <v>0.05</v>
          </cell>
          <cell r="AK56">
            <v>0.5</v>
          </cell>
          <cell r="AL56">
            <v>0</v>
          </cell>
          <cell r="AM56">
            <v>0.33</v>
          </cell>
          <cell r="AN56">
            <v>0.2</v>
          </cell>
          <cell r="AO56">
            <v>0.2</v>
          </cell>
          <cell r="AQ56" t="str">
            <v>Gaïch Csaâu1s</v>
          </cell>
          <cell r="AR56" t="str">
            <v>4x6</v>
          </cell>
        </row>
        <row r="58">
          <cell r="AD58" t="str">
            <v>SR2O</v>
          </cell>
          <cell r="AE58">
            <v>0.8</v>
          </cell>
          <cell r="AF58">
            <v>0.6</v>
          </cell>
          <cell r="AG58">
            <v>1</v>
          </cell>
          <cell r="AH58">
            <v>0.2</v>
          </cell>
          <cell r="AI58">
            <v>0.05</v>
          </cell>
          <cell r="AJ58">
            <v>0.05</v>
          </cell>
          <cell r="AK58">
            <v>0.5</v>
          </cell>
          <cell r="AL58">
            <v>0</v>
          </cell>
          <cell r="AM58">
            <v>0.27</v>
          </cell>
          <cell r="AN58">
            <v>0.4</v>
          </cell>
          <cell r="AO58">
            <v>0.2</v>
          </cell>
          <cell r="AQ58" t="str">
            <v>Soûi röûa 2oá</v>
          </cell>
          <cell r="AR58" t="str">
            <v>4x6</v>
          </cell>
        </row>
        <row r="60">
          <cell r="AD60" t="str">
            <v>SR1O</v>
          </cell>
          <cell r="AE60">
            <v>0.6</v>
          </cell>
          <cell r="AF60">
            <v>0.4</v>
          </cell>
          <cell r="AG60">
            <v>1</v>
          </cell>
          <cell r="AH60">
            <v>0.2</v>
          </cell>
          <cell r="AI60">
            <v>0.05</v>
          </cell>
          <cell r="AJ60">
            <v>0.05</v>
          </cell>
          <cell r="AK60">
            <v>0.5</v>
          </cell>
          <cell r="AL60">
            <v>0</v>
          </cell>
          <cell r="AM60">
            <v>0.27</v>
          </cell>
          <cell r="AN60">
            <v>0.2</v>
          </cell>
          <cell r="AO60">
            <v>0.2</v>
          </cell>
          <cell r="AQ60" t="str">
            <v>Soûi röûa 1oá</v>
          </cell>
          <cell r="AR60" t="str">
            <v>4x6</v>
          </cell>
        </row>
        <row r="62">
          <cell r="AD62" t="str">
            <v>SR2</v>
          </cell>
          <cell r="AE62">
            <v>0.75</v>
          </cell>
          <cell r="AF62">
            <v>0.55000000000000004</v>
          </cell>
          <cell r="AG62">
            <v>1</v>
          </cell>
          <cell r="AH62">
            <v>0.2</v>
          </cell>
          <cell r="AI62">
            <v>0.05</v>
          </cell>
          <cell r="AJ62">
            <v>0.05</v>
          </cell>
          <cell r="AK62">
            <v>0.5</v>
          </cell>
          <cell r="AL62">
            <v>0</v>
          </cell>
          <cell r="AM62">
            <v>0.27</v>
          </cell>
          <cell r="AN62">
            <v>0.4</v>
          </cell>
          <cell r="AO62">
            <v>0.2</v>
          </cell>
          <cell r="AQ62" t="str">
            <v>Soûi röûa 2s</v>
          </cell>
          <cell r="AR62" t="str">
            <v>4x6</v>
          </cell>
        </row>
        <row r="64">
          <cell r="AD64" t="str">
            <v>SR1</v>
          </cell>
          <cell r="AE64">
            <v>0.6</v>
          </cell>
          <cell r="AF64">
            <v>0.4</v>
          </cell>
          <cell r="AG64">
            <v>1</v>
          </cell>
          <cell r="AH64">
            <v>0.2</v>
          </cell>
          <cell r="AI64">
            <v>0.05</v>
          </cell>
          <cell r="AJ64">
            <v>0.05</v>
          </cell>
          <cell r="AK64">
            <v>0.5</v>
          </cell>
          <cell r="AL64">
            <v>19.699999999999989</v>
          </cell>
          <cell r="AM64">
            <v>0.27</v>
          </cell>
          <cell r="AN64">
            <v>0.2</v>
          </cell>
          <cell r="AO64">
            <v>0.2</v>
          </cell>
          <cell r="AQ64" t="str">
            <v>Soûi röûa 1s</v>
          </cell>
          <cell r="AR64" t="str">
            <v>4x6</v>
          </cell>
        </row>
        <row r="66">
          <cell r="AD66" t="str">
            <v>GB2O</v>
          </cell>
          <cell r="AE66">
            <v>0.8</v>
          </cell>
          <cell r="AF66">
            <v>0.6</v>
          </cell>
          <cell r="AG66">
            <v>1</v>
          </cell>
          <cell r="AH66">
            <v>0.2</v>
          </cell>
          <cell r="AI66">
            <v>0.05</v>
          </cell>
          <cell r="AJ66">
            <v>0.05</v>
          </cell>
          <cell r="AK66">
            <v>0.5</v>
          </cell>
          <cell r="AL66">
            <v>0</v>
          </cell>
          <cell r="AM66">
            <v>0.29000000000000004</v>
          </cell>
          <cell r="AN66">
            <v>0.4</v>
          </cell>
          <cell r="AO66">
            <v>0.2</v>
          </cell>
          <cell r="AQ66" t="str">
            <v>Gaïch XM 2oá</v>
          </cell>
          <cell r="AR66" t="str">
            <v>4x6</v>
          </cell>
        </row>
        <row r="68">
          <cell r="AD68" t="str">
            <v>GB1O</v>
          </cell>
          <cell r="AE68">
            <v>0.6</v>
          </cell>
          <cell r="AF68">
            <v>0.4</v>
          </cell>
          <cell r="AG68">
            <v>1</v>
          </cell>
          <cell r="AH68">
            <v>0.2</v>
          </cell>
          <cell r="AI68">
            <v>0.05</v>
          </cell>
          <cell r="AJ68">
            <v>0.05</v>
          </cell>
          <cell r="AK68">
            <v>0.5</v>
          </cell>
          <cell r="AL68">
            <v>21</v>
          </cell>
          <cell r="AM68">
            <v>0.29000000000000004</v>
          </cell>
          <cell r="AN68">
            <v>0.2</v>
          </cell>
          <cell r="AO68">
            <v>0.2</v>
          </cell>
          <cell r="AQ68" t="str">
            <v>Gaïch XM 1oá</v>
          </cell>
          <cell r="AR68" t="str">
            <v>4x6</v>
          </cell>
        </row>
        <row r="70">
          <cell r="AD70" t="str">
            <v>GB3</v>
          </cell>
          <cell r="AE70">
            <v>1.1000000000000001</v>
          </cell>
          <cell r="AF70">
            <v>0.9</v>
          </cell>
          <cell r="AG70">
            <v>1</v>
          </cell>
          <cell r="AH70">
            <v>0.2</v>
          </cell>
          <cell r="AI70">
            <v>0.05</v>
          </cell>
          <cell r="AJ70">
            <v>0.05</v>
          </cell>
          <cell r="AK70">
            <v>0.5</v>
          </cell>
          <cell r="AL70">
            <v>91</v>
          </cell>
          <cell r="AM70">
            <v>0.29000000000000004</v>
          </cell>
          <cell r="AN70">
            <v>0.6</v>
          </cell>
          <cell r="AO70">
            <v>0.2</v>
          </cell>
          <cell r="AQ70" t="str">
            <v>Gaïch XM 3s</v>
          </cell>
          <cell r="AR70" t="str">
            <v>4x6</v>
          </cell>
        </row>
        <row r="72">
          <cell r="AD72" t="str">
            <v>GB2</v>
          </cell>
          <cell r="AE72">
            <v>0.75</v>
          </cell>
          <cell r="AF72">
            <v>0.55000000000000004</v>
          </cell>
          <cell r="AG72">
            <v>1</v>
          </cell>
          <cell r="AH72">
            <v>0.2</v>
          </cell>
          <cell r="AI72">
            <v>0.05</v>
          </cell>
          <cell r="AJ72">
            <v>0.05</v>
          </cell>
          <cell r="AK72">
            <v>0.5</v>
          </cell>
          <cell r="AL72">
            <v>256</v>
          </cell>
          <cell r="AM72">
            <v>0.29000000000000004</v>
          </cell>
          <cell r="AN72">
            <v>0.4</v>
          </cell>
          <cell r="AO72">
            <v>0.2</v>
          </cell>
          <cell r="AQ72" t="str">
            <v>Gaïch XM 2s</v>
          </cell>
          <cell r="AR72" t="str">
            <v>4x6</v>
          </cell>
        </row>
        <row r="74">
          <cell r="AD74" t="str">
            <v>GB1</v>
          </cell>
          <cell r="AE74">
            <v>0.6</v>
          </cell>
          <cell r="AF74">
            <v>0.4</v>
          </cell>
          <cell r="AG74">
            <v>1</v>
          </cell>
          <cell r="AH74">
            <v>0.2</v>
          </cell>
          <cell r="AI74">
            <v>0.05</v>
          </cell>
          <cell r="AJ74">
            <v>0.05</v>
          </cell>
          <cell r="AK74">
            <v>0.5</v>
          </cell>
          <cell r="AL74">
            <v>1419.5</v>
          </cell>
          <cell r="AM74">
            <v>0.29000000000000004</v>
          </cell>
          <cell r="AN74">
            <v>0.2</v>
          </cell>
          <cell r="AO74">
            <v>0.2</v>
          </cell>
          <cell r="AQ74" t="str">
            <v>Gaïch XM 1s</v>
          </cell>
          <cell r="AR74" t="str">
            <v>4x6</v>
          </cell>
        </row>
        <row r="76">
          <cell r="AD76" t="str">
            <v>CERAMIC2O</v>
          </cell>
          <cell r="AE76">
            <v>0.8</v>
          </cell>
          <cell r="AF76">
            <v>0.6</v>
          </cell>
          <cell r="AG76">
            <v>1</v>
          </cell>
          <cell r="AH76">
            <v>0.2</v>
          </cell>
          <cell r="AI76">
            <v>0.05</v>
          </cell>
          <cell r="AJ76">
            <v>0.05</v>
          </cell>
          <cell r="AK76">
            <v>0.5</v>
          </cell>
          <cell r="AL76">
            <v>0</v>
          </cell>
          <cell r="AM76">
            <v>0.29000000000000004</v>
          </cell>
          <cell r="AN76">
            <v>0.4</v>
          </cell>
          <cell r="AO76">
            <v>0.2</v>
          </cell>
          <cell r="AQ76" t="str">
            <v>Ceramic 2oá</v>
          </cell>
          <cell r="AR76" t="str">
            <v>4x6</v>
          </cell>
        </row>
        <row r="78">
          <cell r="AD78" t="str">
            <v>CERAMIC1</v>
          </cell>
          <cell r="AE78">
            <v>0.6</v>
          </cell>
          <cell r="AF78">
            <v>0.4</v>
          </cell>
          <cell r="AG78">
            <v>1</v>
          </cell>
          <cell r="AH78">
            <v>0.2</v>
          </cell>
          <cell r="AI78">
            <v>0.05</v>
          </cell>
          <cell r="AJ78">
            <v>0.05</v>
          </cell>
          <cell r="AK78">
            <v>0.5</v>
          </cell>
          <cell r="AL78">
            <v>8</v>
          </cell>
          <cell r="AM78">
            <v>0.29000000000000004</v>
          </cell>
          <cell r="AN78">
            <v>0.2</v>
          </cell>
          <cell r="AO78">
            <v>0.2</v>
          </cell>
          <cell r="AQ78" t="str">
            <v>Ceramic 1s</v>
          </cell>
          <cell r="AR78" t="str">
            <v>4x6</v>
          </cell>
        </row>
        <row r="80">
          <cell r="AD80" t="str">
            <v>CVIEN1</v>
          </cell>
          <cell r="AE80">
            <v>0.6</v>
          </cell>
          <cell r="AF80">
            <v>0.4</v>
          </cell>
          <cell r="AG80">
            <v>1</v>
          </cell>
          <cell r="AH80">
            <v>0.2</v>
          </cell>
          <cell r="AI80">
            <v>0.05</v>
          </cell>
          <cell r="AJ80">
            <v>0.05</v>
          </cell>
          <cell r="AK80">
            <v>0.5</v>
          </cell>
          <cell r="AL80">
            <v>3</v>
          </cell>
          <cell r="AM80">
            <v>0.29000000000000004</v>
          </cell>
          <cell r="AN80">
            <v>0.2</v>
          </cell>
          <cell r="AO80">
            <v>0.2</v>
          </cell>
          <cell r="AQ80" t="str">
            <v>Coâng vieân 1s</v>
          </cell>
          <cell r="AR80" t="str">
            <v>4x6</v>
          </cell>
        </row>
        <row r="82">
          <cell r="AD82" t="str">
            <v>DA2</v>
          </cell>
          <cell r="AE82">
            <v>0.7</v>
          </cell>
          <cell r="AF82">
            <v>0.55000000000000004</v>
          </cell>
          <cell r="AG82">
            <v>1</v>
          </cell>
          <cell r="AH82">
            <v>0.15</v>
          </cell>
          <cell r="AI82">
            <v>0.05</v>
          </cell>
          <cell r="AJ82">
            <v>0.05</v>
          </cell>
          <cell r="AK82">
            <v>0.5</v>
          </cell>
          <cell r="AL82">
            <v>2</v>
          </cell>
          <cell r="AM82">
            <v>0.29000000000000004</v>
          </cell>
          <cell r="AN82">
            <v>0.4</v>
          </cell>
          <cell r="AO82">
            <v>0.2</v>
          </cell>
          <cell r="AQ82" t="str">
            <v>Ñaù  2sôïi</v>
          </cell>
          <cell r="AR82" t="str">
            <v>4x6</v>
          </cell>
        </row>
        <row r="84">
          <cell r="AD84" t="str">
            <v>DA1</v>
          </cell>
          <cell r="AE84">
            <v>0.6</v>
          </cell>
          <cell r="AF84">
            <v>0.4</v>
          </cell>
          <cell r="AG84">
            <v>1</v>
          </cell>
          <cell r="AH84">
            <v>0.2</v>
          </cell>
          <cell r="AI84">
            <v>0.05</v>
          </cell>
          <cell r="AJ84">
            <v>0.05</v>
          </cell>
          <cell r="AK84">
            <v>0.5</v>
          </cell>
          <cell r="AL84">
            <v>912.1</v>
          </cell>
          <cell r="AM84">
            <v>0.29000000000000004</v>
          </cell>
          <cell r="AN84">
            <v>0.2</v>
          </cell>
          <cell r="AO84">
            <v>0.2</v>
          </cell>
          <cell r="AQ84" t="str">
            <v>Ñaù  1s</v>
          </cell>
          <cell r="AR84" t="str">
            <v>4x6</v>
          </cell>
        </row>
        <row r="86">
          <cell r="AL86">
            <v>6653.5</v>
          </cell>
        </row>
        <row r="88">
          <cell r="AD88" t="str">
            <v>HAM</v>
          </cell>
          <cell r="AE88">
            <v>1.4</v>
          </cell>
          <cell r="AF88">
            <v>1.4</v>
          </cell>
          <cell r="AG88">
            <v>1.1000000000000001</v>
          </cell>
          <cell r="AH88">
            <v>0</v>
          </cell>
          <cell r="AI88">
            <v>0.05</v>
          </cell>
          <cell r="AJ88">
            <v>0.1</v>
          </cell>
          <cell r="AK88">
            <v>0.5</v>
          </cell>
          <cell r="AL88">
            <v>14</v>
          </cell>
          <cell r="AM88">
            <v>0.26</v>
          </cell>
          <cell r="AO88">
            <v>0.2</v>
          </cell>
          <cell r="AQ88" t="str">
            <v>Haàm caùp</v>
          </cell>
          <cell r="AR88" t="str">
            <v>4x6</v>
          </cell>
        </row>
        <row r="90">
          <cell r="AD90" t="str">
            <v>HAMD</v>
          </cell>
          <cell r="AE90">
            <v>1.4</v>
          </cell>
          <cell r="AF90">
            <v>1.4</v>
          </cell>
          <cell r="AG90">
            <v>1.1000000000000001</v>
          </cell>
          <cell r="AH90">
            <v>0</v>
          </cell>
          <cell r="AI90">
            <v>0.05</v>
          </cell>
          <cell r="AJ90">
            <v>0.1</v>
          </cell>
          <cell r="AK90">
            <v>0.5</v>
          </cell>
          <cell r="AL90">
            <v>11</v>
          </cell>
          <cell r="AM90">
            <v>0.5</v>
          </cell>
          <cell r="AN90">
            <v>1.2</v>
          </cell>
          <cell r="AO90">
            <v>0.4</v>
          </cell>
          <cell r="AQ90" t="str">
            <v>Haàm caùp</v>
          </cell>
          <cell r="AR90" t="str">
            <v>0x4</v>
          </cell>
        </row>
        <row r="92">
          <cell r="AD92" t="str">
            <v>GIANDO1</v>
          </cell>
          <cell r="AE92">
            <v>1.4</v>
          </cell>
          <cell r="AF92">
            <v>1.4</v>
          </cell>
          <cell r="AG92">
            <v>1.1000000000000001</v>
          </cell>
          <cell r="AH92">
            <v>0</v>
          </cell>
          <cell r="AI92">
            <v>0.05</v>
          </cell>
          <cell r="AJ92">
            <v>0.1</v>
          </cell>
          <cell r="AK92">
            <v>0.5</v>
          </cell>
          <cell r="AL92">
            <v>10</v>
          </cell>
          <cell r="AN92">
            <v>1.2</v>
          </cell>
          <cell r="AO92">
            <v>0.2</v>
          </cell>
          <cell r="AQ92" t="str">
            <v>Giaøn ñôõ</v>
          </cell>
          <cell r="AR92" t="str">
            <v>4x6</v>
          </cell>
        </row>
        <row r="94">
          <cell r="AD94" t="str">
            <v>GIADO1</v>
          </cell>
          <cell r="AE94">
            <v>1.4</v>
          </cell>
          <cell r="AF94">
            <v>1.4</v>
          </cell>
          <cell r="AG94">
            <v>1.1000000000000001</v>
          </cell>
          <cell r="AH94">
            <v>0</v>
          </cell>
          <cell r="AI94">
            <v>0.05</v>
          </cell>
          <cell r="AJ94">
            <v>0.1</v>
          </cell>
          <cell r="AK94">
            <v>0.5</v>
          </cell>
          <cell r="AL94">
            <v>8</v>
          </cell>
          <cell r="AN94">
            <v>1.2</v>
          </cell>
          <cell r="AO94">
            <v>0.2</v>
          </cell>
          <cell r="AQ94" t="str">
            <v>Giaøn ñôõ</v>
          </cell>
          <cell r="AR94" t="str">
            <v>4x6</v>
          </cell>
        </row>
        <row r="96">
          <cell r="AD96" t="str">
            <v>ROBOT</v>
          </cell>
          <cell r="AL96">
            <v>0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 refreshError="1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OP95"/>
      <sheetName val="THOP95.XLS"/>
    </sheetNames>
    <definedNames>
      <definedName name="NToS"/>
    </definedNames>
    <sheetDataSet>
      <sheetData sheetId="0" refreshError="1"/>
      <sheetData sheetId="1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ded Spec"/>
      <sheetName val="Fit Eval"/>
      <sheetName val="NEW Grade rule (M)"/>
      <sheetName val="8 NEW Grade Rule (L)"/>
      <sheetName val="Fold-Pack Summary"/>
      <sheetName val="Revision History"/>
      <sheetName val="Tables"/>
      <sheetName val="Grade Rules"/>
      <sheetName val="Colors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3">
          <cell r="C3" t="str">
            <v>Code</v>
          </cell>
        </row>
      </sheetData>
      <sheetData sheetId="7"/>
      <sheetData sheetId="8"/>
      <sheetData sheetId="9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 Spec Sheet-COLORWAYS"/>
      <sheetName val="Graded Spec"/>
      <sheetName val="Fit Eval"/>
      <sheetName val="NEW Grade rule (M)"/>
      <sheetName val="8 NEW Grade Rule (L)"/>
      <sheetName val="9 NEW Grade rule L CENTIMETERS"/>
      <sheetName val="Fold-Pack Summary"/>
      <sheetName val="Revision History"/>
      <sheetName val="Tables"/>
      <sheetName val="Grade Rules"/>
      <sheetName val="Colors"/>
      <sheetName val="Sheet1"/>
      <sheetName val="PRE BULK STRIKE OFF COMMMEN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3">
          <cell r="C3" t="str">
            <v>Code</v>
          </cell>
        </row>
      </sheetData>
      <sheetData sheetId="9"/>
      <sheetData sheetId="10"/>
      <sheetData sheetId="11"/>
      <sheetData sheetId="12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GDT huu Lung - LS"/>
      <sheetName val="THDT Yen Son"/>
      <sheetName val="D.lg Yen Son"/>
      <sheetName val="THDT Huu Lien"/>
      <sheetName val="D.lg Huu Lien"/>
      <sheetName val="THDT Yen Thinh"/>
      <sheetName val="D.lg Yen Thinh"/>
      <sheetName val="Chi tiet"/>
      <sheetName val="CTBT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1. CUTTING"/>
      <sheetName val="2. TRIM"/>
      <sheetName val="UA CHINH THEO NON MAU  120623"/>
      <sheetName val="PP MEETING"/>
      <sheetName val="1. CUTTING "/>
      <sheetName val="1099-624675"/>
      <sheetName val="3. ĐỊNH VỊ HÌNH IN.THÊU"/>
      <sheetName val="4. THÔNG SỐ SẢN XUẤT"/>
    </sheetNames>
    <sheetDataSet>
      <sheetData sheetId="0">
        <row r="14">
          <cell r="M14" t="str">
            <v>CORTEIZ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1. CUTTING"/>
      <sheetName val="2. TRIM"/>
      <sheetName val="CRTZ-1132"/>
      <sheetName val="PP MEETING"/>
      <sheetName val="1. CUTTING "/>
      <sheetName val="1099-624675"/>
      <sheetName val="3. ĐỊNH VỊ HÌNH IN.THÊU"/>
      <sheetName val="4. THÔNG SỐ SẢN XUẤT"/>
    </sheetNames>
    <sheetDataSet>
      <sheetData sheetId="0">
        <row r="9">
          <cell r="D9" t="str">
            <v>FW24</v>
          </cell>
        </row>
        <row r="10">
          <cell r="L10" t="str">
            <v>DROP 6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TP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VT"/>
      <sheetName val="1NC"/>
      <sheetName val="Sheet1"/>
      <sheetName val="NHOMVTU"/>
      <sheetName val="MTP"/>
      <sheetName val="MTP_OLD"/>
      <sheetName val="MTP1"/>
    </sheetNames>
    <sheetDataSet>
      <sheetData sheetId="0"/>
      <sheetData sheetId="1"/>
      <sheetData sheetId="2"/>
      <sheetData sheetId="3"/>
      <sheetData sheetId="4" refreshError="1"/>
      <sheetData sheetId="5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T"/>
      <sheetName val="NC"/>
      <sheetName val="MTP"/>
    </sheetNames>
    <sheetDataSet>
      <sheetData sheetId="0"/>
      <sheetData sheetId="1"/>
      <sheetData sheetId="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BT"/>
      <sheetName val="D.lg Thang Mo"/>
      <sheetName val="CT Thang Mo"/>
      <sheetName val="D.lg Phu Lung"/>
      <sheetName val="CT  PL"/>
      <sheetName val="D.lg Lao &amp; chai"/>
      <sheetName val="CT  Lao &amp; chai"/>
      <sheetName val="Gia thau TM"/>
      <sheetName val="TH chao thau (2)"/>
      <sheetName val="KHTC "/>
      <sheetName val="Tien do"/>
      <sheetName val="Nguon goc VT"/>
      <sheetName val="TH chao thau"/>
      <sheetName val="Ten da dat"/>
    </sheetNames>
    <sheetDataSet>
      <sheetData sheetId="0" refreshError="1"/>
      <sheetData sheetId="1" refreshError="1"/>
      <sheetData sheetId="2" refreshError="1">
        <row r="34">
          <cell r="B34" t="str">
            <v>CT</v>
          </cell>
          <cell r="C34" t="str">
            <v>VËn chuyÓn  bª t«ng M50</v>
          </cell>
          <cell r="D34" t="str">
            <v>m3</v>
          </cell>
          <cell r="E34">
            <v>0.216</v>
          </cell>
          <cell r="H34">
            <v>92717.262667499992</v>
          </cell>
        </row>
        <row r="35">
          <cell r="B35" t="str">
            <v>CT</v>
          </cell>
          <cell r="C35" t="str">
            <v>VËn chuyÓn  bª t«ng M150</v>
          </cell>
          <cell r="D35" t="str">
            <v>m3</v>
          </cell>
          <cell r="E35">
            <v>1.1000000000000001</v>
          </cell>
          <cell r="H35">
            <v>89605.428454999987</v>
          </cell>
        </row>
        <row r="36">
          <cell r="B36" t="str">
            <v>CT</v>
          </cell>
          <cell r="C36" t="str">
            <v>VËn chuyÓn  bª t«ng M200</v>
          </cell>
          <cell r="D36" t="str">
            <v>m3</v>
          </cell>
          <cell r="E36">
            <v>0.08</v>
          </cell>
          <cell r="H36">
            <v>67242.986511249997</v>
          </cell>
        </row>
        <row r="39">
          <cell r="B39" t="str">
            <v>03.2203</v>
          </cell>
          <cell r="C39" t="str">
            <v>LÊp + ®¾p ®Êt mãng</v>
          </cell>
          <cell r="D39" t="str">
            <v>m3</v>
          </cell>
          <cell r="E39">
            <v>6.6133333333333351</v>
          </cell>
          <cell r="H39">
            <v>10890</v>
          </cell>
        </row>
        <row r="93">
          <cell r="B93" t="str">
            <v>TT</v>
          </cell>
          <cell r="C93" t="str">
            <v>§Òn bï ®Êt m­în thi c«ng</v>
          </cell>
          <cell r="D93" t="str">
            <v>m2</v>
          </cell>
          <cell r="E93">
            <v>3.84</v>
          </cell>
          <cell r="F93">
            <v>1100</v>
          </cell>
        </row>
        <row r="161">
          <cell r="B161" t="str">
            <v>03.3103</v>
          </cell>
          <cell r="C161" t="str">
            <v>§µo ®Êt cÊp 3 r·nh tiÕp ®Þa</v>
          </cell>
          <cell r="D161" t="str">
            <v>m3</v>
          </cell>
          <cell r="E161">
            <v>4</v>
          </cell>
          <cell r="H161">
            <v>21926</v>
          </cell>
        </row>
        <row r="162">
          <cell r="B162" t="str">
            <v>03.3203</v>
          </cell>
          <cell r="C162" t="str">
            <v>LÊp ®Êt r·nh tiÕp ®Þa</v>
          </cell>
          <cell r="D162" t="str">
            <v>m3</v>
          </cell>
          <cell r="E162">
            <v>4</v>
          </cell>
          <cell r="H162">
            <v>10007</v>
          </cell>
        </row>
        <row r="182">
          <cell r="B182" t="str">
            <v>02.1443</v>
          </cell>
          <cell r="C182" t="str">
            <v>VËn chuyÓn d©y dÉn</v>
          </cell>
          <cell r="D182" t="str">
            <v>TÊn</v>
          </cell>
          <cell r="E182">
            <v>0.34369919999999998</v>
          </cell>
          <cell r="H182">
            <v>48749.399999999994</v>
          </cell>
        </row>
        <row r="189">
          <cell r="B189" t="str">
            <v>03.1113</v>
          </cell>
          <cell r="C189" t="str">
            <v>§µo ®Êt cÊp 3 ®é s©u &gt;1m; S &lt; 5m2</v>
          </cell>
          <cell r="D189" t="str">
            <v>m3</v>
          </cell>
          <cell r="E189">
            <v>3.3599999999999994</v>
          </cell>
          <cell r="H189">
            <v>24428</v>
          </cell>
        </row>
        <row r="220">
          <cell r="B220" t="str">
            <v>§g VC 36</v>
          </cell>
          <cell r="C220" t="str">
            <v>V/c Cét BT tõ NM BT chÌm lªn Ctr×nh</v>
          </cell>
          <cell r="D220" t="str">
            <v>TÊn</v>
          </cell>
          <cell r="E220">
            <v>0.22500000000000001</v>
          </cell>
          <cell r="H220">
            <v>7358</v>
          </cell>
          <cell r="I220">
            <v>239962.80000000002</v>
          </cell>
        </row>
        <row r="309">
          <cell r="B309" t="str">
            <v>02.2401</v>
          </cell>
          <cell r="C309" t="str">
            <v>Trung chuyÓn d©y, thÐp, PK...: 700 m</v>
          </cell>
          <cell r="D309" t="str">
            <v>TÊn</v>
          </cell>
          <cell r="E309">
            <v>3.2467334399999999</v>
          </cell>
          <cell r="H309">
            <v>15289.96</v>
          </cell>
          <cell r="I309">
            <v>84338.099999999991</v>
          </cell>
          <cell r="J309">
            <v>0</v>
          </cell>
          <cell r="K309">
            <v>0</v>
          </cell>
          <cell r="L309">
            <v>49642.424428262399</v>
          </cell>
          <cell r="M309">
            <v>273823.32953606395</v>
          </cell>
        </row>
        <row r="323">
          <cell r="B323" t="str">
            <v>03.3103</v>
          </cell>
          <cell r="C323" t="str">
            <v>§µo ®Êt cÊp 3 r·nh tiÕp ®Þa</v>
          </cell>
          <cell r="D323" t="str">
            <v>m3</v>
          </cell>
          <cell r="E323">
            <v>1.2000000000000002</v>
          </cell>
          <cell r="H323">
            <v>21296</v>
          </cell>
        </row>
        <row r="324">
          <cell r="B324" t="str">
            <v>03.3203</v>
          </cell>
          <cell r="C324" t="str">
            <v>LÊp ®Êt r·nh tiÕp ®Þa</v>
          </cell>
          <cell r="D324" t="str">
            <v>m3</v>
          </cell>
          <cell r="E324">
            <v>1.2000000000000002</v>
          </cell>
          <cell r="H324">
            <v>10007</v>
          </cell>
        </row>
        <row r="350">
          <cell r="B350" t="str">
            <v>04.9102</v>
          </cell>
          <cell r="C350" t="str">
            <v>L¾p ®Æt xµ trªn cét BTLT</v>
          </cell>
          <cell r="D350" t="str">
            <v>Kg</v>
          </cell>
          <cell r="E350">
            <v>68.53</v>
          </cell>
          <cell r="F350">
            <v>8500</v>
          </cell>
          <cell r="H350">
            <v>181.47</v>
          </cell>
        </row>
        <row r="370">
          <cell r="B370" t="str">
            <v>04.8102</v>
          </cell>
          <cell r="C370" t="str">
            <v>L¾p ®Æt gi¸ trªn cét BTLT</v>
          </cell>
          <cell r="D370" t="str">
            <v>Kg</v>
          </cell>
          <cell r="E370">
            <v>11.68</v>
          </cell>
          <cell r="F370">
            <v>8500</v>
          </cell>
          <cell r="H370">
            <v>155.58600000000001</v>
          </cell>
        </row>
        <row r="390">
          <cell r="B390" t="str">
            <v>04.8101</v>
          </cell>
          <cell r="C390" t="str">
            <v>L¾p ®Æt thang trªn cét BTLT</v>
          </cell>
          <cell r="D390" t="str">
            <v>Kg</v>
          </cell>
          <cell r="E390">
            <v>59.59</v>
          </cell>
          <cell r="F390">
            <v>8500</v>
          </cell>
          <cell r="H390">
            <v>171.14500000000001</v>
          </cell>
        </row>
        <row r="406">
          <cell r="B406" t="str">
            <v>§g VC 36</v>
          </cell>
          <cell r="C406" t="str">
            <v>V/c vËt t­ B mua tõ HN lªn Hµ Giang</v>
          </cell>
          <cell r="D406" t="str">
            <v>TÊn</v>
          </cell>
          <cell r="E406">
            <v>0.15108000000000002</v>
          </cell>
          <cell r="H406">
            <v>6033</v>
          </cell>
          <cell r="I406">
            <v>239962.80000000002</v>
          </cell>
        </row>
        <row r="431">
          <cell r="B431" t="str">
            <v>02.2601</v>
          </cell>
          <cell r="C431" t="str">
            <v>Trung chuyÓn ThiÕt bÞ: 1,5 Km</v>
          </cell>
          <cell r="D431" t="str">
            <v>TÊn</v>
          </cell>
          <cell r="E431">
            <v>4.0000000000000001E-3</v>
          </cell>
          <cell r="H431">
            <v>12546.659999999998</v>
          </cell>
          <cell r="I431">
            <v>84338.099999999991</v>
          </cell>
        </row>
        <row r="432">
          <cell r="B432" t="str">
            <v>§g VC 36</v>
          </cell>
          <cell r="C432" t="str">
            <v>VËn chuyÓn tõ kho ®Õn CTr×nh</v>
          </cell>
          <cell r="D432" t="str">
            <v>TÊn</v>
          </cell>
          <cell r="E432">
            <v>4.0000000000000001E-3</v>
          </cell>
          <cell r="H432">
            <v>11037</v>
          </cell>
          <cell r="I432">
            <v>40268.799999999996</v>
          </cell>
        </row>
      </sheetData>
      <sheetData sheetId="3" refreshError="1"/>
      <sheetData sheetId="4" refreshError="1">
        <row r="8">
          <cell r="B8" t="str">
            <v>02.1464</v>
          </cell>
          <cell r="C8" t="str">
            <v>V/c cét bª t«ng li t©m 12b</v>
          </cell>
          <cell r="D8" t="str">
            <v>TÊn</v>
          </cell>
          <cell r="E8">
            <v>1</v>
          </cell>
          <cell r="H8">
            <v>90972.200000000012</v>
          </cell>
        </row>
        <row r="25">
          <cell r="B25" t="str">
            <v>CT</v>
          </cell>
          <cell r="C25" t="str">
            <v>VËn chuyÓn  bª t«ng M50</v>
          </cell>
          <cell r="D25" t="str">
            <v>m3</v>
          </cell>
          <cell r="E25">
            <v>0.216</v>
          </cell>
          <cell r="H25">
            <v>92717.262667499992</v>
          </cell>
        </row>
        <row r="125">
          <cell r="B125" t="str">
            <v>CT</v>
          </cell>
          <cell r="C125" t="str">
            <v>VËn chuyÓn Bª t«ng M 100</v>
          </cell>
          <cell r="D125" t="str">
            <v>m3</v>
          </cell>
          <cell r="E125">
            <v>0.48</v>
          </cell>
          <cell r="H125">
            <v>92817.147648749989</v>
          </cell>
        </row>
        <row r="288">
          <cell r="B288" t="str">
            <v>02.1353</v>
          </cell>
          <cell r="C288" t="str">
            <v>VËn chuyÓn thÐp rêi 350 m; HS: 1,5</v>
          </cell>
          <cell r="D288" t="str">
            <v>TÊn</v>
          </cell>
          <cell r="E288">
            <v>6.8530000000000008E-2</v>
          </cell>
          <cell r="H288">
            <v>54311.774999999994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3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7FA02-7ABB-4F40-A74E-1A5E4D037FF6}">
  <sheetPr codeName="Sheet1" filterMode="1">
    <pageSetUpPr fitToPage="1"/>
  </sheetPr>
  <dimension ref="A1:P192"/>
  <sheetViews>
    <sheetView view="pageBreakPreview" topLeftCell="A52" zoomScale="40" zoomScaleNormal="55" zoomScaleSheetLayoutView="40" zoomScalePageLayoutView="40" workbookViewId="0">
      <selection activeCell="L66" sqref="L66"/>
    </sheetView>
  </sheetViews>
  <sheetFormatPr defaultColWidth="9.1796875" defaultRowHeight="16.5"/>
  <cols>
    <col min="1" max="1" width="8.453125" style="52" customWidth="1"/>
    <col min="2" max="2" width="25" style="52" customWidth="1"/>
    <col min="3" max="3" width="24.1796875" style="52" customWidth="1"/>
    <col min="4" max="4" width="29.54296875" style="52" customWidth="1"/>
    <col min="5" max="5" width="29.26953125" style="52" customWidth="1"/>
    <col min="6" max="6" width="24.54296875" style="52" customWidth="1"/>
    <col min="7" max="7" width="20" style="53" customWidth="1"/>
    <col min="8" max="8" width="16" style="52" customWidth="1"/>
    <col min="9" max="9" width="18.54296875" style="52" customWidth="1"/>
    <col min="10" max="10" width="16" style="52" customWidth="1"/>
    <col min="11" max="11" width="22.1796875" style="52" customWidth="1"/>
    <col min="12" max="12" width="18.81640625" style="52" customWidth="1"/>
    <col min="13" max="13" width="14.1796875" style="52" customWidth="1"/>
    <col min="14" max="15" width="13.453125" style="52" customWidth="1"/>
    <col min="16" max="16" width="24.1796875" style="52" customWidth="1"/>
    <col min="17" max="17" width="14.81640625" style="52" bestFit="1" customWidth="1"/>
    <col min="18" max="16384" width="9.1796875" style="52"/>
  </cols>
  <sheetData>
    <row r="1" spans="1:16" s="4" customFormat="1" ht="40" customHeight="1">
      <c r="A1" s="83"/>
      <c r="B1" s="83"/>
      <c r="C1" s="83"/>
      <c r="D1" s="84"/>
      <c r="E1" s="83"/>
      <c r="F1" s="83"/>
      <c r="G1" s="83"/>
      <c r="H1" s="83"/>
      <c r="I1" s="83"/>
      <c r="J1" s="83"/>
      <c r="K1" s="83"/>
      <c r="L1" s="85"/>
      <c r="M1" s="386" t="s">
        <v>113</v>
      </c>
      <c r="N1" s="386" t="s">
        <v>113</v>
      </c>
      <c r="O1" s="387" t="s">
        <v>114</v>
      </c>
      <c r="P1" s="387"/>
    </row>
    <row r="2" spans="1:16" s="4" customFormat="1" ht="40" customHeight="1">
      <c r="A2" s="83"/>
      <c r="B2" s="83"/>
      <c r="C2" s="83"/>
      <c r="D2" s="83"/>
      <c r="E2" s="83"/>
      <c r="F2" s="83"/>
      <c r="G2" s="83"/>
      <c r="H2" s="83"/>
      <c r="I2" s="83"/>
      <c r="J2" s="83"/>
      <c r="K2" s="83"/>
      <c r="L2" s="85"/>
      <c r="M2" s="386" t="s">
        <v>115</v>
      </c>
      <c r="N2" s="386" t="s">
        <v>115</v>
      </c>
      <c r="O2" s="388" t="s">
        <v>116</v>
      </c>
      <c r="P2" s="388"/>
    </row>
    <row r="3" spans="1:16" s="4" customFormat="1" ht="40" customHeight="1">
      <c r="A3" s="83"/>
      <c r="B3" s="83"/>
      <c r="C3" s="83"/>
      <c r="D3" s="83"/>
      <c r="E3" s="83"/>
      <c r="F3" s="83"/>
      <c r="G3" s="83"/>
      <c r="H3" s="83"/>
      <c r="I3" s="83"/>
      <c r="J3" s="83"/>
      <c r="K3" s="83"/>
      <c r="L3" s="85"/>
      <c r="M3" s="386" t="s">
        <v>117</v>
      </c>
      <c r="N3" s="386" t="s">
        <v>117</v>
      </c>
      <c r="O3" s="389" t="s">
        <v>119</v>
      </c>
      <c r="P3" s="387"/>
    </row>
    <row r="4" spans="1:16" s="5" customFormat="1" ht="33" customHeight="1" thickBot="1">
      <c r="B4" s="6" t="s">
        <v>167</v>
      </c>
      <c r="G4" s="7"/>
    </row>
    <row r="5" spans="1:16" s="5" customFormat="1" ht="58" customHeight="1">
      <c r="B5" s="8" t="s">
        <v>0</v>
      </c>
      <c r="C5" s="8"/>
      <c r="D5" s="6"/>
      <c r="F5" s="9"/>
      <c r="G5" s="372" t="s">
        <v>179</v>
      </c>
      <c r="H5" s="373"/>
      <c r="I5" s="373"/>
      <c r="J5" s="373"/>
      <c r="K5" s="373"/>
      <c r="L5" s="374"/>
    </row>
    <row r="6" spans="1:16" s="10" customFormat="1" ht="58" customHeight="1">
      <c r="B6" s="11" t="s">
        <v>43</v>
      </c>
      <c r="C6" s="11"/>
      <c r="D6" s="12" t="s">
        <v>180</v>
      </c>
      <c r="E6" s="14"/>
      <c r="F6" s="11"/>
      <c r="G6" s="375"/>
      <c r="H6" s="376"/>
      <c r="I6" s="376"/>
      <c r="J6" s="376"/>
      <c r="K6" s="376"/>
      <c r="L6" s="377"/>
      <c r="M6" s="13"/>
      <c r="N6" s="13"/>
      <c r="O6" s="13"/>
      <c r="P6" s="13"/>
    </row>
    <row r="7" spans="1:16" s="10" customFormat="1" ht="58" customHeight="1">
      <c r="B7" s="11" t="s">
        <v>44</v>
      </c>
      <c r="C7" s="11"/>
      <c r="D7" s="12" t="s">
        <v>181</v>
      </c>
      <c r="E7" s="12"/>
      <c r="F7" s="11"/>
      <c r="G7" s="375"/>
      <c r="H7" s="376"/>
      <c r="I7" s="376"/>
      <c r="J7" s="376"/>
      <c r="K7" s="376"/>
      <c r="L7" s="377"/>
      <c r="M7" s="13"/>
      <c r="N7" s="13"/>
      <c r="O7" s="13"/>
      <c r="P7" s="13"/>
    </row>
    <row r="8" spans="1:16" s="10" customFormat="1" ht="58" customHeight="1" thickBot="1">
      <c r="B8" s="11" t="s">
        <v>45</v>
      </c>
      <c r="C8" s="11"/>
      <c r="D8" s="381" t="s">
        <v>182</v>
      </c>
      <c r="E8" s="381"/>
      <c r="F8" s="381"/>
      <c r="G8" s="378"/>
      <c r="H8" s="379"/>
      <c r="I8" s="379"/>
      <c r="J8" s="379"/>
      <c r="K8" s="379"/>
      <c r="L8" s="380"/>
      <c r="M8" s="13"/>
      <c r="N8" s="13"/>
      <c r="O8" s="13"/>
      <c r="P8" s="13"/>
    </row>
    <row r="9" spans="1:16" s="15" customFormat="1" ht="32.5">
      <c r="B9" s="16" t="s">
        <v>1</v>
      </c>
      <c r="C9" s="16"/>
      <c r="D9" s="183" t="s">
        <v>183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</row>
    <row r="10" spans="1:16" s="15" customFormat="1" ht="32.5">
      <c r="B10" s="20" t="s">
        <v>2</v>
      </c>
      <c r="C10" s="20"/>
      <c r="D10" s="182" t="s">
        <v>184</v>
      </c>
      <c r="E10" s="21"/>
      <c r="F10" s="21"/>
      <c r="G10" s="22"/>
      <c r="H10" s="21"/>
      <c r="I10" s="23"/>
      <c r="J10" s="23" t="s">
        <v>46</v>
      </c>
      <c r="K10" s="23"/>
      <c r="L10" s="23" t="s">
        <v>185</v>
      </c>
      <c r="M10" s="24"/>
      <c r="N10" s="24"/>
      <c r="O10" s="24"/>
      <c r="P10" s="24"/>
    </row>
    <row r="11" spans="1:16" s="15" customFormat="1" ht="68.25" customHeight="1">
      <c r="B11" s="23" t="s">
        <v>3</v>
      </c>
      <c r="C11" s="23"/>
      <c r="D11" s="382">
        <v>44964</v>
      </c>
      <c r="E11" s="383"/>
      <c r="F11" s="383"/>
      <c r="G11" s="25"/>
      <c r="H11" s="26"/>
      <c r="I11" s="23"/>
      <c r="J11" s="23" t="s">
        <v>4</v>
      </c>
      <c r="K11" s="23"/>
      <c r="L11" s="384" t="s">
        <v>168</v>
      </c>
      <c r="M11" s="384"/>
      <c r="N11" s="384"/>
      <c r="O11" s="384"/>
      <c r="P11" s="384"/>
    </row>
    <row r="12" spans="1:16" s="15" customFormat="1" ht="32.5">
      <c r="B12" s="23" t="s">
        <v>5</v>
      </c>
      <c r="C12" s="23"/>
      <c r="D12" s="27"/>
      <c r="E12" s="23"/>
      <c r="F12" s="23"/>
      <c r="G12" s="28"/>
      <c r="H12" s="29"/>
      <c r="I12" s="23"/>
      <c r="J12" s="23" t="s">
        <v>40</v>
      </c>
      <c r="L12" s="23" t="s">
        <v>152</v>
      </c>
      <c r="M12" s="23"/>
      <c r="N12" s="29"/>
      <c r="O12" s="29"/>
      <c r="P12" s="24"/>
    </row>
    <row r="13" spans="1:16" s="15" customFormat="1" ht="32.5">
      <c r="B13" s="385"/>
      <c r="C13" s="385"/>
      <c r="D13" s="385"/>
      <c r="E13" s="385"/>
      <c r="F13" s="385"/>
      <c r="G13" s="28"/>
      <c r="H13" s="29"/>
      <c r="I13" s="23"/>
      <c r="J13" s="23" t="s">
        <v>6</v>
      </c>
      <c r="K13" s="23"/>
      <c r="L13" s="23" t="s">
        <v>169</v>
      </c>
      <c r="M13" s="29"/>
      <c r="N13" s="24"/>
      <c r="O13" s="24"/>
      <c r="P13" s="29"/>
    </row>
    <row r="14" spans="1:16" s="15" customFormat="1" ht="32.5">
      <c r="B14" s="23" t="s">
        <v>50</v>
      </c>
      <c r="C14" s="23"/>
      <c r="D14" s="23" t="s">
        <v>7</v>
      </c>
      <c r="E14" s="23"/>
      <c r="F14" s="23"/>
      <c r="G14" s="30"/>
      <c r="H14" s="23"/>
      <c r="I14" s="23"/>
      <c r="J14" s="23" t="s">
        <v>8</v>
      </c>
      <c r="K14" s="23"/>
      <c r="L14" s="24" t="s">
        <v>123</v>
      </c>
      <c r="M14" s="24"/>
      <c r="N14" s="24"/>
      <c r="O14" s="24"/>
      <c r="P14" s="24"/>
    </row>
    <row r="15" spans="1:16" s="15" customFormat="1" ht="21" customHeight="1">
      <c r="B15" s="31" t="s">
        <v>65</v>
      </c>
      <c r="C15" s="31"/>
      <c r="D15" s="31"/>
      <c r="E15" s="16"/>
      <c r="F15" s="16"/>
      <c r="G15" s="32"/>
      <c r="H15" s="16"/>
      <c r="I15" s="16"/>
      <c r="J15" s="16"/>
      <c r="K15" s="16"/>
      <c r="L15" s="16"/>
      <c r="M15" s="16"/>
      <c r="N15" s="16"/>
      <c r="O15" s="16"/>
      <c r="P15" s="16"/>
    </row>
    <row r="16" spans="1:16" s="33" customFormat="1" ht="18.75" customHeight="1">
      <c r="B16" s="34"/>
      <c r="C16" s="34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</row>
    <row r="17" spans="2:16" s="151" customFormat="1" ht="80.25" hidden="1" customHeight="1">
      <c r="B17" s="147"/>
      <c r="C17" s="148" t="s">
        <v>112</v>
      </c>
      <c r="D17" s="148" t="s">
        <v>9</v>
      </c>
      <c r="E17" s="149" t="s">
        <v>57</v>
      </c>
      <c r="F17" s="149"/>
      <c r="G17" s="149" t="s">
        <v>61</v>
      </c>
      <c r="H17" s="149" t="s">
        <v>10</v>
      </c>
      <c r="I17" s="149" t="s">
        <v>58</v>
      </c>
      <c r="J17" s="149" t="s">
        <v>59</v>
      </c>
      <c r="K17" s="149" t="s">
        <v>60</v>
      </c>
      <c r="L17" s="149"/>
      <c r="M17" s="149"/>
      <c r="N17" s="149"/>
      <c r="O17" s="149"/>
      <c r="P17" s="150" t="s">
        <v>11</v>
      </c>
    </row>
    <row r="18" spans="2:16" s="151" customFormat="1" ht="80.25" hidden="1" customHeight="1">
      <c r="B18" s="152" t="s">
        <v>12</v>
      </c>
      <c r="C18" s="153"/>
      <c r="D18" s="154" t="s">
        <v>39</v>
      </c>
      <c r="E18" s="155"/>
      <c r="F18" s="156"/>
      <c r="G18" s="156">
        <v>0</v>
      </c>
      <c r="H18" s="156">
        <v>0</v>
      </c>
      <c r="I18" s="156">
        <v>0</v>
      </c>
      <c r="J18" s="156">
        <v>0</v>
      </c>
      <c r="K18" s="156">
        <v>0</v>
      </c>
      <c r="L18" s="156"/>
      <c r="M18" s="156"/>
      <c r="N18" s="156"/>
      <c r="O18" s="156"/>
      <c r="P18" s="157">
        <f>SUM(E18:O18)</f>
        <v>0</v>
      </c>
    </row>
    <row r="19" spans="2:16" s="151" customFormat="1" ht="80.25" hidden="1" customHeight="1">
      <c r="B19" s="152" t="s">
        <v>64</v>
      </c>
      <c r="C19" s="153"/>
      <c r="D19" s="155" t="str">
        <f>+D18</f>
        <v>BLACK</v>
      </c>
      <c r="E19" s="155"/>
      <c r="F19" s="156"/>
      <c r="G19" s="158">
        <v>0</v>
      </c>
      <c r="H19" s="158">
        <v>0</v>
      </c>
      <c r="I19" s="158">
        <v>0</v>
      </c>
      <c r="J19" s="158">
        <v>0</v>
      </c>
      <c r="K19" s="158">
        <v>0</v>
      </c>
      <c r="L19" s="158"/>
      <c r="M19" s="158"/>
      <c r="N19" s="158"/>
      <c r="O19" s="158"/>
      <c r="P19" s="157">
        <f>SUM(E19:O19)</f>
        <v>0</v>
      </c>
    </row>
    <row r="20" spans="2:16" s="144" customFormat="1" ht="80.25" hidden="1" customHeight="1">
      <c r="B20" s="159" t="s">
        <v>13</v>
      </c>
      <c r="C20" s="159"/>
      <c r="D20" s="160" t="str">
        <f>+D19</f>
        <v>BLACK</v>
      </c>
      <c r="E20" s="161"/>
      <c r="F20" s="162"/>
      <c r="G20" s="181">
        <f>SUM(G18:G19)</f>
        <v>0</v>
      </c>
      <c r="H20" s="181">
        <f t="shared" ref="H20:K20" si="0">SUM(H18:H19)</f>
        <v>0</v>
      </c>
      <c r="I20" s="181">
        <f t="shared" si="0"/>
        <v>0</v>
      </c>
      <c r="J20" s="181">
        <f t="shared" si="0"/>
        <v>0</v>
      </c>
      <c r="K20" s="181">
        <f t="shared" si="0"/>
        <v>0</v>
      </c>
      <c r="L20" s="162"/>
      <c r="M20" s="162"/>
      <c r="N20" s="162"/>
      <c r="O20" s="162"/>
      <c r="P20" s="162">
        <f>SUM(P18:P19)</f>
        <v>0</v>
      </c>
    </row>
    <row r="21" spans="2:16" s="151" customFormat="1" ht="39.75" customHeight="1">
      <c r="B21" s="163"/>
      <c r="C21" s="163"/>
      <c r="D21" s="163"/>
      <c r="E21" s="164"/>
      <c r="F21" s="164"/>
      <c r="G21" s="165"/>
      <c r="H21" s="164"/>
      <c r="I21" s="164"/>
      <c r="J21" s="164"/>
      <c r="K21" s="164"/>
      <c r="L21" s="166"/>
      <c r="M21" s="166"/>
      <c r="N21" s="166"/>
      <c r="O21" s="166"/>
      <c r="P21" s="167"/>
    </row>
    <row r="22" spans="2:16" s="202" customFormat="1" ht="91.5" customHeight="1">
      <c r="B22" s="197"/>
      <c r="C22" s="198" t="s">
        <v>112</v>
      </c>
      <c r="D22" s="198" t="s">
        <v>9</v>
      </c>
      <c r="E22" s="199" t="s">
        <v>57</v>
      </c>
      <c r="F22" s="199"/>
      <c r="G22" s="199" t="s">
        <v>61</v>
      </c>
      <c r="H22" s="199" t="s">
        <v>10</v>
      </c>
      <c r="I22" s="199" t="s">
        <v>58</v>
      </c>
      <c r="J22" s="199" t="s">
        <v>59</v>
      </c>
      <c r="K22" s="199" t="s">
        <v>60</v>
      </c>
      <c r="L22" s="200"/>
      <c r="M22" s="200"/>
      <c r="N22" s="200"/>
      <c r="O22" s="200"/>
      <c r="P22" s="201" t="s">
        <v>11</v>
      </c>
    </row>
    <row r="23" spans="2:16" s="202" customFormat="1" ht="91.5" customHeight="1">
      <c r="B23" s="203" t="s">
        <v>12</v>
      </c>
      <c r="C23" s="204"/>
      <c r="D23" s="205" t="s">
        <v>186</v>
      </c>
      <c r="E23" s="206"/>
      <c r="F23" s="207"/>
      <c r="G23" s="207">
        <v>126</v>
      </c>
      <c r="H23" s="207">
        <v>255</v>
      </c>
      <c r="I23" s="207">
        <v>236</v>
      </c>
      <c r="J23" s="207">
        <v>100</v>
      </c>
      <c r="K23" s="207">
        <v>14</v>
      </c>
      <c r="L23" s="207"/>
      <c r="M23" s="207"/>
      <c r="N23" s="207"/>
      <c r="O23" s="207"/>
      <c r="P23" s="208">
        <f>SUM(E23:O23)</f>
        <v>731</v>
      </c>
    </row>
    <row r="24" spans="2:16" s="202" customFormat="1" ht="91.5" customHeight="1">
      <c r="B24" s="203" t="s">
        <v>64</v>
      </c>
      <c r="C24" s="204"/>
      <c r="D24" s="206" t="str">
        <f>+D23</f>
        <v>GREY HEATHER</v>
      </c>
      <c r="E24" s="206"/>
      <c r="F24" s="207"/>
      <c r="G24" s="209">
        <f>ROUNDUP(G23*5%,0)</f>
        <v>7</v>
      </c>
      <c r="H24" s="209">
        <f t="shared" ref="H24:K24" si="1">ROUNDUP(H23*5%,0)</f>
        <v>13</v>
      </c>
      <c r="I24" s="209">
        <f t="shared" si="1"/>
        <v>12</v>
      </c>
      <c r="J24" s="209">
        <f t="shared" si="1"/>
        <v>5</v>
      </c>
      <c r="K24" s="209">
        <f t="shared" si="1"/>
        <v>1</v>
      </c>
      <c r="L24" s="209"/>
      <c r="M24" s="209"/>
      <c r="N24" s="209"/>
      <c r="O24" s="209"/>
      <c r="P24" s="208">
        <f>SUM(E24:O24)</f>
        <v>38</v>
      </c>
    </row>
    <row r="25" spans="2:16" s="215" customFormat="1" ht="91.5" customHeight="1">
      <c r="B25" s="210" t="s">
        <v>13</v>
      </c>
      <c r="C25" s="210"/>
      <c r="D25" s="211" t="str">
        <f>+D24</f>
        <v>GREY HEATHER</v>
      </c>
      <c r="E25" s="212"/>
      <c r="F25" s="213"/>
      <c r="G25" s="213">
        <f>SUM(G23:G24)</f>
        <v>133</v>
      </c>
      <c r="H25" s="213">
        <f>SUM(H23:H24)</f>
        <v>268</v>
      </c>
      <c r="I25" s="213">
        <f>SUM(I23:I24)</f>
        <v>248</v>
      </c>
      <c r="J25" s="213">
        <f>SUM(J23:J24)</f>
        <v>105</v>
      </c>
      <c r="K25" s="213">
        <f>SUM(K23:K24)</f>
        <v>15</v>
      </c>
      <c r="L25" s="214"/>
      <c r="M25" s="214"/>
      <c r="N25" s="214"/>
      <c r="O25" s="214"/>
      <c r="P25" s="213">
        <f>SUM(P23:P24)</f>
        <v>769</v>
      </c>
    </row>
    <row r="26" spans="2:16" s="151" customFormat="1" ht="39.75" customHeight="1">
      <c r="B26" s="163"/>
      <c r="C26" s="163"/>
      <c r="D26" s="163"/>
      <c r="E26" s="164"/>
      <c r="F26" s="164"/>
      <c r="G26" s="165"/>
      <c r="H26" s="164"/>
      <c r="I26" s="164"/>
      <c r="J26" s="164"/>
      <c r="K26" s="164"/>
      <c r="L26" s="166"/>
      <c r="M26" s="166"/>
      <c r="N26" s="166"/>
      <c r="O26" s="166"/>
      <c r="P26" s="167"/>
    </row>
    <row r="27" spans="2:16" s="151" customFormat="1" ht="74.25" hidden="1" customHeight="1">
      <c r="B27" s="152"/>
      <c r="C27" s="153" t="s">
        <v>112</v>
      </c>
      <c r="D27" s="154" t="s">
        <v>9</v>
      </c>
      <c r="E27" s="155" t="s">
        <v>57</v>
      </c>
      <c r="F27" s="156"/>
      <c r="G27" s="156" t="s">
        <v>61</v>
      </c>
      <c r="H27" s="156" t="s">
        <v>10</v>
      </c>
      <c r="I27" s="156" t="s">
        <v>58</v>
      </c>
      <c r="J27" s="156" t="s">
        <v>59</v>
      </c>
      <c r="K27" s="156" t="s">
        <v>60</v>
      </c>
      <c r="L27" s="156"/>
      <c r="M27" s="156"/>
      <c r="N27" s="156"/>
      <c r="O27" s="156"/>
      <c r="P27" s="157" t="s">
        <v>11</v>
      </c>
    </row>
    <row r="28" spans="2:16" s="151" customFormat="1" ht="111.75" hidden="1" customHeight="1">
      <c r="B28" s="152" t="s">
        <v>12</v>
      </c>
      <c r="C28" s="153"/>
      <c r="D28" s="398" t="s">
        <v>187</v>
      </c>
      <c r="E28" s="398"/>
      <c r="F28" s="398"/>
      <c r="G28" s="156">
        <v>0</v>
      </c>
      <c r="H28" s="156">
        <v>0</v>
      </c>
      <c r="I28" s="156">
        <v>0</v>
      </c>
      <c r="J28" s="156">
        <v>0</v>
      </c>
      <c r="K28" s="156">
        <v>0</v>
      </c>
      <c r="L28" s="158"/>
      <c r="M28" s="158"/>
      <c r="N28" s="158"/>
      <c r="O28" s="158"/>
      <c r="P28" s="157">
        <f>SUM(E28:O28)</f>
        <v>0</v>
      </c>
    </row>
    <row r="29" spans="2:16" s="151" customFormat="1" ht="100.5" hidden="1" customHeight="1">
      <c r="B29" s="152" t="s">
        <v>64</v>
      </c>
      <c r="C29" s="153"/>
      <c r="D29" s="398" t="str">
        <f>+D28</f>
        <v>WASHED BURGUNDY</v>
      </c>
      <c r="E29" s="398"/>
      <c r="F29" s="398"/>
      <c r="G29" s="158">
        <v>0</v>
      </c>
      <c r="H29" s="158">
        <v>0</v>
      </c>
      <c r="I29" s="158">
        <v>0</v>
      </c>
      <c r="J29" s="158">
        <v>0</v>
      </c>
      <c r="K29" s="158">
        <v>0</v>
      </c>
      <c r="L29" s="158"/>
      <c r="M29" s="158"/>
      <c r="N29" s="158"/>
      <c r="O29" s="158"/>
      <c r="P29" s="157">
        <f>SUM(E29:O29)</f>
        <v>0</v>
      </c>
    </row>
    <row r="30" spans="2:16" s="151" customFormat="1" ht="111.75" hidden="1" customHeight="1">
      <c r="B30" s="180" t="s">
        <v>13</v>
      </c>
      <c r="C30" s="178"/>
      <c r="D30" s="399" t="str">
        <f>+D29</f>
        <v>WASHED BURGUNDY</v>
      </c>
      <c r="E30" s="399"/>
      <c r="F30" s="399"/>
      <c r="G30" s="177">
        <f>SUM(G28:G29)</f>
        <v>0</v>
      </c>
      <c r="H30" s="177">
        <f t="shared" ref="H30:K30" si="2">SUM(H28:H29)</f>
        <v>0</v>
      </c>
      <c r="I30" s="177">
        <f t="shared" si="2"/>
        <v>0</v>
      </c>
      <c r="J30" s="177">
        <f t="shared" si="2"/>
        <v>0</v>
      </c>
      <c r="K30" s="177">
        <f t="shared" si="2"/>
        <v>0</v>
      </c>
      <c r="L30" s="177"/>
      <c r="M30" s="177"/>
      <c r="N30" s="177"/>
      <c r="O30" s="177"/>
      <c r="P30" s="179">
        <f>SUM(P28:P29)</f>
        <v>0</v>
      </c>
    </row>
    <row r="31" spans="2:16" s="151" customFormat="1" ht="39.75" hidden="1" customHeight="1">
      <c r="B31" s="163"/>
      <c r="C31" s="163"/>
      <c r="D31" s="163"/>
      <c r="E31" s="164"/>
      <c r="F31" s="164"/>
      <c r="G31" s="165"/>
      <c r="H31" s="164"/>
      <c r="I31" s="164"/>
      <c r="J31" s="164"/>
      <c r="K31" s="164"/>
      <c r="L31" s="166"/>
      <c r="M31" s="166"/>
      <c r="N31" s="166"/>
      <c r="O31" s="166"/>
      <c r="P31" s="167"/>
    </row>
    <row r="32" spans="2:16" s="151" customFormat="1" ht="74.25" hidden="1" customHeight="1">
      <c r="B32" s="147"/>
      <c r="C32" s="148" t="s">
        <v>112</v>
      </c>
      <c r="D32" s="148" t="s">
        <v>9</v>
      </c>
      <c r="E32" s="177" t="s">
        <v>57</v>
      </c>
      <c r="F32" s="177"/>
      <c r="G32" s="177" t="s">
        <v>61</v>
      </c>
      <c r="H32" s="177" t="s">
        <v>10</v>
      </c>
      <c r="I32" s="177" t="s">
        <v>58</v>
      </c>
      <c r="J32" s="177" t="s">
        <v>59</v>
      </c>
      <c r="K32" s="177" t="s">
        <v>60</v>
      </c>
      <c r="L32" s="177"/>
      <c r="M32" s="177"/>
      <c r="N32" s="177"/>
      <c r="O32" s="177"/>
      <c r="P32" s="150" t="s">
        <v>11</v>
      </c>
    </row>
    <row r="33" spans="1:16" s="151" customFormat="1" ht="74.25" hidden="1" customHeight="1">
      <c r="B33" s="152" t="s">
        <v>12</v>
      </c>
      <c r="C33" s="153"/>
      <c r="D33" s="154" t="s">
        <v>188</v>
      </c>
      <c r="E33" s="155"/>
      <c r="F33" s="156"/>
      <c r="G33" s="156">
        <v>0</v>
      </c>
      <c r="H33" s="156">
        <v>0</v>
      </c>
      <c r="I33" s="156">
        <v>0</v>
      </c>
      <c r="J33" s="156">
        <v>0</v>
      </c>
      <c r="K33" s="156">
        <v>0</v>
      </c>
      <c r="L33" s="156"/>
      <c r="M33" s="156"/>
      <c r="N33" s="156"/>
      <c r="O33" s="156"/>
      <c r="P33" s="157">
        <f>SUM(E33:O33)</f>
        <v>0</v>
      </c>
    </row>
    <row r="34" spans="1:16" s="151" customFormat="1" ht="74.25" hidden="1" customHeight="1">
      <c r="B34" s="152" t="s">
        <v>64</v>
      </c>
      <c r="C34" s="153"/>
      <c r="D34" s="155" t="str">
        <f>+D33</f>
        <v>LIME</v>
      </c>
      <c r="E34" s="155"/>
      <c r="F34" s="156"/>
      <c r="G34" s="158">
        <v>0</v>
      </c>
      <c r="H34" s="158">
        <v>0</v>
      </c>
      <c r="I34" s="158">
        <v>0</v>
      </c>
      <c r="J34" s="158">
        <v>0</v>
      </c>
      <c r="K34" s="158">
        <v>0</v>
      </c>
      <c r="L34" s="158"/>
      <c r="M34" s="158"/>
      <c r="N34" s="158"/>
      <c r="O34" s="158"/>
      <c r="P34" s="157">
        <f>SUM(E34:O34)</f>
        <v>0</v>
      </c>
    </row>
    <row r="35" spans="1:16" s="144" customFormat="1" ht="74.25" hidden="1" customHeight="1">
      <c r="B35" s="159" t="s">
        <v>13</v>
      </c>
      <c r="C35" s="159"/>
      <c r="D35" s="160" t="str">
        <f>+D34</f>
        <v>LIME</v>
      </c>
      <c r="E35" s="161"/>
      <c r="F35" s="162"/>
      <c r="G35" s="162">
        <f>SUM(G33:G34)</f>
        <v>0</v>
      </c>
      <c r="H35" s="162">
        <f t="shared" ref="H35:K35" si="3">SUM(H33:H34)</f>
        <v>0</v>
      </c>
      <c r="I35" s="162">
        <f t="shared" si="3"/>
        <v>0</v>
      </c>
      <c r="J35" s="162">
        <f t="shared" si="3"/>
        <v>0</v>
      </c>
      <c r="K35" s="162">
        <f t="shared" si="3"/>
        <v>0</v>
      </c>
      <c r="L35" s="162"/>
      <c r="M35" s="162"/>
      <c r="N35" s="162"/>
      <c r="O35" s="162"/>
      <c r="P35" s="162">
        <f>SUM(P33:P34)</f>
        <v>0</v>
      </c>
    </row>
    <row r="36" spans="1:16" s="151" customFormat="1" ht="74.25" hidden="1" customHeight="1">
      <c r="B36" s="152"/>
      <c r="C36" s="153"/>
      <c r="D36" s="155"/>
      <c r="E36" s="155"/>
      <c r="F36" s="156"/>
      <c r="G36" s="158"/>
      <c r="H36" s="158"/>
      <c r="I36" s="158"/>
      <c r="J36" s="158"/>
      <c r="K36" s="158"/>
      <c r="L36" s="158"/>
      <c r="M36" s="158"/>
      <c r="N36" s="158"/>
      <c r="O36" s="158"/>
      <c r="P36" s="157"/>
    </row>
    <row r="37" spans="1:16" s="151" customFormat="1" ht="74.25" hidden="1" customHeight="1">
      <c r="B37" s="147"/>
      <c r="C37" s="148" t="s">
        <v>112</v>
      </c>
      <c r="D37" s="148" t="s">
        <v>9</v>
      </c>
      <c r="E37" s="149" t="s">
        <v>57</v>
      </c>
      <c r="F37" s="149"/>
      <c r="G37" s="149" t="s">
        <v>61</v>
      </c>
      <c r="H37" s="149" t="s">
        <v>10</v>
      </c>
      <c r="I37" s="149" t="s">
        <v>58</v>
      </c>
      <c r="J37" s="149" t="s">
        <v>59</v>
      </c>
      <c r="K37" s="149" t="s">
        <v>60</v>
      </c>
      <c r="L37" s="149"/>
      <c r="M37" s="149"/>
      <c r="N37" s="149"/>
      <c r="O37" s="149"/>
      <c r="P37" s="150" t="s">
        <v>11</v>
      </c>
    </row>
    <row r="38" spans="1:16" s="151" customFormat="1" ht="74.25" hidden="1" customHeight="1">
      <c r="B38" s="152" t="s">
        <v>12</v>
      </c>
      <c r="C38" s="153"/>
      <c r="D38" s="154" t="s">
        <v>149</v>
      </c>
      <c r="E38" s="155"/>
      <c r="F38" s="156"/>
      <c r="G38" s="156">
        <v>0</v>
      </c>
      <c r="H38" s="156">
        <v>2</v>
      </c>
      <c r="I38" s="156">
        <v>0</v>
      </c>
      <c r="J38" s="156">
        <v>0</v>
      </c>
      <c r="K38" s="156">
        <v>0</v>
      </c>
      <c r="L38" s="156"/>
      <c r="M38" s="156"/>
      <c r="N38" s="156"/>
      <c r="O38" s="156"/>
      <c r="P38" s="157">
        <f>SUM(E38:O38)</f>
        <v>2</v>
      </c>
    </row>
    <row r="39" spans="1:16" s="151" customFormat="1" ht="74.25" hidden="1" customHeight="1">
      <c r="B39" s="152" t="s">
        <v>64</v>
      </c>
      <c r="C39" s="153"/>
      <c r="D39" s="155" t="str">
        <f>+D38</f>
        <v>GREEN</v>
      </c>
      <c r="E39" s="155"/>
      <c r="F39" s="156"/>
      <c r="G39" s="158">
        <v>0</v>
      </c>
      <c r="H39" s="158">
        <v>0</v>
      </c>
      <c r="I39" s="158">
        <v>0</v>
      </c>
      <c r="J39" s="158">
        <v>0</v>
      </c>
      <c r="K39" s="158">
        <v>0</v>
      </c>
      <c r="L39" s="158"/>
      <c r="M39" s="158"/>
      <c r="N39" s="158"/>
      <c r="O39" s="158"/>
      <c r="P39" s="157">
        <f>SUM(E39:O39)</f>
        <v>0</v>
      </c>
    </row>
    <row r="40" spans="1:16" s="144" customFormat="1" ht="74.25" hidden="1" customHeight="1">
      <c r="B40" s="159" t="s">
        <v>13</v>
      </c>
      <c r="C40" s="159"/>
      <c r="D40" s="160" t="str">
        <f>+D39</f>
        <v>GREEN</v>
      </c>
      <c r="E40" s="161"/>
      <c r="F40" s="162"/>
      <c r="G40" s="162">
        <f>SUM(G38:G39)</f>
        <v>0</v>
      </c>
      <c r="H40" s="162">
        <v>2</v>
      </c>
      <c r="I40" s="162">
        <f>SUM(I38:I39)</f>
        <v>0</v>
      </c>
      <c r="J40" s="162">
        <f>SUM(J38:J39)</f>
        <v>0</v>
      </c>
      <c r="K40" s="162">
        <f>SUM(K38:K39)</f>
        <v>0</v>
      </c>
      <c r="L40" s="162"/>
      <c r="M40" s="162"/>
      <c r="N40" s="162"/>
      <c r="O40" s="162"/>
      <c r="P40" s="162">
        <f>SUM(P38:P39)</f>
        <v>2</v>
      </c>
    </row>
    <row r="41" spans="1:16" s="138" customFormat="1" ht="39">
      <c r="B41" s="139"/>
      <c r="C41" s="139"/>
      <c r="E41" s="140"/>
      <c r="F41" s="141"/>
      <c r="G41" s="141"/>
      <c r="H41" s="141"/>
      <c r="I41" s="141"/>
      <c r="J41" s="141"/>
      <c r="K41" s="141"/>
      <c r="L41" s="9"/>
      <c r="M41" s="9"/>
      <c r="N41" s="9"/>
      <c r="O41" s="9"/>
      <c r="P41" s="141"/>
    </row>
    <row r="42" spans="1:16" s="215" customFormat="1" ht="102.75" customHeight="1">
      <c r="B42" s="216" t="s">
        <v>161</v>
      </c>
      <c r="C42" s="217"/>
      <c r="D42" s="216"/>
      <c r="E42" s="218"/>
      <c r="F42" s="219"/>
      <c r="G42" s="219">
        <f>G20+G25+G30+G35</f>
        <v>133</v>
      </c>
      <c r="H42" s="219">
        <f t="shared" ref="H42:K42" si="4">H20+H25+H30+H35</f>
        <v>268</v>
      </c>
      <c r="I42" s="219">
        <f t="shared" si="4"/>
        <v>248</v>
      </c>
      <c r="J42" s="219">
        <f t="shared" si="4"/>
        <v>105</v>
      </c>
      <c r="K42" s="219">
        <f t="shared" si="4"/>
        <v>15</v>
      </c>
      <c r="L42" s="219"/>
      <c r="M42" s="219"/>
      <c r="N42" s="219"/>
      <c r="O42" s="219"/>
      <c r="P42" s="219">
        <f t="shared" ref="P42" si="5">P20+P25+P30+P35</f>
        <v>769</v>
      </c>
    </row>
    <row r="43" spans="1:16" s="135" customFormat="1" ht="20.25" customHeight="1">
      <c r="B43" s="136"/>
      <c r="C43" s="137"/>
      <c r="D43" s="400" t="s">
        <v>170</v>
      </c>
      <c r="E43" s="400"/>
      <c r="F43" s="400"/>
      <c r="G43" s="400"/>
      <c r="H43" s="400"/>
      <c r="I43" s="400"/>
      <c r="J43" s="400"/>
      <c r="K43" s="400"/>
      <c r="L43" s="400"/>
      <c r="M43" s="400"/>
      <c r="N43" s="400"/>
      <c r="O43" s="400"/>
      <c r="P43" s="400"/>
    </row>
    <row r="44" spans="1:16" s="4" customFormat="1" ht="59.15" customHeight="1" thickBot="1">
      <c r="B44" s="105" t="s">
        <v>14</v>
      </c>
      <c r="C44" s="35"/>
      <c r="D44" s="401"/>
      <c r="E44" s="401"/>
      <c r="F44" s="401"/>
      <c r="G44" s="401"/>
      <c r="H44" s="401"/>
      <c r="I44" s="401"/>
      <c r="J44" s="401"/>
      <c r="K44" s="401"/>
      <c r="L44" s="401"/>
      <c r="M44" s="401"/>
      <c r="N44" s="401"/>
      <c r="O44" s="401"/>
      <c r="P44" s="401"/>
    </row>
    <row r="45" spans="1:16" s="36" customFormat="1" ht="120.5" thickBot="1">
      <c r="A45" s="402" t="s">
        <v>15</v>
      </c>
      <c r="B45" s="403"/>
      <c r="C45" s="403"/>
      <c r="D45" s="99" t="s">
        <v>16</v>
      </c>
      <c r="E45" s="100" t="s">
        <v>17</v>
      </c>
      <c r="F45" s="99" t="s">
        <v>18</v>
      </c>
      <c r="G45" s="101" t="s">
        <v>19</v>
      </c>
      <c r="H45" s="101" t="s">
        <v>20</v>
      </c>
      <c r="I45" s="101" t="s">
        <v>34</v>
      </c>
      <c r="J45" s="101" t="s">
        <v>35</v>
      </c>
      <c r="K45" s="101" t="s">
        <v>37</v>
      </c>
      <c r="L45" s="101" t="s">
        <v>36</v>
      </c>
      <c r="M45" s="404" t="s">
        <v>51</v>
      </c>
      <c r="N45" s="405"/>
      <c r="O45" s="405"/>
      <c r="P45" s="406"/>
    </row>
    <row r="46" spans="1:16" s="46" customFormat="1" ht="45.75" hidden="1" customHeight="1">
      <c r="A46" s="390" t="str">
        <f>D18</f>
        <v>BLACK</v>
      </c>
      <c r="B46" s="391"/>
      <c r="C46" s="391"/>
      <c r="D46" s="391"/>
      <c r="E46" s="391"/>
      <c r="F46" s="391"/>
      <c r="G46" s="391"/>
      <c r="H46" s="391"/>
      <c r="I46" s="391"/>
      <c r="J46" s="391"/>
      <c r="K46" s="391"/>
      <c r="L46" s="391"/>
      <c r="M46" s="391"/>
      <c r="N46" s="391"/>
      <c r="O46" s="391"/>
      <c r="P46" s="392"/>
    </row>
    <row r="47" spans="1:16" s="169" customFormat="1" ht="120" hidden="1" customHeight="1">
      <c r="A47" s="145">
        <v>1</v>
      </c>
      <c r="B47" s="393" t="str">
        <f>$L$11</f>
        <v>100% DRY COTTON FLEECE 410GSM</v>
      </c>
      <c r="C47" s="393"/>
      <c r="D47" s="146" t="s">
        <v>153</v>
      </c>
      <c r="E47" s="146" t="str">
        <f>A46</f>
        <v>BLACK</v>
      </c>
      <c r="F47" s="145" t="s">
        <v>10</v>
      </c>
      <c r="G47" s="168">
        <f>$P$20</f>
        <v>0</v>
      </c>
      <c r="H47" s="173">
        <v>1.5</v>
      </c>
      <c r="I47" s="172">
        <f t="shared" ref="I47:I49" si="6">G47*H47</f>
        <v>0</v>
      </c>
      <c r="J47" s="172"/>
      <c r="K47" s="172"/>
      <c r="L47" s="176"/>
      <c r="M47" s="394"/>
      <c r="N47" s="395"/>
      <c r="O47" s="395"/>
      <c r="P47" s="396"/>
    </row>
    <row r="48" spans="1:16" s="169" customFormat="1" ht="89.25" hidden="1" customHeight="1">
      <c r="A48" s="174">
        <v>2</v>
      </c>
      <c r="B48" s="393" t="s">
        <v>189</v>
      </c>
      <c r="C48" s="393"/>
      <c r="D48" s="146" t="s">
        <v>190</v>
      </c>
      <c r="E48" s="146" t="str">
        <f>E47</f>
        <v>BLACK</v>
      </c>
      <c r="F48" s="145" t="s">
        <v>10</v>
      </c>
      <c r="G48" s="168">
        <f>$P$20</f>
        <v>0</v>
      </c>
      <c r="H48" s="173">
        <v>0.3</v>
      </c>
      <c r="I48" s="172">
        <f t="shared" si="6"/>
        <v>0</v>
      </c>
      <c r="J48" s="172"/>
      <c r="K48" s="172"/>
      <c r="L48" s="176"/>
      <c r="M48" s="394"/>
      <c r="N48" s="395"/>
      <c r="O48" s="395"/>
      <c r="P48" s="396"/>
    </row>
    <row r="49" spans="1:16" s="169" customFormat="1" ht="129" hidden="1" customHeight="1">
      <c r="A49" s="145">
        <v>3</v>
      </c>
      <c r="B49" s="397" t="s">
        <v>166</v>
      </c>
      <c r="C49" s="397"/>
      <c r="D49" s="146" t="s">
        <v>155</v>
      </c>
      <c r="E49" s="146" t="str">
        <f>E48</f>
        <v>BLACK</v>
      </c>
      <c r="F49" s="145" t="s">
        <v>10</v>
      </c>
      <c r="G49" s="168">
        <f t="shared" ref="G49" si="7">$P$20</f>
        <v>0</v>
      </c>
      <c r="H49" s="175">
        <v>0.3</v>
      </c>
      <c r="I49" s="172">
        <f t="shared" si="6"/>
        <v>0</v>
      </c>
      <c r="J49" s="172"/>
      <c r="K49" s="172"/>
      <c r="L49" s="176"/>
      <c r="M49" s="394"/>
      <c r="N49" s="395"/>
      <c r="O49" s="395"/>
      <c r="P49" s="396"/>
    </row>
    <row r="50" spans="1:16" s="46" customFormat="1" ht="51.75" customHeight="1">
      <c r="A50" s="407" t="str">
        <f>D23</f>
        <v>GREY HEATHER</v>
      </c>
      <c r="B50" s="408"/>
      <c r="C50" s="408"/>
      <c r="D50" s="408"/>
      <c r="E50" s="408"/>
      <c r="F50" s="408"/>
      <c r="G50" s="408"/>
      <c r="H50" s="408"/>
      <c r="I50" s="408"/>
      <c r="J50" s="408"/>
      <c r="K50" s="408"/>
      <c r="L50" s="408"/>
      <c r="M50" s="408"/>
      <c r="N50" s="408"/>
      <c r="O50" s="408"/>
      <c r="P50" s="409"/>
    </row>
    <row r="51" spans="1:16" s="169" customFormat="1" ht="186.75" customHeight="1">
      <c r="A51" s="145">
        <v>1</v>
      </c>
      <c r="B51" s="393" t="str">
        <f>$L$11</f>
        <v>100% DRY COTTON FLEECE 410GSM</v>
      </c>
      <c r="C51" s="393"/>
      <c r="D51" s="146" t="s">
        <v>153</v>
      </c>
      <c r="E51" s="146" t="str">
        <f>A50</f>
        <v>GREY HEATHER</v>
      </c>
      <c r="F51" s="145" t="s">
        <v>10</v>
      </c>
      <c r="G51" s="168">
        <f>$P$25</f>
        <v>769</v>
      </c>
      <c r="H51" s="227">
        <v>0.61</v>
      </c>
      <c r="I51" s="172">
        <f t="shared" ref="I51:I53" si="8">G51*H51</f>
        <v>469.09</v>
      </c>
      <c r="J51" s="221">
        <f>I51*0.7%+(I51/50)*0.5+4</f>
        <v>11.97453</v>
      </c>
      <c r="K51" s="220">
        <v>2</v>
      </c>
      <c r="L51" s="228">
        <f>SUBTOTAL(9,I51:K51)</f>
        <v>483.06452999999999</v>
      </c>
      <c r="M51" s="394" t="s">
        <v>217</v>
      </c>
      <c r="N51" s="395"/>
      <c r="O51" s="395"/>
      <c r="P51" s="396"/>
    </row>
    <row r="52" spans="1:16" s="169" customFormat="1" ht="186.75" customHeight="1">
      <c r="A52" s="174">
        <v>2</v>
      </c>
      <c r="B52" s="393" t="s">
        <v>189</v>
      </c>
      <c r="C52" s="393"/>
      <c r="D52" s="146" t="s">
        <v>190</v>
      </c>
      <c r="E52" s="146" t="str">
        <f>E51</f>
        <v>GREY HEATHER</v>
      </c>
      <c r="F52" s="145" t="s">
        <v>10</v>
      </c>
      <c r="G52" s="168">
        <f t="shared" ref="G52:G53" si="9">$P$25</f>
        <v>769</v>
      </c>
      <c r="H52" s="173">
        <v>0.255</v>
      </c>
      <c r="I52" s="172">
        <f t="shared" si="8"/>
        <v>196.095</v>
      </c>
      <c r="J52" s="223">
        <f>I52*0.7%+(I52/50)*0.5+2</f>
        <v>5.333615</v>
      </c>
      <c r="K52" s="222"/>
      <c r="L52" s="176">
        <f t="shared" ref="L52:L53" si="10">SUBTOTAL(9,I52:K52)</f>
        <v>201.42861500000001</v>
      </c>
      <c r="M52" s="394" t="s">
        <v>208</v>
      </c>
      <c r="N52" s="395"/>
      <c r="O52" s="395"/>
      <c r="P52" s="396"/>
    </row>
    <row r="53" spans="1:16" s="169" customFormat="1" ht="186.75" customHeight="1">
      <c r="A53" s="145">
        <v>3</v>
      </c>
      <c r="B53" s="397" t="s">
        <v>166</v>
      </c>
      <c r="C53" s="397"/>
      <c r="D53" s="146" t="s">
        <v>155</v>
      </c>
      <c r="E53" s="146" t="str">
        <f>E52</f>
        <v>GREY HEATHER</v>
      </c>
      <c r="F53" s="145" t="s">
        <v>10</v>
      </c>
      <c r="G53" s="168">
        <f t="shared" si="9"/>
        <v>769</v>
      </c>
      <c r="H53" s="175">
        <v>1.4999999999999999E-2</v>
      </c>
      <c r="I53" s="172">
        <f t="shared" si="8"/>
        <v>11.535</v>
      </c>
      <c r="J53" s="223">
        <f>I53*0.7%+(I53/50)*0.5+1</f>
        <v>1.1960950000000001</v>
      </c>
      <c r="K53" s="222"/>
      <c r="L53" s="176">
        <f t="shared" si="10"/>
        <v>12.731095</v>
      </c>
      <c r="M53" s="394" t="s">
        <v>209</v>
      </c>
      <c r="N53" s="395"/>
      <c r="O53" s="395"/>
      <c r="P53" s="396"/>
    </row>
    <row r="54" spans="1:16" s="46" customFormat="1" ht="51.75" hidden="1" customHeight="1">
      <c r="A54" s="407" t="str">
        <f>D28</f>
        <v>WASHED BURGUNDY</v>
      </c>
      <c r="B54" s="408"/>
      <c r="C54" s="408"/>
      <c r="D54" s="408"/>
      <c r="E54" s="408"/>
      <c r="F54" s="408"/>
      <c r="G54" s="408"/>
      <c r="H54" s="408"/>
      <c r="I54" s="408"/>
      <c r="J54" s="408"/>
      <c r="K54" s="408"/>
      <c r="L54" s="408"/>
      <c r="M54" s="408"/>
      <c r="N54" s="408"/>
      <c r="O54" s="408"/>
      <c r="P54" s="409"/>
    </row>
    <row r="55" spans="1:16" s="169" customFormat="1" ht="96.75" hidden="1" customHeight="1">
      <c r="A55" s="145">
        <v>1</v>
      </c>
      <c r="B55" s="393" t="str">
        <f>$L$11</f>
        <v>100% DRY COTTON FLEECE 410GSM</v>
      </c>
      <c r="C55" s="393"/>
      <c r="D55" s="146" t="s">
        <v>153</v>
      </c>
      <c r="E55" s="146" t="str">
        <f>A54</f>
        <v>WASHED BURGUNDY</v>
      </c>
      <c r="F55" s="145" t="s">
        <v>10</v>
      </c>
      <c r="G55" s="168">
        <f>$P$20</f>
        <v>0</v>
      </c>
      <c r="H55" s="173">
        <v>1.5</v>
      </c>
      <c r="I55" s="172">
        <f t="shared" ref="I55:I57" si="11">G55*H55</f>
        <v>0</v>
      </c>
      <c r="J55" s="172"/>
      <c r="K55" s="172"/>
      <c r="L55" s="176"/>
      <c r="M55" s="394"/>
      <c r="N55" s="395"/>
      <c r="O55" s="395"/>
      <c r="P55" s="396"/>
    </row>
    <row r="56" spans="1:16" s="169" customFormat="1" ht="70.5" hidden="1" customHeight="1">
      <c r="A56" s="174">
        <v>2</v>
      </c>
      <c r="B56" s="393" t="s">
        <v>189</v>
      </c>
      <c r="C56" s="393"/>
      <c r="D56" s="146" t="s">
        <v>190</v>
      </c>
      <c r="E56" s="146" t="str">
        <f>E55</f>
        <v>WASHED BURGUNDY</v>
      </c>
      <c r="F56" s="145" t="s">
        <v>10</v>
      </c>
      <c r="G56" s="168">
        <f>$P$20</f>
        <v>0</v>
      </c>
      <c r="H56" s="173">
        <v>0.3</v>
      </c>
      <c r="I56" s="172">
        <f t="shared" si="11"/>
        <v>0</v>
      </c>
      <c r="J56" s="172"/>
      <c r="K56" s="172"/>
      <c r="L56" s="176"/>
      <c r="M56" s="394"/>
      <c r="N56" s="395"/>
      <c r="O56" s="395"/>
      <c r="P56" s="396"/>
    </row>
    <row r="57" spans="1:16" s="169" customFormat="1" ht="125.25" hidden="1" customHeight="1">
      <c r="A57" s="145">
        <v>3</v>
      </c>
      <c r="B57" s="397" t="s">
        <v>166</v>
      </c>
      <c r="C57" s="397"/>
      <c r="D57" s="146" t="s">
        <v>155</v>
      </c>
      <c r="E57" s="146" t="str">
        <f>E56</f>
        <v>WASHED BURGUNDY</v>
      </c>
      <c r="F57" s="145" t="s">
        <v>10</v>
      </c>
      <c r="G57" s="168">
        <f t="shared" ref="G57" si="12">$P$20</f>
        <v>0</v>
      </c>
      <c r="H57" s="175">
        <v>0.3</v>
      </c>
      <c r="I57" s="172">
        <f t="shared" si="11"/>
        <v>0</v>
      </c>
      <c r="J57" s="172"/>
      <c r="K57" s="172"/>
      <c r="L57" s="176"/>
      <c r="M57" s="394"/>
      <c r="N57" s="395"/>
      <c r="O57" s="395"/>
      <c r="P57" s="396"/>
    </row>
    <row r="58" spans="1:16" s="46" customFormat="1" ht="51.75" hidden="1" customHeight="1">
      <c r="A58" s="407" t="str">
        <f>D33</f>
        <v>LIME</v>
      </c>
      <c r="B58" s="408"/>
      <c r="C58" s="408"/>
      <c r="D58" s="408"/>
      <c r="E58" s="408"/>
      <c r="F58" s="408"/>
      <c r="G58" s="408"/>
      <c r="H58" s="408"/>
      <c r="I58" s="408"/>
      <c r="J58" s="408"/>
      <c r="K58" s="408"/>
      <c r="L58" s="408"/>
      <c r="M58" s="408"/>
      <c r="N58" s="408"/>
      <c r="O58" s="408"/>
      <c r="P58" s="409"/>
    </row>
    <row r="59" spans="1:16" s="169" customFormat="1" ht="96.75" hidden="1" customHeight="1">
      <c r="A59" s="145">
        <v>1</v>
      </c>
      <c r="B59" s="393" t="str">
        <f>$L$11</f>
        <v>100% DRY COTTON FLEECE 410GSM</v>
      </c>
      <c r="C59" s="393"/>
      <c r="D59" s="146" t="s">
        <v>153</v>
      </c>
      <c r="E59" s="146" t="str">
        <f>A58</f>
        <v>LIME</v>
      </c>
      <c r="F59" s="145" t="s">
        <v>10</v>
      </c>
      <c r="G59" s="168">
        <f>$P$20</f>
        <v>0</v>
      </c>
      <c r="H59" s="173">
        <v>1.5</v>
      </c>
      <c r="I59" s="172">
        <f t="shared" ref="I59:I61" si="13">G59*H59</f>
        <v>0</v>
      </c>
      <c r="J59" s="172"/>
      <c r="K59" s="172"/>
      <c r="L59" s="176"/>
      <c r="M59" s="394"/>
      <c r="N59" s="395"/>
      <c r="O59" s="395"/>
      <c r="P59" s="396"/>
    </row>
    <row r="60" spans="1:16" s="169" customFormat="1" ht="70.5" hidden="1" customHeight="1">
      <c r="A60" s="174">
        <v>2</v>
      </c>
      <c r="B60" s="393" t="s">
        <v>189</v>
      </c>
      <c r="C60" s="393"/>
      <c r="D60" s="146" t="s">
        <v>190</v>
      </c>
      <c r="E60" s="146" t="str">
        <f>E59</f>
        <v>LIME</v>
      </c>
      <c r="F60" s="145" t="s">
        <v>10</v>
      </c>
      <c r="G60" s="168">
        <f>$P$20</f>
        <v>0</v>
      </c>
      <c r="H60" s="173">
        <v>0.3</v>
      </c>
      <c r="I60" s="172">
        <f t="shared" si="13"/>
        <v>0</v>
      </c>
      <c r="J60" s="172"/>
      <c r="K60" s="172"/>
      <c r="L60" s="176"/>
      <c r="M60" s="394"/>
      <c r="N60" s="395"/>
      <c r="O60" s="395"/>
      <c r="P60" s="396"/>
    </row>
    <row r="61" spans="1:16" s="169" customFormat="1" ht="125.25" hidden="1" customHeight="1">
      <c r="A61" s="145">
        <v>3</v>
      </c>
      <c r="B61" s="397" t="s">
        <v>166</v>
      </c>
      <c r="C61" s="397"/>
      <c r="D61" s="146" t="s">
        <v>155</v>
      </c>
      <c r="E61" s="146" t="str">
        <f>E60</f>
        <v>LIME</v>
      </c>
      <c r="F61" s="145" t="s">
        <v>10</v>
      </c>
      <c r="G61" s="168">
        <f t="shared" ref="G61" si="14">$P$20</f>
        <v>0</v>
      </c>
      <c r="H61" s="175">
        <v>0.3</v>
      </c>
      <c r="I61" s="172">
        <f t="shared" si="13"/>
        <v>0</v>
      </c>
      <c r="J61" s="172"/>
      <c r="K61" s="172"/>
      <c r="L61" s="176"/>
      <c r="M61" s="394"/>
      <c r="N61" s="395"/>
      <c r="O61" s="395"/>
      <c r="P61" s="396"/>
    </row>
    <row r="62" spans="1:16" s="46" customFormat="1" ht="21.75" customHeight="1">
      <c r="A62" s="407"/>
      <c r="B62" s="408"/>
      <c r="C62" s="408"/>
      <c r="D62" s="408"/>
      <c r="E62" s="408"/>
      <c r="F62" s="408"/>
      <c r="G62" s="408"/>
      <c r="H62" s="408"/>
      <c r="I62" s="408"/>
      <c r="J62" s="408"/>
      <c r="K62" s="408"/>
      <c r="L62" s="408"/>
      <c r="M62" s="408"/>
      <c r="N62" s="408"/>
      <c r="O62" s="408"/>
      <c r="P62" s="409"/>
    </row>
    <row r="63" spans="1:16" s="37" customFormat="1" ht="33" thickBot="1">
      <c r="B63" s="105" t="s">
        <v>21</v>
      </c>
      <c r="C63" s="38"/>
      <c r="D63" s="38"/>
      <c r="E63" s="38"/>
      <c r="G63" s="39"/>
      <c r="P63" s="40"/>
    </row>
    <row r="64" spans="1:16" s="54" customFormat="1" ht="96">
      <c r="A64" s="410" t="s">
        <v>22</v>
      </c>
      <c r="B64" s="411"/>
      <c r="C64" s="411"/>
      <c r="D64" s="411"/>
      <c r="E64" s="412"/>
      <c r="F64" s="102" t="s">
        <v>47</v>
      </c>
      <c r="G64" s="102" t="s">
        <v>23</v>
      </c>
      <c r="H64" s="413" t="s">
        <v>42</v>
      </c>
      <c r="I64" s="414"/>
      <c r="J64" s="103" t="s">
        <v>18</v>
      </c>
      <c r="K64" s="102" t="s">
        <v>48</v>
      </c>
      <c r="L64" s="102" t="s">
        <v>24</v>
      </c>
      <c r="M64" s="104" t="s">
        <v>25</v>
      </c>
      <c r="N64" s="104" t="s">
        <v>26</v>
      </c>
      <c r="O64" s="104" t="s">
        <v>27</v>
      </c>
      <c r="P64" s="104" t="s">
        <v>28</v>
      </c>
    </row>
    <row r="65" spans="1:16" s="15" customFormat="1" ht="57.75" hidden="1" customHeight="1">
      <c r="A65" s="111">
        <v>1</v>
      </c>
      <c r="B65" s="415" t="s">
        <v>41</v>
      </c>
      <c r="C65" s="415"/>
      <c r="D65" s="415"/>
      <c r="E65" s="415"/>
      <c r="F65" s="112" t="str">
        <f>H65</f>
        <v>BLACK</v>
      </c>
      <c r="G65" s="142"/>
      <c r="H65" s="416" t="str">
        <f>$D$18</f>
        <v>BLACK</v>
      </c>
      <c r="I65" s="417" t="str">
        <f t="shared" ref="I65:I88" si="15">$E$47</f>
        <v>BLACK</v>
      </c>
      <c r="J65" s="113" t="s">
        <v>29</v>
      </c>
      <c r="K65" s="113">
        <f>$P$20</f>
        <v>0</v>
      </c>
      <c r="L65" s="184">
        <f>195/5000</f>
        <v>3.9E-2</v>
      </c>
      <c r="M65" s="115">
        <f t="shared" ref="M65:M72" si="16">K65*L65</f>
        <v>0</v>
      </c>
      <c r="N65" s="115"/>
      <c r="O65" s="41">
        <f t="shared" ref="O65:O88" si="17">ROUNDUP(N65+M65,0)</f>
        <v>0</v>
      </c>
      <c r="P65" s="116"/>
    </row>
    <row r="66" spans="1:16" s="15" customFormat="1" ht="84" customHeight="1">
      <c r="A66" s="111">
        <v>1</v>
      </c>
      <c r="B66" s="415" t="s">
        <v>41</v>
      </c>
      <c r="C66" s="415"/>
      <c r="D66" s="415"/>
      <c r="E66" s="415"/>
      <c r="F66" s="112" t="str">
        <f t="shared" ref="F66:F68" si="18">H66</f>
        <v>GREY HEATHER</v>
      </c>
      <c r="G66" s="142" t="s">
        <v>216</v>
      </c>
      <c r="H66" s="416" t="str">
        <f>$D$23</f>
        <v>GREY HEATHER</v>
      </c>
      <c r="I66" s="417" t="str">
        <f t="shared" si="15"/>
        <v>BLACK</v>
      </c>
      <c r="J66" s="113" t="s">
        <v>29</v>
      </c>
      <c r="K66" s="113">
        <f>$P$25</f>
        <v>769</v>
      </c>
      <c r="L66" s="184">
        <f>185/5000</f>
        <v>3.6999999999999998E-2</v>
      </c>
      <c r="M66" s="115">
        <f t="shared" si="16"/>
        <v>28.452999999999999</v>
      </c>
      <c r="N66" s="115"/>
      <c r="O66" s="41">
        <f t="shared" si="17"/>
        <v>29</v>
      </c>
      <c r="P66" s="116"/>
    </row>
    <row r="67" spans="1:16" s="15" customFormat="1" ht="57.75" hidden="1" customHeight="1">
      <c r="A67" s="111">
        <v>1</v>
      </c>
      <c r="B67" s="415" t="s">
        <v>41</v>
      </c>
      <c r="C67" s="415"/>
      <c r="D67" s="415"/>
      <c r="E67" s="415"/>
      <c r="F67" s="112" t="str">
        <f t="shared" si="18"/>
        <v>WASHED BURGUNDY</v>
      </c>
      <c r="G67" s="142"/>
      <c r="H67" s="416" t="str">
        <f>$D$28</f>
        <v>WASHED BURGUNDY</v>
      </c>
      <c r="I67" s="417" t="str">
        <f t="shared" si="15"/>
        <v>BLACK</v>
      </c>
      <c r="J67" s="113" t="s">
        <v>29</v>
      </c>
      <c r="K67" s="113">
        <f>$P$30</f>
        <v>0</v>
      </c>
      <c r="L67" s="184">
        <f>195/5000</f>
        <v>3.9E-2</v>
      </c>
      <c r="M67" s="115">
        <f t="shared" si="16"/>
        <v>0</v>
      </c>
      <c r="N67" s="115"/>
      <c r="O67" s="41">
        <f t="shared" si="17"/>
        <v>0</v>
      </c>
      <c r="P67" s="116"/>
    </row>
    <row r="68" spans="1:16" s="15" customFormat="1" ht="57.75" hidden="1" customHeight="1">
      <c r="A68" s="111">
        <v>1</v>
      </c>
      <c r="B68" s="415" t="s">
        <v>41</v>
      </c>
      <c r="C68" s="415"/>
      <c r="D68" s="415"/>
      <c r="E68" s="415"/>
      <c r="F68" s="112" t="str">
        <f t="shared" si="18"/>
        <v>LIME</v>
      </c>
      <c r="G68" s="142"/>
      <c r="H68" s="416" t="str">
        <f>$D$33</f>
        <v>LIME</v>
      </c>
      <c r="I68" s="417" t="str">
        <f t="shared" si="15"/>
        <v>BLACK</v>
      </c>
      <c r="J68" s="113" t="s">
        <v>29</v>
      </c>
      <c r="K68" s="113">
        <f>$P$35</f>
        <v>0</v>
      </c>
      <c r="L68" s="184">
        <f>195/5000</f>
        <v>3.9E-2</v>
      </c>
      <c r="M68" s="115">
        <f t="shared" si="16"/>
        <v>0</v>
      </c>
      <c r="N68" s="115"/>
      <c r="O68" s="41">
        <f t="shared" si="17"/>
        <v>0</v>
      </c>
      <c r="P68" s="116"/>
    </row>
    <row r="69" spans="1:16" s="15" customFormat="1" ht="57.75" hidden="1" customHeight="1">
      <c r="A69" s="111">
        <v>2</v>
      </c>
      <c r="B69" s="415" t="s">
        <v>163</v>
      </c>
      <c r="C69" s="415"/>
      <c r="D69" s="415"/>
      <c r="E69" s="415"/>
      <c r="F69" s="418" t="s">
        <v>39</v>
      </c>
      <c r="G69" s="422" t="s">
        <v>171</v>
      </c>
      <c r="H69" s="426" t="str">
        <f t="shared" ref="H69" si="19">$D$18</f>
        <v>BLACK</v>
      </c>
      <c r="I69" s="427" t="str">
        <f t="shared" si="15"/>
        <v>BLACK</v>
      </c>
      <c r="J69" s="113" t="s">
        <v>29</v>
      </c>
      <c r="K69" s="113">
        <f t="shared" ref="K69" si="20">$P$20</f>
        <v>0</v>
      </c>
      <c r="L69" s="170">
        <f>4/4500</f>
        <v>8.8888888888888893E-4</v>
      </c>
      <c r="M69" s="115">
        <f t="shared" si="16"/>
        <v>0</v>
      </c>
      <c r="N69" s="115"/>
      <c r="O69" s="41">
        <f t="shared" si="17"/>
        <v>0</v>
      </c>
      <c r="P69" s="116"/>
    </row>
    <row r="70" spans="1:16" s="15" customFormat="1" ht="84" customHeight="1">
      <c r="A70" s="111">
        <v>2</v>
      </c>
      <c r="B70" s="415" t="s">
        <v>163</v>
      </c>
      <c r="C70" s="415"/>
      <c r="D70" s="415"/>
      <c r="E70" s="415"/>
      <c r="F70" s="419" t="s">
        <v>39</v>
      </c>
      <c r="G70" s="423" t="s">
        <v>171</v>
      </c>
      <c r="H70" s="428" t="str">
        <f t="shared" ref="H70" si="21">$D$23</f>
        <v>GREY HEATHER</v>
      </c>
      <c r="I70" s="428" t="str">
        <f t="shared" si="15"/>
        <v>BLACK</v>
      </c>
      <c r="J70" s="113" t="s">
        <v>29</v>
      </c>
      <c r="K70" s="113">
        <f t="shared" ref="K70" si="22">$P$25</f>
        <v>769</v>
      </c>
      <c r="L70" s="170">
        <f>4/4500</f>
        <v>8.8888888888888893E-4</v>
      </c>
      <c r="M70" s="115">
        <f t="shared" si="16"/>
        <v>0.68355555555555558</v>
      </c>
      <c r="N70" s="115"/>
      <c r="O70" s="41">
        <f t="shared" si="17"/>
        <v>1</v>
      </c>
      <c r="P70" s="116"/>
    </row>
    <row r="71" spans="1:16" s="15" customFormat="1" ht="57.75" hidden="1" customHeight="1">
      <c r="A71" s="111">
        <v>2</v>
      </c>
      <c r="B71" s="415" t="s">
        <v>163</v>
      </c>
      <c r="C71" s="415"/>
      <c r="D71" s="415"/>
      <c r="E71" s="415"/>
      <c r="F71" s="420" t="s">
        <v>39</v>
      </c>
      <c r="G71" s="424" t="s">
        <v>171</v>
      </c>
      <c r="H71" s="429" t="str">
        <f t="shared" ref="H71" si="23">$D$28</f>
        <v>WASHED BURGUNDY</v>
      </c>
      <c r="I71" s="430" t="str">
        <f t="shared" si="15"/>
        <v>BLACK</v>
      </c>
      <c r="J71" s="113" t="s">
        <v>29</v>
      </c>
      <c r="K71" s="113">
        <f t="shared" ref="K71" si="24">$P$30</f>
        <v>0</v>
      </c>
      <c r="L71" s="170">
        <f>4/4500</f>
        <v>8.8888888888888893E-4</v>
      </c>
      <c r="M71" s="115">
        <f t="shared" si="16"/>
        <v>0</v>
      </c>
      <c r="N71" s="115"/>
      <c r="O71" s="41">
        <f t="shared" si="17"/>
        <v>0</v>
      </c>
      <c r="P71" s="116"/>
    </row>
    <row r="72" spans="1:16" s="15" customFormat="1" ht="57.75" hidden="1" customHeight="1">
      <c r="A72" s="111">
        <v>2</v>
      </c>
      <c r="B72" s="415" t="s">
        <v>163</v>
      </c>
      <c r="C72" s="415"/>
      <c r="D72" s="415"/>
      <c r="E72" s="415"/>
      <c r="F72" s="421" t="s">
        <v>39</v>
      </c>
      <c r="G72" s="425" t="s">
        <v>171</v>
      </c>
      <c r="H72" s="416" t="str">
        <f t="shared" ref="H72" si="25">$D$33</f>
        <v>LIME</v>
      </c>
      <c r="I72" s="417" t="str">
        <f t="shared" si="15"/>
        <v>BLACK</v>
      </c>
      <c r="J72" s="113" t="s">
        <v>29</v>
      </c>
      <c r="K72" s="113">
        <f t="shared" ref="K72" si="26">$P$35</f>
        <v>0</v>
      </c>
      <c r="L72" s="170">
        <f>4/4500</f>
        <v>8.8888888888888893E-4</v>
      </c>
      <c r="M72" s="115">
        <f t="shared" si="16"/>
        <v>0</v>
      </c>
      <c r="N72" s="115"/>
      <c r="O72" s="41">
        <f t="shared" si="17"/>
        <v>0</v>
      </c>
      <c r="P72" s="116"/>
    </row>
    <row r="73" spans="1:16" s="15" customFormat="1" ht="57.75" hidden="1" customHeight="1">
      <c r="A73" s="111">
        <v>3</v>
      </c>
      <c r="B73" s="431" t="s">
        <v>191</v>
      </c>
      <c r="C73" s="415"/>
      <c r="D73" s="415"/>
      <c r="E73" s="415"/>
      <c r="F73" s="418" t="s">
        <v>147</v>
      </c>
      <c r="G73" s="422" t="s">
        <v>192</v>
      </c>
      <c r="H73" s="426" t="str">
        <f t="shared" ref="H73" si="27">$D$18</f>
        <v>BLACK</v>
      </c>
      <c r="I73" s="427" t="str">
        <f t="shared" si="15"/>
        <v>BLACK</v>
      </c>
      <c r="J73" s="113" t="s">
        <v>30</v>
      </c>
      <c r="K73" s="113">
        <f t="shared" ref="K73" si="28">$P$20</f>
        <v>0</v>
      </c>
      <c r="L73" s="113">
        <v>1</v>
      </c>
      <c r="M73" s="113">
        <f t="shared" ref="M73:M84" si="29">L73*K73</f>
        <v>0</v>
      </c>
      <c r="N73" s="115"/>
      <c r="O73" s="41">
        <f t="shared" si="17"/>
        <v>0</v>
      </c>
      <c r="P73" s="116"/>
    </row>
    <row r="74" spans="1:16" s="15" customFormat="1" ht="84" customHeight="1">
      <c r="A74" s="111">
        <v>3</v>
      </c>
      <c r="B74" s="431" t="s">
        <v>191</v>
      </c>
      <c r="C74" s="415"/>
      <c r="D74" s="415"/>
      <c r="E74" s="415"/>
      <c r="F74" s="419"/>
      <c r="G74" s="423"/>
      <c r="H74" s="428" t="str">
        <f t="shared" ref="H74" si="30">$D$23</f>
        <v>GREY HEATHER</v>
      </c>
      <c r="I74" s="428" t="str">
        <f t="shared" si="15"/>
        <v>BLACK</v>
      </c>
      <c r="J74" s="113" t="s">
        <v>30</v>
      </c>
      <c r="K74" s="113">
        <f t="shared" ref="K74" si="31">$P$25</f>
        <v>769</v>
      </c>
      <c r="L74" s="113">
        <v>1</v>
      </c>
      <c r="M74" s="113">
        <f t="shared" si="29"/>
        <v>769</v>
      </c>
      <c r="N74" s="115"/>
      <c r="O74" s="41">
        <f t="shared" si="17"/>
        <v>769</v>
      </c>
      <c r="P74" s="116"/>
    </row>
    <row r="75" spans="1:16" s="15" customFormat="1" ht="57.75" hidden="1" customHeight="1">
      <c r="A75" s="111">
        <v>3</v>
      </c>
      <c r="B75" s="431" t="s">
        <v>191</v>
      </c>
      <c r="C75" s="415"/>
      <c r="D75" s="415"/>
      <c r="E75" s="415"/>
      <c r="F75" s="420"/>
      <c r="G75" s="424"/>
      <c r="H75" s="429" t="str">
        <f t="shared" ref="H75" si="32">$D$28</f>
        <v>WASHED BURGUNDY</v>
      </c>
      <c r="I75" s="430" t="str">
        <f t="shared" si="15"/>
        <v>BLACK</v>
      </c>
      <c r="J75" s="113" t="s">
        <v>30</v>
      </c>
      <c r="K75" s="113">
        <f t="shared" ref="K75" si="33">$P$30</f>
        <v>0</v>
      </c>
      <c r="L75" s="113">
        <v>1</v>
      </c>
      <c r="M75" s="113">
        <f t="shared" si="29"/>
        <v>0</v>
      </c>
      <c r="N75" s="115"/>
      <c r="O75" s="41">
        <f t="shared" si="17"/>
        <v>0</v>
      </c>
      <c r="P75" s="116"/>
    </row>
    <row r="76" spans="1:16" s="15" customFormat="1" ht="57.75" hidden="1" customHeight="1">
      <c r="A76" s="111">
        <v>3</v>
      </c>
      <c r="B76" s="431" t="s">
        <v>191</v>
      </c>
      <c r="C76" s="415"/>
      <c r="D76" s="415"/>
      <c r="E76" s="415"/>
      <c r="F76" s="421"/>
      <c r="G76" s="425"/>
      <c r="H76" s="416" t="str">
        <f t="shared" ref="H76" si="34">$D$33</f>
        <v>LIME</v>
      </c>
      <c r="I76" s="417" t="str">
        <f t="shared" si="15"/>
        <v>BLACK</v>
      </c>
      <c r="J76" s="113" t="s">
        <v>30</v>
      </c>
      <c r="K76" s="113">
        <f t="shared" ref="K76" si="35">$P$35</f>
        <v>0</v>
      </c>
      <c r="L76" s="113">
        <v>1</v>
      </c>
      <c r="M76" s="113">
        <f t="shared" si="29"/>
        <v>0</v>
      </c>
      <c r="N76" s="115"/>
      <c r="O76" s="41">
        <f t="shared" si="17"/>
        <v>0</v>
      </c>
      <c r="P76" s="116"/>
    </row>
    <row r="77" spans="1:16" s="15" customFormat="1" ht="57.75" hidden="1" customHeight="1">
      <c r="A77" s="111">
        <v>4</v>
      </c>
      <c r="B77" s="431" t="s">
        <v>125</v>
      </c>
      <c r="C77" s="415"/>
      <c r="D77" s="415"/>
      <c r="E77" s="415"/>
      <c r="F77" s="418" t="s">
        <v>147</v>
      </c>
      <c r="G77" s="422" t="s">
        <v>126</v>
      </c>
      <c r="H77" s="426" t="str">
        <f t="shared" ref="H77" si="36">$D$18</f>
        <v>BLACK</v>
      </c>
      <c r="I77" s="427" t="str">
        <f t="shared" si="15"/>
        <v>BLACK</v>
      </c>
      <c r="J77" s="113" t="s">
        <v>30</v>
      </c>
      <c r="K77" s="113">
        <f t="shared" ref="K77" si="37">$P$20</f>
        <v>0</v>
      </c>
      <c r="L77" s="113">
        <v>1</v>
      </c>
      <c r="M77" s="113">
        <f t="shared" si="29"/>
        <v>0</v>
      </c>
      <c r="N77" s="115"/>
      <c r="O77" s="41">
        <f t="shared" si="17"/>
        <v>0</v>
      </c>
      <c r="P77" s="116"/>
    </row>
    <row r="78" spans="1:16" s="15" customFormat="1" ht="84" customHeight="1">
      <c r="A78" s="111">
        <v>4</v>
      </c>
      <c r="B78" s="431" t="s">
        <v>125</v>
      </c>
      <c r="C78" s="415"/>
      <c r="D78" s="415"/>
      <c r="E78" s="415"/>
      <c r="F78" s="419"/>
      <c r="G78" s="423"/>
      <c r="H78" s="428" t="str">
        <f t="shared" ref="H78" si="38">$D$23</f>
        <v>GREY HEATHER</v>
      </c>
      <c r="I78" s="428" t="str">
        <f t="shared" si="15"/>
        <v>BLACK</v>
      </c>
      <c r="J78" s="113" t="s">
        <v>30</v>
      </c>
      <c r="K78" s="113">
        <f t="shared" ref="K78" si="39">$P$25</f>
        <v>769</v>
      </c>
      <c r="L78" s="113">
        <v>1</v>
      </c>
      <c r="M78" s="113">
        <f t="shared" si="29"/>
        <v>769</v>
      </c>
      <c r="N78" s="115"/>
      <c r="O78" s="41">
        <f t="shared" si="17"/>
        <v>769</v>
      </c>
      <c r="P78" s="116"/>
    </row>
    <row r="79" spans="1:16" s="15" customFormat="1" ht="57.75" hidden="1" customHeight="1">
      <c r="A79" s="111">
        <v>4</v>
      </c>
      <c r="B79" s="431" t="s">
        <v>125</v>
      </c>
      <c r="C79" s="415"/>
      <c r="D79" s="415"/>
      <c r="E79" s="415"/>
      <c r="F79" s="420"/>
      <c r="G79" s="424"/>
      <c r="H79" s="429" t="str">
        <f t="shared" ref="H79" si="40">$D$28</f>
        <v>WASHED BURGUNDY</v>
      </c>
      <c r="I79" s="430" t="str">
        <f t="shared" si="15"/>
        <v>BLACK</v>
      </c>
      <c r="J79" s="113" t="s">
        <v>30</v>
      </c>
      <c r="K79" s="113">
        <f t="shared" ref="K79" si="41">$P$30</f>
        <v>0</v>
      </c>
      <c r="L79" s="113">
        <v>1</v>
      </c>
      <c r="M79" s="113">
        <f t="shared" si="29"/>
        <v>0</v>
      </c>
      <c r="N79" s="115"/>
      <c r="O79" s="41">
        <f t="shared" si="17"/>
        <v>0</v>
      </c>
      <c r="P79" s="116"/>
    </row>
    <row r="80" spans="1:16" s="15" customFormat="1" ht="57.75" hidden="1" customHeight="1">
      <c r="A80" s="111">
        <v>4</v>
      </c>
      <c r="B80" s="431" t="s">
        <v>125</v>
      </c>
      <c r="C80" s="415"/>
      <c r="D80" s="415"/>
      <c r="E80" s="415"/>
      <c r="F80" s="421"/>
      <c r="G80" s="425"/>
      <c r="H80" s="416" t="str">
        <f t="shared" ref="H80" si="42">$D$33</f>
        <v>LIME</v>
      </c>
      <c r="I80" s="417" t="str">
        <f t="shared" si="15"/>
        <v>BLACK</v>
      </c>
      <c r="J80" s="113" t="s">
        <v>30</v>
      </c>
      <c r="K80" s="113">
        <f t="shared" ref="K80" si="43">$P$35</f>
        <v>0</v>
      </c>
      <c r="L80" s="113">
        <v>1</v>
      </c>
      <c r="M80" s="113">
        <f t="shared" si="29"/>
        <v>0</v>
      </c>
      <c r="N80" s="115"/>
      <c r="O80" s="41">
        <f t="shared" si="17"/>
        <v>0</v>
      </c>
      <c r="P80" s="116"/>
    </row>
    <row r="81" spans="1:16" s="15" customFormat="1" ht="57.75" hidden="1" customHeight="1">
      <c r="A81" s="111">
        <v>5</v>
      </c>
      <c r="B81" s="431" t="s">
        <v>154</v>
      </c>
      <c r="C81" s="415"/>
      <c r="D81" s="415"/>
      <c r="E81" s="415"/>
      <c r="F81" s="418" t="s">
        <v>129</v>
      </c>
      <c r="G81" s="422"/>
      <c r="H81" s="426" t="str">
        <f t="shared" ref="H81" si="44">$D$18</f>
        <v>BLACK</v>
      </c>
      <c r="I81" s="427" t="str">
        <f t="shared" si="15"/>
        <v>BLACK</v>
      </c>
      <c r="J81" s="113" t="s">
        <v>30</v>
      </c>
      <c r="K81" s="113">
        <f t="shared" ref="K81" si="45">$P$20</f>
        <v>0</v>
      </c>
      <c r="L81" s="113">
        <v>1</v>
      </c>
      <c r="M81" s="113">
        <f t="shared" si="29"/>
        <v>0</v>
      </c>
      <c r="N81" s="115"/>
      <c r="O81" s="41">
        <f t="shared" si="17"/>
        <v>0</v>
      </c>
      <c r="P81" s="116"/>
    </row>
    <row r="82" spans="1:16" s="15" customFormat="1" ht="84" customHeight="1">
      <c r="A82" s="111">
        <v>5</v>
      </c>
      <c r="B82" s="431" t="s">
        <v>154</v>
      </c>
      <c r="C82" s="415"/>
      <c r="D82" s="415"/>
      <c r="E82" s="415"/>
      <c r="F82" s="419"/>
      <c r="G82" s="423"/>
      <c r="H82" s="428" t="str">
        <f t="shared" ref="H82" si="46">$D$23</f>
        <v>GREY HEATHER</v>
      </c>
      <c r="I82" s="428" t="str">
        <f t="shared" si="15"/>
        <v>BLACK</v>
      </c>
      <c r="J82" s="113" t="s">
        <v>30</v>
      </c>
      <c r="K82" s="113">
        <f t="shared" ref="K82" si="47">$P$25</f>
        <v>769</v>
      </c>
      <c r="L82" s="113">
        <v>1</v>
      </c>
      <c r="M82" s="113">
        <f t="shared" si="29"/>
        <v>769</v>
      </c>
      <c r="N82" s="115"/>
      <c r="O82" s="41">
        <f t="shared" si="17"/>
        <v>769</v>
      </c>
      <c r="P82" s="116" t="s">
        <v>210</v>
      </c>
    </row>
    <row r="83" spans="1:16" s="15" customFormat="1" ht="57.75" hidden="1" customHeight="1">
      <c r="A83" s="111">
        <v>5</v>
      </c>
      <c r="B83" s="431" t="s">
        <v>154</v>
      </c>
      <c r="C83" s="415"/>
      <c r="D83" s="415"/>
      <c r="E83" s="415"/>
      <c r="F83" s="420"/>
      <c r="G83" s="424"/>
      <c r="H83" s="429" t="str">
        <f t="shared" ref="H83" si="48">$D$28</f>
        <v>WASHED BURGUNDY</v>
      </c>
      <c r="I83" s="430" t="str">
        <f t="shared" si="15"/>
        <v>BLACK</v>
      </c>
      <c r="J83" s="113" t="s">
        <v>30</v>
      </c>
      <c r="K83" s="113">
        <f t="shared" ref="K83" si="49">$P$30</f>
        <v>0</v>
      </c>
      <c r="L83" s="113">
        <v>1</v>
      </c>
      <c r="M83" s="113">
        <f t="shared" si="29"/>
        <v>0</v>
      </c>
      <c r="N83" s="115"/>
      <c r="O83" s="41">
        <f t="shared" si="17"/>
        <v>0</v>
      </c>
      <c r="P83" s="116"/>
    </row>
    <row r="84" spans="1:16" s="15" customFormat="1" ht="57.75" hidden="1" customHeight="1">
      <c r="A84" s="111">
        <v>5</v>
      </c>
      <c r="B84" s="431" t="s">
        <v>154</v>
      </c>
      <c r="C84" s="415"/>
      <c r="D84" s="415"/>
      <c r="E84" s="415"/>
      <c r="F84" s="421"/>
      <c r="G84" s="425"/>
      <c r="H84" s="416" t="str">
        <f t="shared" ref="H84" si="50">$D$33</f>
        <v>LIME</v>
      </c>
      <c r="I84" s="417" t="str">
        <f t="shared" si="15"/>
        <v>BLACK</v>
      </c>
      <c r="J84" s="113" t="s">
        <v>30</v>
      </c>
      <c r="K84" s="113">
        <f t="shared" ref="K84" si="51">$P$35</f>
        <v>0</v>
      </c>
      <c r="L84" s="113">
        <v>1</v>
      </c>
      <c r="M84" s="113">
        <f t="shared" si="29"/>
        <v>0</v>
      </c>
      <c r="N84" s="115"/>
      <c r="O84" s="41">
        <f t="shared" si="17"/>
        <v>0</v>
      </c>
      <c r="P84" s="116"/>
    </row>
    <row r="85" spans="1:16" s="15" customFormat="1" ht="57.75" hidden="1" customHeight="1">
      <c r="A85" s="111">
        <v>6</v>
      </c>
      <c r="B85" s="415" t="s">
        <v>127</v>
      </c>
      <c r="C85" s="415"/>
      <c r="D85" s="415"/>
      <c r="E85" s="415"/>
      <c r="F85" s="418" t="s">
        <v>148</v>
      </c>
      <c r="G85" s="422" t="s">
        <v>128</v>
      </c>
      <c r="H85" s="426" t="str">
        <f t="shared" ref="H85" si="52">$D$18</f>
        <v>BLACK</v>
      </c>
      <c r="I85" s="427" t="str">
        <f t="shared" si="15"/>
        <v>BLACK</v>
      </c>
      <c r="J85" s="113" t="s">
        <v>30</v>
      </c>
      <c r="K85" s="113">
        <f t="shared" ref="K85" si="53">$P$20</f>
        <v>0</v>
      </c>
      <c r="L85" s="113">
        <v>1</v>
      </c>
      <c r="M85" s="115">
        <f t="shared" ref="M85:M88" si="54">K85*L85</f>
        <v>0</v>
      </c>
      <c r="N85" s="115"/>
      <c r="O85" s="41">
        <f t="shared" si="17"/>
        <v>0</v>
      </c>
      <c r="P85" s="116"/>
    </row>
    <row r="86" spans="1:16" s="15" customFormat="1" ht="95.25" customHeight="1">
      <c r="A86" s="111">
        <v>6</v>
      </c>
      <c r="B86" s="415" t="s">
        <v>127</v>
      </c>
      <c r="C86" s="415"/>
      <c r="D86" s="415"/>
      <c r="E86" s="415"/>
      <c r="F86" s="419"/>
      <c r="G86" s="423"/>
      <c r="H86" s="428" t="str">
        <f t="shared" ref="H86" si="55">$D$23</f>
        <v>GREY HEATHER</v>
      </c>
      <c r="I86" s="428" t="str">
        <f t="shared" si="15"/>
        <v>BLACK</v>
      </c>
      <c r="J86" s="113" t="s">
        <v>30</v>
      </c>
      <c r="K86" s="113">
        <f t="shared" ref="K86" si="56">$P$25</f>
        <v>769</v>
      </c>
      <c r="L86" s="113">
        <v>1</v>
      </c>
      <c r="M86" s="115">
        <f t="shared" si="54"/>
        <v>769</v>
      </c>
      <c r="N86" s="115"/>
      <c r="O86" s="41">
        <f t="shared" si="17"/>
        <v>769</v>
      </c>
      <c r="P86" s="116"/>
    </row>
    <row r="87" spans="1:16" s="15" customFormat="1" ht="32.5" hidden="1">
      <c r="A87" s="111">
        <v>6</v>
      </c>
      <c r="B87" s="415" t="s">
        <v>127</v>
      </c>
      <c r="C87" s="415"/>
      <c r="D87" s="415"/>
      <c r="E87" s="415"/>
      <c r="F87" s="420"/>
      <c r="G87" s="424"/>
      <c r="H87" s="429" t="str">
        <f t="shared" ref="H87" si="57">$D$28</f>
        <v>WASHED BURGUNDY</v>
      </c>
      <c r="I87" s="430" t="str">
        <f t="shared" si="15"/>
        <v>BLACK</v>
      </c>
      <c r="J87" s="113" t="s">
        <v>30</v>
      </c>
      <c r="K87" s="113">
        <f t="shared" ref="K87" si="58">$P$30</f>
        <v>0</v>
      </c>
      <c r="L87" s="113">
        <v>1</v>
      </c>
      <c r="M87" s="115">
        <f t="shared" si="54"/>
        <v>0</v>
      </c>
      <c r="N87" s="115"/>
      <c r="O87" s="41">
        <f t="shared" si="17"/>
        <v>0</v>
      </c>
      <c r="P87" s="116"/>
    </row>
    <row r="88" spans="1:16" s="15" customFormat="1" ht="32.5" hidden="1">
      <c r="A88" s="111">
        <v>6</v>
      </c>
      <c r="B88" s="415" t="s">
        <v>127</v>
      </c>
      <c r="C88" s="415"/>
      <c r="D88" s="415"/>
      <c r="E88" s="415"/>
      <c r="F88" s="421"/>
      <c r="G88" s="425"/>
      <c r="H88" s="416" t="str">
        <f t="shared" ref="H88" si="59">$D$33</f>
        <v>LIME</v>
      </c>
      <c r="I88" s="417" t="str">
        <f t="shared" si="15"/>
        <v>BLACK</v>
      </c>
      <c r="J88" s="113" t="s">
        <v>30</v>
      </c>
      <c r="K88" s="113">
        <f t="shared" ref="K88" si="60">$P$35</f>
        <v>0</v>
      </c>
      <c r="L88" s="113">
        <v>1</v>
      </c>
      <c r="M88" s="115">
        <f t="shared" si="54"/>
        <v>0</v>
      </c>
      <c r="N88" s="115"/>
      <c r="O88" s="41">
        <f t="shared" si="17"/>
        <v>0</v>
      </c>
      <c r="P88" s="116"/>
    </row>
    <row r="89" spans="1:16" s="37" customFormat="1" ht="33" thickBot="1">
      <c r="B89" s="110" t="s">
        <v>66</v>
      </c>
      <c r="C89" s="38"/>
      <c r="D89" s="38"/>
      <c r="E89" s="38"/>
      <c r="F89" s="42"/>
      <c r="G89" s="43"/>
      <c r="H89" s="42"/>
      <c r="I89" s="42"/>
      <c r="J89" s="42"/>
      <c r="K89" s="42"/>
      <c r="L89" s="42"/>
      <c r="M89" s="42"/>
      <c r="N89" s="42"/>
      <c r="O89" s="42"/>
      <c r="P89" s="44"/>
    </row>
    <row r="90" spans="1:16" s="54" customFormat="1" ht="96">
      <c r="A90" s="410" t="s">
        <v>22</v>
      </c>
      <c r="B90" s="411"/>
      <c r="C90" s="411"/>
      <c r="D90" s="411"/>
      <c r="E90" s="412"/>
      <c r="F90" s="102" t="s">
        <v>47</v>
      </c>
      <c r="G90" s="102" t="s">
        <v>23</v>
      </c>
      <c r="H90" s="413" t="s">
        <v>42</v>
      </c>
      <c r="I90" s="414"/>
      <c r="J90" s="103" t="s">
        <v>18</v>
      </c>
      <c r="K90" s="102" t="s">
        <v>48</v>
      </c>
      <c r="L90" s="102" t="s">
        <v>24</v>
      </c>
      <c r="M90" s="104" t="s">
        <v>25</v>
      </c>
      <c r="N90" s="104" t="s">
        <v>26</v>
      </c>
      <c r="O90" s="104" t="s">
        <v>27</v>
      </c>
      <c r="P90" s="104" t="s">
        <v>28</v>
      </c>
    </row>
    <row r="91" spans="1:16" s="46" customFormat="1" ht="32.5" hidden="1">
      <c r="A91" s="111">
        <v>1</v>
      </c>
      <c r="B91" s="431" t="s">
        <v>172</v>
      </c>
      <c r="C91" s="415"/>
      <c r="D91" s="415"/>
      <c r="E91" s="415"/>
      <c r="F91" s="418" t="s">
        <v>129</v>
      </c>
      <c r="G91" s="422" t="s">
        <v>158</v>
      </c>
      <c r="H91" s="416" t="str">
        <f t="shared" ref="H91" si="61">$D$18</f>
        <v>BLACK</v>
      </c>
      <c r="I91" s="417" t="str">
        <f t="shared" ref="I91:I126" si="62">$E$47</f>
        <v>BLACK</v>
      </c>
      <c r="J91" s="113" t="s">
        <v>130</v>
      </c>
      <c r="K91" s="113">
        <f t="shared" ref="K91:K123" si="63">$P$20</f>
        <v>0</v>
      </c>
      <c r="L91" s="113">
        <v>2</v>
      </c>
      <c r="M91" s="113">
        <f t="shared" ref="M91:M118" si="64">K91*L91</f>
        <v>0</v>
      </c>
      <c r="N91" s="115"/>
      <c r="O91" s="41">
        <f t="shared" ref="O91:O131" si="65">ROUNDUP(N91+M91,0)</f>
        <v>0</v>
      </c>
      <c r="P91" s="117"/>
    </row>
    <row r="92" spans="1:16" s="46" customFormat="1" ht="98.25" customHeight="1">
      <c r="A92" s="111">
        <v>1</v>
      </c>
      <c r="B92" s="431" t="s">
        <v>172</v>
      </c>
      <c r="C92" s="415"/>
      <c r="D92" s="415"/>
      <c r="E92" s="415"/>
      <c r="F92" s="420"/>
      <c r="G92" s="424"/>
      <c r="H92" s="416" t="str">
        <f t="shared" ref="H92" si="66">$D$23</f>
        <v>GREY HEATHER</v>
      </c>
      <c r="I92" s="417" t="str">
        <f t="shared" si="62"/>
        <v>BLACK</v>
      </c>
      <c r="J92" s="113" t="s">
        <v>130</v>
      </c>
      <c r="K92" s="113">
        <f t="shared" ref="K92:K124" si="67">$P$25</f>
        <v>769</v>
      </c>
      <c r="L92" s="113">
        <v>2</v>
      </c>
      <c r="M92" s="113">
        <f t="shared" si="64"/>
        <v>1538</v>
      </c>
      <c r="N92" s="115"/>
      <c r="O92" s="41">
        <f t="shared" si="65"/>
        <v>1538</v>
      </c>
      <c r="P92" s="117" t="s">
        <v>215</v>
      </c>
    </row>
    <row r="93" spans="1:16" s="46" customFormat="1" ht="32.5" hidden="1">
      <c r="A93" s="111">
        <v>1</v>
      </c>
      <c r="B93" s="431" t="s">
        <v>172</v>
      </c>
      <c r="C93" s="415"/>
      <c r="D93" s="415"/>
      <c r="E93" s="415"/>
      <c r="F93" s="420"/>
      <c r="G93" s="424"/>
      <c r="H93" s="416" t="str">
        <f t="shared" ref="H93" si="68">$D$28</f>
        <v>WASHED BURGUNDY</v>
      </c>
      <c r="I93" s="417" t="str">
        <f t="shared" si="62"/>
        <v>BLACK</v>
      </c>
      <c r="J93" s="113" t="s">
        <v>130</v>
      </c>
      <c r="K93" s="113">
        <f t="shared" ref="K93" si="69">$P$30</f>
        <v>0</v>
      </c>
      <c r="L93" s="113">
        <v>2</v>
      </c>
      <c r="M93" s="113">
        <f t="shared" si="64"/>
        <v>0</v>
      </c>
      <c r="N93" s="115"/>
      <c r="O93" s="41">
        <f t="shared" si="65"/>
        <v>0</v>
      </c>
      <c r="P93" s="117"/>
    </row>
    <row r="94" spans="1:16" s="46" customFormat="1" ht="32.5" hidden="1">
      <c r="A94" s="111">
        <v>1</v>
      </c>
      <c r="B94" s="431" t="s">
        <v>172</v>
      </c>
      <c r="C94" s="415"/>
      <c r="D94" s="415"/>
      <c r="E94" s="415"/>
      <c r="F94" s="421"/>
      <c r="G94" s="425"/>
      <c r="H94" s="416" t="str">
        <f t="shared" ref="H94" si="70">$D$33</f>
        <v>LIME</v>
      </c>
      <c r="I94" s="417" t="str">
        <f t="shared" si="62"/>
        <v>BLACK</v>
      </c>
      <c r="J94" s="113" t="s">
        <v>130</v>
      </c>
      <c r="K94" s="113">
        <f t="shared" ref="K94" si="71">$P$35</f>
        <v>0</v>
      </c>
      <c r="L94" s="113">
        <v>2</v>
      </c>
      <c r="M94" s="113">
        <f t="shared" si="64"/>
        <v>0</v>
      </c>
      <c r="N94" s="115"/>
      <c r="O94" s="41">
        <f t="shared" si="65"/>
        <v>0</v>
      </c>
      <c r="P94" s="117"/>
    </row>
    <row r="95" spans="1:16" s="46" customFormat="1" ht="32.5" hidden="1">
      <c r="A95" s="111">
        <v>2</v>
      </c>
      <c r="B95" s="432" t="s">
        <v>173</v>
      </c>
      <c r="C95" s="433"/>
      <c r="D95" s="433"/>
      <c r="E95" s="434"/>
      <c r="F95" s="418" t="s">
        <v>129</v>
      </c>
      <c r="G95" s="422" t="s">
        <v>158</v>
      </c>
      <c r="H95" s="416" t="str">
        <f t="shared" ref="H95:H123" si="72">$D$18</f>
        <v>BLACK</v>
      </c>
      <c r="I95" s="417" t="str">
        <f t="shared" si="62"/>
        <v>BLACK</v>
      </c>
      <c r="J95" s="113" t="s">
        <v>130</v>
      </c>
      <c r="K95" s="113">
        <f t="shared" si="63"/>
        <v>0</v>
      </c>
      <c r="L95" s="114">
        <f>L107*2</f>
        <v>0.08</v>
      </c>
      <c r="M95" s="113">
        <f t="shared" si="64"/>
        <v>0</v>
      </c>
      <c r="N95" s="115"/>
      <c r="O95" s="41">
        <f t="shared" si="65"/>
        <v>0</v>
      </c>
      <c r="P95" s="117"/>
    </row>
    <row r="96" spans="1:16" s="46" customFormat="1" ht="98.25" customHeight="1">
      <c r="A96" s="111">
        <v>2</v>
      </c>
      <c r="B96" s="432" t="s">
        <v>173</v>
      </c>
      <c r="C96" s="433"/>
      <c r="D96" s="433"/>
      <c r="E96" s="434"/>
      <c r="F96" s="420"/>
      <c r="G96" s="424"/>
      <c r="H96" s="416" t="str">
        <f t="shared" ref="H96:H124" si="73">$D$23</f>
        <v>GREY HEATHER</v>
      </c>
      <c r="I96" s="417" t="str">
        <f t="shared" si="62"/>
        <v>BLACK</v>
      </c>
      <c r="J96" s="113" t="s">
        <v>130</v>
      </c>
      <c r="K96" s="113">
        <f t="shared" si="67"/>
        <v>769</v>
      </c>
      <c r="L96" s="114">
        <f>L108*2</f>
        <v>0.08</v>
      </c>
      <c r="M96" s="113">
        <f t="shared" si="64"/>
        <v>61.52</v>
      </c>
      <c r="N96" s="115"/>
      <c r="O96" s="41">
        <f t="shared" si="65"/>
        <v>62</v>
      </c>
      <c r="P96" s="117" t="s">
        <v>215</v>
      </c>
    </row>
    <row r="97" spans="1:16" s="46" customFormat="1" ht="32.5" hidden="1">
      <c r="A97" s="111">
        <v>2</v>
      </c>
      <c r="B97" s="432" t="s">
        <v>173</v>
      </c>
      <c r="C97" s="433"/>
      <c r="D97" s="433"/>
      <c r="E97" s="434"/>
      <c r="F97" s="420"/>
      <c r="G97" s="424"/>
      <c r="H97" s="416" t="str">
        <f t="shared" ref="H97:H121" si="74">$D$28</f>
        <v>WASHED BURGUNDY</v>
      </c>
      <c r="I97" s="417" t="str">
        <f t="shared" si="62"/>
        <v>BLACK</v>
      </c>
      <c r="J97" s="113" t="s">
        <v>130</v>
      </c>
      <c r="K97" s="113">
        <f t="shared" ref="K97:K125" si="75">$P$30</f>
        <v>0</v>
      </c>
      <c r="L97" s="114">
        <f>L109*2</f>
        <v>0.08</v>
      </c>
      <c r="M97" s="113">
        <f t="shared" si="64"/>
        <v>0</v>
      </c>
      <c r="N97" s="115"/>
      <c r="O97" s="41">
        <f t="shared" si="65"/>
        <v>0</v>
      </c>
      <c r="P97" s="117"/>
    </row>
    <row r="98" spans="1:16" s="46" customFormat="1" ht="32.5" hidden="1">
      <c r="A98" s="111">
        <v>2</v>
      </c>
      <c r="B98" s="432" t="s">
        <v>173</v>
      </c>
      <c r="C98" s="433"/>
      <c r="D98" s="433"/>
      <c r="E98" s="434"/>
      <c r="F98" s="421"/>
      <c r="G98" s="425"/>
      <c r="H98" s="416" t="str">
        <f t="shared" ref="H98:H122" si="76">$D$33</f>
        <v>LIME</v>
      </c>
      <c r="I98" s="417" t="str">
        <f t="shared" si="62"/>
        <v>BLACK</v>
      </c>
      <c r="J98" s="113" t="s">
        <v>130</v>
      </c>
      <c r="K98" s="113">
        <f t="shared" ref="K98:K126" si="77">$P$35</f>
        <v>0</v>
      </c>
      <c r="L98" s="114">
        <f>L110*2</f>
        <v>0.08</v>
      </c>
      <c r="M98" s="113">
        <f t="shared" si="64"/>
        <v>0</v>
      </c>
      <c r="N98" s="115"/>
      <c r="O98" s="41">
        <f t="shared" si="65"/>
        <v>0</v>
      </c>
      <c r="P98" s="117"/>
    </row>
    <row r="99" spans="1:16" s="46" customFormat="1" ht="32.5" hidden="1">
      <c r="A99" s="111">
        <v>3</v>
      </c>
      <c r="B99" s="432" t="s">
        <v>193</v>
      </c>
      <c r="C99" s="433"/>
      <c r="D99" s="433"/>
      <c r="E99" s="434"/>
      <c r="F99" s="418" t="s">
        <v>131</v>
      </c>
      <c r="G99" s="422" t="s">
        <v>214</v>
      </c>
      <c r="H99" s="416" t="str">
        <f t="shared" si="72"/>
        <v>BLACK</v>
      </c>
      <c r="I99" s="417" t="str">
        <f t="shared" si="62"/>
        <v>BLACK</v>
      </c>
      <c r="J99" s="113" t="s">
        <v>130</v>
      </c>
      <c r="K99" s="113">
        <f t="shared" si="63"/>
        <v>0</v>
      </c>
      <c r="L99" s="113">
        <v>1</v>
      </c>
      <c r="M99" s="113">
        <f t="shared" si="64"/>
        <v>0</v>
      </c>
      <c r="N99" s="115"/>
      <c r="O99" s="41">
        <f t="shared" si="65"/>
        <v>0</v>
      </c>
      <c r="P99" s="117"/>
    </row>
    <row r="100" spans="1:16" s="46" customFormat="1" ht="98.25" customHeight="1">
      <c r="A100" s="111">
        <v>3</v>
      </c>
      <c r="B100" s="432" t="s">
        <v>193</v>
      </c>
      <c r="C100" s="433"/>
      <c r="D100" s="433"/>
      <c r="E100" s="434"/>
      <c r="F100" s="420"/>
      <c r="G100" s="424"/>
      <c r="H100" s="416" t="str">
        <f t="shared" si="73"/>
        <v>GREY HEATHER</v>
      </c>
      <c r="I100" s="417" t="str">
        <f t="shared" si="62"/>
        <v>BLACK</v>
      </c>
      <c r="J100" s="113" t="s">
        <v>130</v>
      </c>
      <c r="K100" s="113">
        <f t="shared" si="67"/>
        <v>769</v>
      </c>
      <c r="L100" s="113">
        <v>1</v>
      </c>
      <c r="M100" s="113">
        <f t="shared" si="64"/>
        <v>769</v>
      </c>
      <c r="N100" s="115"/>
      <c r="O100" s="41">
        <f t="shared" si="65"/>
        <v>769</v>
      </c>
      <c r="P100" s="117"/>
    </row>
    <row r="101" spans="1:16" s="46" customFormat="1" ht="32.5" hidden="1">
      <c r="A101" s="111">
        <v>3</v>
      </c>
      <c r="B101" s="432" t="s">
        <v>193</v>
      </c>
      <c r="C101" s="433"/>
      <c r="D101" s="433"/>
      <c r="E101" s="434"/>
      <c r="F101" s="420"/>
      <c r="G101" s="424"/>
      <c r="H101" s="416" t="str">
        <f t="shared" si="74"/>
        <v>WASHED BURGUNDY</v>
      </c>
      <c r="I101" s="417" t="str">
        <f t="shared" si="62"/>
        <v>BLACK</v>
      </c>
      <c r="J101" s="113" t="s">
        <v>130</v>
      </c>
      <c r="K101" s="113">
        <f t="shared" si="75"/>
        <v>0</v>
      </c>
      <c r="L101" s="113">
        <v>1</v>
      </c>
      <c r="M101" s="113">
        <f t="shared" si="64"/>
        <v>0</v>
      </c>
      <c r="N101" s="115"/>
      <c r="O101" s="41">
        <f t="shared" si="65"/>
        <v>0</v>
      </c>
      <c r="P101" s="117"/>
    </row>
    <row r="102" spans="1:16" s="46" customFormat="1" ht="32.5" hidden="1">
      <c r="A102" s="111">
        <v>3</v>
      </c>
      <c r="B102" s="432" t="s">
        <v>193</v>
      </c>
      <c r="C102" s="433"/>
      <c r="D102" s="433"/>
      <c r="E102" s="434"/>
      <c r="F102" s="421"/>
      <c r="G102" s="425"/>
      <c r="H102" s="416" t="str">
        <f t="shared" si="76"/>
        <v>LIME</v>
      </c>
      <c r="I102" s="417" t="str">
        <f t="shared" si="62"/>
        <v>BLACK</v>
      </c>
      <c r="J102" s="113" t="s">
        <v>130</v>
      </c>
      <c r="K102" s="113">
        <f t="shared" si="77"/>
        <v>0</v>
      </c>
      <c r="L102" s="113">
        <v>1</v>
      </c>
      <c r="M102" s="113">
        <f t="shared" si="64"/>
        <v>0</v>
      </c>
      <c r="N102" s="115"/>
      <c r="O102" s="41">
        <f t="shared" si="65"/>
        <v>0</v>
      </c>
      <c r="P102" s="117"/>
    </row>
    <row r="103" spans="1:16" s="46" customFormat="1" ht="32.5" hidden="1">
      <c r="A103" s="111">
        <v>4</v>
      </c>
      <c r="B103" s="432" t="s">
        <v>156</v>
      </c>
      <c r="C103" s="433"/>
      <c r="D103" s="433"/>
      <c r="E103" s="434"/>
      <c r="F103" s="112" t="s">
        <v>132</v>
      </c>
      <c r="G103" s="112"/>
      <c r="H103" s="416" t="str">
        <f t="shared" si="72"/>
        <v>BLACK</v>
      </c>
      <c r="I103" s="417" t="str">
        <f t="shared" si="62"/>
        <v>BLACK</v>
      </c>
      <c r="J103" s="113" t="s">
        <v>130</v>
      </c>
      <c r="K103" s="113">
        <f t="shared" si="63"/>
        <v>0</v>
      </c>
      <c r="L103" s="113">
        <v>1</v>
      </c>
      <c r="M103" s="113">
        <f t="shared" si="64"/>
        <v>0</v>
      </c>
      <c r="N103" s="115"/>
      <c r="O103" s="41">
        <f t="shared" si="65"/>
        <v>0</v>
      </c>
      <c r="P103" s="117"/>
    </row>
    <row r="104" spans="1:16" s="46" customFormat="1" ht="63.75" customHeight="1">
      <c r="A104" s="111">
        <v>4</v>
      </c>
      <c r="B104" s="432" t="s">
        <v>156</v>
      </c>
      <c r="C104" s="433"/>
      <c r="D104" s="433"/>
      <c r="E104" s="434"/>
      <c r="F104" s="112" t="s">
        <v>132</v>
      </c>
      <c r="G104" s="112"/>
      <c r="H104" s="416" t="str">
        <f t="shared" si="73"/>
        <v>GREY HEATHER</v>
      </c>
      <c r="I104" s="417" t="str">
        <f t="shared" si="62"/>
        <v>BLACK</v>
      </c>
      <c r="J104" s="113" t="s">
        <v>130</v>
      </c>
      <c r="K104" s="113">
        <f t="shared" si="67"/>
        <v>769</v>
      </c>
      <c r="L104" s="113">
        <v>1</v>
      </c>
      <c r="M104" s="113">
        <f t="shared" si="64"/>
        <v>769</v>
      </c>
      <c r="N104" s="115"/>
      <c r="O104" s="41">
        <f t="shared" si="65"/>
        <v>769</v>
      </c>
      <c r="P104" s="117"/>
    </row>
    <row r="105" spans="1:16" s="46" customFormat="1" ht="32.5" hidden="1">
      <c r="A105" s="111">
        <v>4</v>
      </c>
      <c r="B105" s="432" t="s">
        <v>156</v>
      </c>
      <c r="C105" s="433"/>
      <c r="D105" s="433"/>
      <c r="E105" s="434"/>
      <c r="F105" s="112" t="s">
        <v>132</v>
      </c>
      <c r="G105" s="112"/>
      <c r="H105" s="416" t="str">
        <f t="shared" si="74"/>
        <v>WASHED BURGUNDY</v>
      </c>
      <c r="I105" s="417" t="str">
        <f t="shared" si="62"/>
        <v>BLACK</v>
      </c>
      <c r="J105" s="113" t="s">
        <v>130</v>
      </c>
      <c r="K105" s="113">
        <f t="shared" si="75"/>
        <v>0</v>
      </c>
      <c r="L105" s="113">
        <v>1</v>
      </c>
      <c r="M105" s="113">
        <f t="shared" si="64"/>
        <v>0</v>
      </c>
      <c r="N105" s="115"/>
      <c r="O105" s="41">
        <f t="shared" si="65"/>
        <v>0</v>
      </c>
      <c r="P105" s="117"/>
    </row>
    <row r="106" spans="1:16" s="46" customFormat="1" ht="32.5" hidden="1">
      <c r="A106" s="111">
        <v>4</v>
      </c>
      <c r="B106" s="432" t="s">
        <v>156</v>
      </c>
      <c r="C106" s="433"/>
      <c r="D106" s="433"/>
      <c r="E106" s="434"/>
      <c r="F106" s="112" t="s">
        <v>132</v>
      </c>
      <c r="G106" s="112"/>
      <c r="H106" s="416" t="str">
        <f t="shared" si="76"/>
        <v>LIME</v>
      </c>
      <c r="I106" s="417" t="str">
        <f t="shared" si="62"/>
        <v>BLACK</v>
      </c>
      <c r="J106" s="113" t="s">
        <v>130</v>
      </c>
      <c r="K106" s="113">
        <f t="shared" si="77"/>
        <v>0</v>
      </c>
      <c r="L106" s="113">
        <v>1</v>
      </c>
      <c r="M106" s="113">
        <f t="shared" si="64"/>
        <v>0</v>
      </c>
      <c r="N106" s="115"/>
      <c r="O106" s="41">
        <f t="shared" si="65"/>
        <v>0</v>
      </c>
      <c r="P106" s="117"/>
    </row>
    <row r="107" spans="1:16" s="46" customFormat="1" ht="32.5" hidden="1">
      <c r="A107" s="111">
        <v>5</v>
      </c>
      <c r="B107" s="431" t="s">
        <v>133</v>
      </c>
      <c r="C107" s="415"/>
      <c r="D107" s="415"/>
      <c r="E107" s="415"/>
      <c r="F107" s="112" t="s">
        <v>55</v>
      </c>
      <c r="G107" s="112"/>
      <c r="H107" s="416" t="str">
        <f t="shared" si="72"/>
        <v>BLACK</v>
      </c>
      <c r="I107" s="417" t="str">
        <f t="shared" si="62"/>
        <v>BLACK</v>
      </c>
      <c r="J107" s="113" t="s">
        <v>130</v>
      </c>
      <c r="K107" s="113">
        <f t="shared" si="63"/>
        <v>0</v>
      </c>
      <c r="L107" s="114">
        <f>1/25</f>
        <v>0.04</v>
      </c>
      <c r="M107" s="113">
        <f t="shared" si="64"/>
        <v>0</v>
      </c>
      <c r="N107" s="115"/>
      <c r="O107" s="41">
        <f t="shared" si="65"/>
        <v>0</v>
      </c>
      <c r="P107" s="117"/>
    </row>
    <row r="108" spans="1:16" s="46" customFormat="1" ht="63.75" customHeight="1">
      <c r="A108" s="111">
        <v>5</v>
      </c>
      <c r="B108" s="431" t="s">
        <v>133</v>
      </c>
      <c r="C108" s="415"/>
      <c r="D108" s="415"/>
      <c r="E108" s="415"/>
      <c r="F108" s="112" t="s">
        <v>55</v>
      </c>
      <c r="G108" s="112"/>
      <c r="H108" s="416" t="str">
        <f t="shared" si="73"/>
        <v>GREY HEATHER</v>
      </c>
      <c r="I108" s="417" t="str">
        <f t="shared" si="62"/>
        <v>BLACK</v>
      </c>
      <c r="J108" s="113" t="s">
        <v>130</v>
      </c>
      <c r="K108" s="113">
        <f t="shared" si="67"/>
        <v>769</v>
      </c>
      <c r="L108" s="114">
        <f t="shared" ref="L108:L110" si="78">1/25</f>
        <v>0.04</v>
      </c>
      <c r="M108" s="113">
        <f t="shared" si="64"/>
        <v>30.76</v>
      </c>
      <c r="N108" s="115"/>
      <c r="O108" s="41">
        <f t="shared" si="65"/>
        <v>31</v>
      </c>
      <c r="P108" s="117"/>
    </row>
    <row r="109" spans="1:16" s="46" customFormat="1" ht="32.5" hidden="1">
      <c r="A109" s="111">
        <v>5</v>
      </c>
      <c r="B109" s="431" t="s">
        <v>133</v>
      </c>
      <c r="C109" s="415"/>
      <c r="D109" s="415"/>
      <c r="E109" s="415"/>
      <c r="F109" s="112" t="s">
        <v>55</v>
      </c>
      <c r="G109" s="112"/>
      <c r="H109" s="416" t="str">
        <f t="shared" si="74"/>
        <v>WASHED BURGUNDY</v>
      </c>
      <c r="I109" s="417" t="str">
        <f t="shared" si="62"/>
        <v>BLACK</v>
      </c>
      <c r="J109" s="113" t="s">
        <v>130</v>
      </c>
      <c r="K109" s="113">
        <f t="shared" si="75"/>
        <v>0</v>
      </c>
      <c r="L109" s="114">
        <f t="shared" si="78"/>
        <v>0.04</v>
      </c>
      <c r="M109" s="113">
        <f t="shared" si="64"/>
        <v>0</v>
      </c>
      <c r="N109" s="115"/>
      <c r="O109" s="41">
        <f t="shared" si="65"/>
        <v>0</v>
      </c>
      <c r="P109" s="117"/>
    </row>
    <row r="110" spans="1:16" s="46" customFormat="1" ht="32.5" hidden="1">
      <c r="A110" s="111">
        <v>5</v>
      </c>
      <c r="B110" s="431" t="s">
        <v>133</v>
      </c>
      <c r="C110" s="415"/>
      <c r="D110" s="415"/>
      <c r="E110" s="415"/>
      <c r="F110" s="112" t="s">
        <v>55</v>
      </c>
      <c r="G110" s="112"/>
      <c r="H110" s="416" t="str">
        <f t="shared" si="76"/>
        <v>LIME</v>
      </c>
      <c r="I110" s="417" t="str">
        <f t="shared" si="62"/>
        <v>BLACK</v>
      </c>
      <c r="J110" s="113" t="s">
        <v>130</v>
      </c>
      <c r="K110" s="113">
        <f t="shared" si="77"/>
        <v>0</v>
      </c>
      <c r="L110" s="114">
        <f t="shared" si="78"/>
        <v>0.04</v>
      </c>
      <c r="M110" s="113">
        <f t="shared" si="64"/>
        <v>0</v>
      </c>
      <c r="N110" s="115"/>
      <c r="O110" s="41">
        <f t="shared" si="65"/>
        <v>0</v>
      </c>
      <c r="P110" s="117"/>
    </row>
    <row r="111" spans="1:16" s="46" customFormat="1" ht="32.5" hidden="1">
      <c r="A111" s="111">
        <v>6</v>
      </c>
      <c r="B111" s="431" t="s">
        <v>134</v>
      </c>
      <c r="C111" s="415"/>
      <c r="D111" s="415"/>
      <c r="E111" s="415"/>
      <c r="F111" s="112" t="s">
        <v>55</v>
      </c>
      <c r="G111" s="112"/>
      <c r="H111" s="416" t="str">
        <f t="shared" si="72"/>
        <v>BLACK</v>
      </c>
      <c r="I111" s="417" t="str">
        <f t="shared" si="62"/>
        <v>BLACK</v>
      </c>
      <c r="J111" s="113" t="s">
        <v>130</v>
      </c>
      <c r="K111" s="113">
        <f t="shared" si="63"/>
        <v>0</v>
      </c>
      <c r="L111" s="114">
        <f>L107*2</f>
        <v>0.08</v>
      </c>
      <c r="M111" s="113">
        <f t="shared" si="64"/>
        <v>0</v>
      </c>
      <c r="N111" s="115"/>
      <c r="O111" s="41">
        <f t="shared" si="65"/>
        <v>0</v>
      </c>
      <c r="P111" s="117"/>
    </row>
    <row r="112" spans="1:16" s="46" customFormat="1" ht="63.75" customHeight="1">
      <c r="A112" s="111">
        <v>6</v>
      </c>
      <c r="B112" s="431" t="s">
        <v>134</v>
      </c>
      <c r="C112" s="415"/>
      <c r="D112" s="415"/>
      <c r="E112" s="415"/>
      <c r="F112" s="112" t="s">
        <v>55</v>
      </c>
      <c r="G112" s="112"/>
      <c r="H112" s="416" t="str">
        <f t="shared" si="73"/>
        <v>GREY HEATHER</v>
      </c>
      <c r="I112" s="417" t="str">
        <f t="shared" si="62"/>
        <v>BLACK</v>
      </c>
      <c r="J112" s="113" t="s">
        <v>130</v>
      </c>
      <c r="K112" s="113">
        <f t="shared" si="67"/>
        <v>769</v>
      </c>
      <c r="L112" s="114">
        <f>L108*2</f>
        <v>0.08</v>
      </c>
      <c r="M112" s="113">
        <f t="shared" si="64"/>
        <v>61.52</v>
      </c>
      <c r="N112" s="115"/>
      <c r="O112" s="41">
        <f t="shared" si="65"/>
        <v>62</v>
      </c>
      <c r="P112" s="117"/>
    </row>
    <row r="113" spans="1:16" s="46" customFormat="1" ht="32.5" hidden="1">
      <c r="A113" s="111">
        <v>6</v>
      </c>
      <c r="B113" s="431" t="s">
        <v>134</v>
      </c>
      <c r="C113" s="415"/>
      <c r="D113" s="415"/>
      <c r="E113" s="415"/>
      <c r="F113" s="112" t="s">
        <v>55</v>
      </c>
      <c r="G113" s="112"/>
      <c r="H113" s="416" t="str">
        <f t="shared" si="74"/>
        <v>WASHED BURGUNDY</v>
      </c>
      <c r="I113" s="417" t="str">
        <f t="shared" si="62"/>
        <v>BLACK</v>
      </c>
      <c r="J113" s="113" t="s">
        <v>130</v>
      </c>
      <c r="K113" s="113">
        <f t="shared" si="75"/>
        <v>0</v>
      </c>
      <c r="L113" s="114">
        <f>L109*2</f>
        <v>0.08</v>
      </c>
      <c r="M113" s="113">
        <f t="shared" si="64"/>
        <v>0</v>
      </c>
      <c r="N113" s="115"/>
      <c r="O113" s="41">
        <f t="shared" si="65"/>
        <v>0</v>
      </c>
      <c r="P113" s="117"/>
    </row>
    <row r="114" spans="1:16" s="46" customFormat="1" ht="32.5" hidden="1">
      <c r="A114" s="111">
        <v>6</v>
      </c>
      <c r="B114" s="431" t="s">
        <v>134</v>
      </c>
      <c r="C114" s="415"/>
      <c r="D114" s="415"/>
      <c r="E114" s="415"/>
      <c r="F114" s="112" t="s">
        <v>55</v>
      </c>
      <c r="G114" s="112"/>
      <c r="H114" s="416" t="str">
        <f t="shared" si="76"/>
        <v>LIME</v>
      </c>
      <c r="I114" s="417" t="str">
        <f t="shared" si="62"/>
        <v>BLACK</v>
      </c>
      <c r="J114" s="113" t="s">
        <v>130</v>
      </c>
      <c r="K114" s="113">
        <f t="shared" si="77"/>
        <v>0</v>
      </c>
      <c r="L114" s="114">
        <f>L110*2</f>
        <v>0.08</v>
      </c>
      <c r="M114" s="113">
        <f t="shared" si="64"/>
        <v>0</v>
      </c>
      <c r="N114" s="115"/>
      <c r="O114" s="41">
        <f t="shared" si="65"/>
        <v>0</v>
      </c>
      <c r="P114" s="117"/>
    </row>
    <row r="115" spans="1:16" s="46" customFormat="1" ht="32.5" hidden="1">
      <c r="A115" s="111">
        <v>7</v>
      </c>
      <c r="B115" s="431" t="s">
        <v>135</v>
      </c>
      <c r="C115" s="415"/>
      <c r="D115" s="415"/>
      <c r="E115" s="415"/>
      <c r="F115" s="112" t="s">
        <v>132</v>
      </c>
      <c r="G115" s="112"/>
      <c r="H115" s="416" t="str">
        <f t="shared" si="72"/>
        <v>BLACK</v>
      </c>
      <c r="I115" s="417" t="str">
        <f t="shared" si="62"/>
        <v>BLACK</v>
      </c>
      <c r="J115" s="113" t="s">
        <v>130</v>
      </c>
      <c r="K115" s="113">
        <f t="shared" si="63"/>
        <v>0</v>
      </c>
      <c r="L115" s="114">
        <f>L107</f>
        <v>0.04</v>
      </c>
      <c r="M115" s="113">
        <f t="shared" si="64"/>
        <v>0</v>
      </c>
      <c r="N115" s="115"/>
      <c r="O115" s="41">
        <f t="shared" si="65"/>
        <v>0</v>
      </c>
      <c r="P115" s="117"/>
    </row>
    <row r="116" spans="1:16" s="46" customFormat="1" ht="63.75" customHeight="1">
      <c r="A116" s="111">
        <v>7</v>
      </c>
      <c r="B116" s="431" t="s">
        <v>135</v>
      </c>
      <c r="C116" s="415"/>
      <c r="D116" s="415"/>
      <c r="E116" s="415"/>
      <c r="F116" s="112" t="s">
        <v>132</v>
      </c>
      <c r="G116" s="112"/>
      <c r="H116" s="416" t="str">
        <f t="shared" si="73"/>
        <v>GREY HEATHER</v>
      </c>
      <c r="I116" s="417" t="str">
        <f t="shared" si="62"/>
        <v>BLACK</v>
      </c>
      <c r="J116" s="113" t="s">
        <v>130</v>
      </c>
      <c r="K116" s="113">
        <f t="shared" si="67"/>
        <v>769</v>
      </c>
      <c r="L116" s="114">
        <f>L108</f>
        <v>0.04</v>
      </c>
      <c r="M116" s="113">
        <f t="shared" si="64"/>
        <v>30.76</v>
      </c>
      <c r="N116" s="115"/>
      <c r="O116" s="41">
        <f t="shared" si="65"/>
        <v>31</v>
      </c>
      <c r="P116" s="117"/>
    </row>
    <row r="117" spans="1:16" s="46" customFormat="1" ht="32.5" hidden="1">
      <c r="A117" s="111">
        <v>7</v>
      </c>
      <c r="B117" s="431" t="s">
        <v>135</v>
      </c>
      <c r="C117" s="415"/>
      <c r="D117" s="415"/>
      <c r="E117" s="415"/>
      <c r="F117" s="112" t="s">
        <v>132</v>
      </c>
      <c r="G117" s="112"/>
      <c r="H117" s="416" t="str">
        <f t="shared" si="74"/>
        <v>WASHED BURGUNDY</v>
      </c>
      <c r="I117" s="417" t="str">
        <f t="shared" si="62"/>
        <v>BLACK</v>
      </c>
      <c r="J117" s="113" t="s">
        <v>130</v>
      </c>
      <c r="K117" s="113">
        <f t="shared" si="75"/>
        <v>0</v>
      </c>
      <c r="L117" s="114">
        <f>L109</f>
        <v>0.04</v>
      </c>
      <c r="M117" s="113">
        <f t="shared" si="64"/>
        <v>0</v>
      </c>
      <c r="N117" s="115"/>
      <c r="O117" s="41">
        <f t="shared" si="65"/>
        <v>0</v>
      </c>
      <c r="P117" s="117"/>
    </row>
    <row r="118" spans="1:16" s="46" customFormat="1" ht="32.5" hidden="1">
      <c r="A118" s="111">
        <v>7</v>
      </c>
      <c r="B118" s="431" t="s">
        <v>135</v>
      </c>
      <c r="C118" s="415"/>
      <c r="D118" s="415"/>
      <c r="E118" s="415"/>
      <c r="F118" s="112" t="s">
        <v>132</v>
      </c>
      <c r="G118" s="112"/>
      <c r="H118" s="416" t="str">
        <f t="shared" si="76"/>
        <v>LIME</v>
      </c>
      <c r="I118" s="417" t="str">
        <f t="shared" si="62"/>
        <v>BLACK</v>
      </c>
      <c r="J118" s="113" t="s">
        <v>130</v>
      </c>
      <c r="K118" s="113">
        <f t="shared" si="77"/>
        <v>0</v>
      </c>
      <c r="L118" s="114">
        <f>L110</f>
        <v>0.04</v>
      </c>
      <c r="M118" s="113">
        <f t="shared" si="64"/>
        <v>0</v>
      </c>
      <c r="N118" s="115"/>
      <c r="O118" s="41">
        <f t="shared" si="65"/>
        <v>0</v>
      </c>
      <c r="P118" s="117"/>
    </row>
    <row r="119" spans="1:16" s="46" customFormat="1" ht="32.5" hidden="1">
      <c r="A119" s="111">
        <v>8</v>
      </c>
      <c r="B119" s="432" t="s">
        <v>136</v>
      </c>
      <c r="C119" s="433"/>
      <c r="D119" s="433"/>
      <c r="E119" s="434"/>
      <c r="F119" s="112" t="s">
        <v>38</v>
      </c>
      <c r="G119" s="112"/>
      <c r="H119" s="416" t="str">
        <f t="shared" si="72"/>
        <v>BLACK</v>
      </c>
      <c r="I119" s="417" t="str">
        <f t="shared" si="62"/>
        <v>BLACK</v>
      </c>
      <c r="J119" s="113" t="s">
        <v>130</v>
      </c>
      <c r="K119" s="113">
        <f t="shared" si="63"/>
        <v>0</v>
      </c>
      <c r="L119" s="113">
        <v>1</v>
      </c>
      <c r="M119" s="113">
        <f>K119*L119</f>
        <v>0</v>
      </c>
      <c r="N119" s="115"/>
      <c r="O119" s="41">
        <f t="shared" si="65"/>
        <v>0</v>
      </c>
      <c r="P119" s="117"/>
    </row>
    <row r="120" spans="1:16" s="46" customFormat="1" ht="63.75" customHeight="1">
      <c r="A120" s="111">
        <v>8</v>
      </c>
      <c r="B120" s="431" t="s">
        <v>136</v>
      </c>
      <c r="C120" s="415"/>
      <c r="D120" s="415"/>
      <c r="E120" s="415"/>
      <c r="F120" s="112" t="s">
        <v>38</v>
      </c>
      <c r="G120" s="112"/>
      <c r="H120" s="416" t="str">
        <f t="shared" si="73"/>
        <v>GREY HEATHER</v>
      </c>
      <c r="I120" s="417" t="str">
        <f t="shared" si="62"/>
        <v>BLACK</v>
      </c>
      <c r="J120" s="113" t="s">
        <v>130</v>
      </c>
      <c r="K120" s="113">
        <f t="shared" si="67"/>
        <v>769</v>
      </c>
      <c r="L120" s="113">
        <v>1</v>
      </c>
      <c r="M120" s="113">
        <f t="shared" ref="M120:M131" si="79">K120*L120</f>
        <v>769</v>
      </c>
      <c r="N120" s="115"/>
      <c r="O120" s="41">
        <f t="shared" si="65"/>
        <v>769</v>
      </c>
      <c r="P120" s="117"/>
    </row>
    <row r="121" spans="1:16" s="46" customFormat="1" ht="32.5" hidden="1">
      <c r="A121" s="111">
        <v>8</v>
      </c>
      <c r="B121" s="431" t="s">
        <v>136</v>
      </c>
      <c r="C121" s="415"/>
      <c r="D121" s="415"/>
      <c r="E121" s="415"/>
      <c r="F121" s="112" t="s">
        <v>38</v>
      </c>
      <c r="G121" s="112"/>
      <c r="H121" s="416" t="str">
        <f t="shared" si="74"/>
        <v>WASHED BURGUNDY</v>
      </c>
      <c r="I121" s="417" t="str">
        <f t="shared" si="62"/>
        <v>BLACK</v>
      </c>
      <c r="J121" s="113" t="s">
        <v>130</v>
      </c>
      <c r="K121" s="113">
        <f t="shared" si="75"/>
        <v>0</v>
      </c>
      <c r="L121" s="113">
        <v>1</v>
      </c>
      <c r="M121" s="113">
        <f t="shared" si="79"/>
        <v>0</v>
      </c>
      <c r="N121" s="115"/>
      <c r="O121" s="41">
        <f t="shared" si="65"/>
        <v>0</v>
      </c>
      <c r="P121" s="117"/>
    </row>
    <row r="122" spans="1:16" s="46" customFormat="1" ht="32.5" hidden="1">
      <c r="A122" s="111">
        <v>8</v>
      </c>
      <c r="B122" s="431" t="s">
        <v>136</v>
      </c>
      <c r="C122" s="415"/>
      <c r="D122" s="415"/>
      <c r="E122" s="415"/>
      <c r="F122" s="112" t="s">
        <v>38</v>
      </c>
      <c r="G122" s="112"/>
      <c r="H122" s="416" t="str">
        <f t="shared" si="76"/>
        <v>LIME</v>
      </c>
      <c r="I122" s="417" t="str">
        <f t="shared" si="62"/>
        <v>BLACK</v>
      </c>
      <c r="J122" s="113" t="s">
        <v>130</v>
      </c>
      <c r="K122" s="113">
        <f t="shared" si="77"/>
        <v>0</v>
      </c>
      <c r="L122" s="113">
        <v>1</v>
      </c>
      <c r="M122" s="113">
        <f t="shared" si="79"/>
        <v>0</v>
      </c>
      <c r="N122" s="115"/>
      <c r="O122" s="41">
        <f t="shared" si="65"/>
        <v>0</v>
      </c>
      <c r="P122" s="117"/>
    </row>
    <row r="123" spans="1:16" s="46" customFormat="1" ht="32.5" hidden="1">
      <c r="A123" s="111">
        <v>9</v>
      </c>
      <c r="B123" s="431" t="s">
        <v>137</v>
      </c>
      <c r="C123" s="415"/>
      <c r="D123" s="415"/>
      <c r="E123" s="415"/>
      <c r="F123" s="112" t="s">
        <v>132</v>
      </c>
      <c r="G123" s="112"/>
      <c r="H123" s="416" t="str">
        <f t="shared" si="72"/>
        <v>BLACK</v>
      </c>
      <c r="I123" s="417" t="str">
        <f t="shared" si="62"/>
        <v>BLACK</v>
      </c>
      <c r="J123" s="113" t="s">
        <v>130</v>
      </c>
      <c r="K123" s="113">
        <f t="shared" si="63"/>
        <v>0</v>
      </c>
      <c r="L123" s="113">
        <v>1.1000000000000001</v>
      </c>
      <c r="M123" s="113">
        <f t="shared" si="79"/>
        <v>0</v>
      </c>
      <c r="N123" s="115"/>
      <c r="O123" s="41">
        <f t="shared" si="65"/>
        <v>0</v>
      </c>
      <c r="P123" s="117"/>
    </row>
    <row r="124" spans="1:16" s="46" customFormat="1" ht="63.75" customHeight="1">
      <c r="A124" s="111">
        <v>9</v>
      </c>
      <c r="B124" s="432" t="s">
        <v>137</v>
      </c>
      <c r="C124" s="433"/>
      <c r="D124" s="433"/>
      <c r="E124" s="434"/>
      <c r="F124" s="112" t="s">
        <v>132</v>
      </c>
      <c r="G124" s="112"/>
      <c r="H124" s="416" t="str">
        <f t="shared" si="73"/>
        <v>GREY HEATHER</v>
      </c>
      <c r="I124" s="417" t="str">
        <f t="shared" si="62"/>
        <v>BLACK</v>
      </c>
      <c r="J124" s="113" t="s">
        <v>130</v>
      </c>
      <c r="K124" s="113">
        <f t="shared" si="67"/>
        <v>769</v>
      </c>
      <c r="L124" s="113">
        <v>1.1000000000000001</v>
      </c>
      <c r="M124" s="113">
        <f t="shared" si="79"/>
        <v>845.90000000000009</v>
      </c>
      <c r="N124" s="115"/>
      <c r="O124" s="41">
        <f t="shared" si="65"/>
        <v>846</v>
      </c>
      <c r="P124" s="117"/>
    </row>
    <row r="125" spans="1:16" s="46" customFormat="1" ht="32.5" hidden="1">
      <c r="A125" s="111">
        <v>9</v>
      </c>
      <c r="B125" s="432" t="s">
        <v>137</v>
      </c>
      <c r="C125" s="433"/>
      <c r="D125" s="433"/>
      <c r="E125" s="434"/>
      <c r="F125" s="112" t="s">
        <v>132</v>
      </c>
      <c r="G125" s="112"/>
      <c r="H125" s="416" t="str">
        <f>$D$28</f>
        <v>WASHED BURGUNDY</v>
      </c>
      <c r="I125" s="417" t="str">
        <f t="shared" si="62"/>
        <v>BLACK</v>
      </c>
      <c r="J125" s="113" t="s">
        <v>130</v>
      </c>
      <c r="K125" s="113">
        <f t="shared" si="75"/>
        <v>0</v>
      </c>
      <c r="L125" s="113">
        <v>1.1000000000000001</v>
      </c>
      <c r="M125" s="113">
        <f t="shared" si="79"/>
        <v>0</v>
      </c>
      <c r="N125" s="115"/>
      <c r="O125" s="41">
        <f t="shared" si="65"/>
        <v>0</v>
      </c>
      <c r="P125" s="117"/>
    </row>
    <row r="126" spans="1:16" s="46" customFormat="1" ht="32.5" hidden="1">
      <c r="A126" s="111">
        <v>9</v>
      </c>
      <c r="B126" s="432" t="s">
        <v>137</v>
      </c>
      <c r="C126" s="433"/>
      <c r="D126" s="433"/>
      <c r="E126" s="434"/>
      <c r="F126" s="112" t="s">
        <v>132</v>
      </c>
      <c r="G126" s="112"/>
      <c r="H126" s="416" t="str">
        <f>$D$33</f>
        <v>LIME</v>
      </c>
      <c r="I126" s="417" t="str">
        <f t="shared" si="62"/>
        <v>BLACK</v>
      </c>
      <c r="J126" s="113" t="s">
        <v>130</v>
      </c>
      <c r="K126" s="113">
        <f t="shared" si="77"/>
        <v>0</v>
      </c>
      <c r="L126" s="113">
        <v>1.1000000000000001</v>
      </c>
      <c r="M126" s="113">
        <f t="shared" si="79"/>
        <v>0</v>
      </c>
      <c r="N126" s="115"/>
      <c r="O126" s="41">
        <f t="shared" si="65"/>
        <v>0</v>
      </c>
      <c r="P126" s="117"/>
    </row>
    <row r="127" spans="1:16" s="46" customFormat="1" ht="46.5" customHeight="1">
      <c r="A127" s="111">
        <v>10</v>
      </c>
      <c r="B127" s="431" t="s">
        <v>150</v>
      </c>
      <c r="C127" s="415"/>
      <c r="D127" s="415"/>
      <c r="E127" s="415"/>
      <c r="F127" s="435" t="s">
        <v>151</v>
      </c>
      <c r="G127" s="112"/>
      <c r="H127" s="436" t="s">
        <v>174</v>
      </c>
      <c r="I127" s="417"/>
      <c r="J127" s="113" t="s">
        <v>130</v>
      </c>
      <c r="K127" s="113">
        <v>9</v>
      </c>
      <c r="L127" s="114">
        <f>$L$107*2</f>
        <v>0.08</v>
      </c>
      <c r="M127" s="113">
        <f t="shared" si="79"/>
        <v>0.72</v>
      </c>
      <c r="N127" s="115"/>
      <c r="O127" s="41">
        <f t="shared" si="65"/>
        <v>1</v>
      </c>
      <c r="P127" s="117"/>
    </row>
    <row r="128" spans="1:16" s="46" customFormat="1" ht="46.5" customHeight="1">
      <c r="A128" s="111">
        <v>10</v>
      </c>
      <c r="B128" s="431" t="s">
        <v>150</v>
      </c>
      <c r="C128" s="415"/>
      <c r="D128" s="415"/>
      <c r="E128" s="415"/>
      <c r="F128" s="435"/>
      <c r="G128" s="112"/>
      <c r="H128" s="436" t="s">
        <v>175</v>
      </c>
      <c r="I128" s="417"/>
      <c r="J128" s="113" t="s">
        <v>130</v>
      </c>
      <c r="K128" s="113">
        <v>24</v>
      </c>
      <c r="L128" s="114">
        <f t="shared" ref="L128:L131" si="80">$L$107*2</f>
        <v>0.08</v>
      </c>
      <c r="M128" s="113">
        <f t="shared" si="79"/>
        <v>1.92</v>
      </c>
      <c r="N128" s="115"/>
      <c r="O128" s="41">
        <f t="shared" si="65"/>
        <v>2</v>
      </c>
      <c r="P128" s="117"/>
    </row>
    <row r="129" spans="1:16" s="46" customFormat="1" ht="46.5" customHeight="1">
      <c r="A129" s="111">
        <v>10</v>
      </c>
      <c r="B129" s="431" t="s">
        <v>150</v>
      </c>
      <c r="C129" s="415"/>
      <c r="D129" s="415"/>
      <c r="E129" s="415"/>
      <c r="F129" s="435"/>
      <c r="G129" s="112"/>
      <c r="H129" s="436" t="s">
        <v>176</v>
      </c>
      <c r="I129" s="417"/>
      <c r="J129" s="113" t="s">
        <v>130</v>
      </c>
      <c r="K129" s="113">
        <v>12</v>
      </c>
      <c r="L129" s="114">
        <f t="shared" si="80"/>
        <v>0.08</v>
      </c>
      <c r="M129" s="113">
        <f t="shared" si="79"/>
        <v>0.96</v>
      </c>
      <c r="N129" s="115"/>
      <c r="O129" s="41">
        <f t="shared" si="65"/>
        <v>1</v>
      </c>
      <c r="P129" s="117"/>
    </row>
    <row r="130" spans="1:16" s="46" customFormat="1" ht="46.5" customHeight="1">
      <c r="A130" s="111">
        <v>10</v>
      </c>
      <c r="B130" s="431" t="s">
        <v>150</v>
      </c>
      <c r="C130" s="415"/>
      <c r="D130" s="415"/>
      <c r="E130" s="415"/>
      <c r="F130" s="435"/>
      <c r="G130" s="112"/>
      <c r="H130" s="436">
        <v>41</v>
      </c>
      <c r="I130" s="417"/>
      <c r="J130" s="113" t="s">
        <v>130</v>
      </c>
      <c r="K130" s="113">
        <v>30</v>
      </c>
      <c r="L130" s="114">
        <f t="shared" si="80"/>
        <v>0.08</v>
      </c>
      <c r="M130" s="113">
        <f t="shared" si="79"/>
        <v>2.4</v>
      </c>
      <c r="N130" s="115"/>
      <c r="O130" s="41">
        <f t="shared" si="65"/>
        <v>3</v>
      </c>
      <c r="P130" s="117"/>
    </row>
    <row r="131" spans="1:16" s="46" customFormat="1" ht="46.5" customHeight="1">
      <c r="A131" s="111">
        <v>10</v>
      </c>
      <c r="B131" s="431" t="s">
        <v>150</v>
      </c>
      <c r="C131" s="415"/>
      <c r="D131" s="415"/>
      <c r="E131" s="415"/>
      <c r="F131" s="435"/>
      <c r="G131" s="112"/>
      <c r="H131" s="416">
        <v>42</v>
      </c>
      <c r="I131" s="417"/>
      <c r="J131" s="113" t="s">
        <v>130</v>
      </c>
      <c r="K131" s="113">
        <v>67</v>
      </c>
      <c r="L131" s="114">
        <f t="shared" si="80"/>
        <v>0.08</v>
      </c>
      <c r="M131" s="113">
        <f t="shared" si="79"/>
        <v>5.36</v>
      </c>
      <c r="N131" s="115"/>
      <c r="O131" s="41">
        <f t="shared" si="65"/>
        <v>6</v>
      </c>
      <c r="P131" s="117"/>
    </row>
    <row r="132" spans="1:16" s="15" customFormat="1" ht="32.5">
      <c r="B132" s="118"/>
      <c r="C132" s="118"/>
      <c r="G132" s="47"/>
      <c r="N132" s="119"/>
      <c r="O132" s="119"/>
      <c r="P132" s="46"/>
    </row>
    <row r="133" spans="1:16" s="15" customFormat="1" ht="33" customHeight="1">
      <c r="B133" s="105" t="s">
        <v>67</v>
      </c>
      <c r="C133" s="106"/>
      <c r="D133" s="107"/>
      <c r="E133" s="107"/>
      <c r="F133" s="107"/>
      <c r="G133" s="108"/>
      <c r="H133" s="107"/>
      <c r="I133" s="107"/>
      <c r="J133" s="437" t="s">
        <v>31</v>
      </c>
      <c r="K133" s="437"/>
      <c r="L133" s="437"/>
      <c r="M133" s="437"/>
      <c r="N133" s="45"/>
      <c r="O133" s="45"/>
      <c r="P133" s="46"/>
    </row>
    <row r="134" spans="1:16" s="118" customFormat="1" ht="34.5" customHeight="1">
      <c r="A134" s="118">
        <v>1</v>
      </c>
      <c r="B134" s="120" t="s">
        <v>120</v>
      </c>
      <c r="C134" s="129" t="s">
        <v>194</v>
      </c>
      <c r="D134" s="15"/>
      <c r="E134" s="15"/>
      <c r="F134" s="15"/>
      <c r="G134" s="47"/>
      <c r="H134" s="47"/>
      <c r="I134" s="47"/>
      <c r="J134" s="47"/>
      <c r="K134" s="19"/>
      <c r="L134" s="47"/>
      <c r="M134" s="47"/>
      <c r="N134" s="47"/>
      <c r="O134" s="47"/>
      <c r="P134" s="47"/>
    </row>
    <row r="135" spans="1:16" s="15" customFormat="1" ht="34.5" hidden="1" customHeight="1">
      <c r="A135" s="118"/>
      <c r="B135" s="438" t="s">
        <v>49</v>
      </c>
      <c r="C135" s="439"/>
      <c r="D135" s="439"/>
      <c r="E135" s="439"/>
      <c r="F135" s="439"/>
      <c r="G135" s="439"/>
      <c r="H135" s="439"/>
      <c r="I135" s="440"/>
      <c r="J135" s="47"/>
      <c r="K135" s="19"/>
      <c r="L135" s="47"/>
      <c r="M135" s="47"/>
      <c r="N135" s="47"/>
      <c r="O135" s="47"/>
      <c r="P135" s="47"/>
    </row>
    <row r="136" spans="1:16" s="15" customFormat="1" ht="59.25" hidden="1" customHeight="1">
      <c r="A136" s="118"/>
      <c r="B136" s="121" t="s">
        <v>42</v>
      </c>
      <c r="C136" s="171" t="s">
        <v>138</v>
      </c>
      <c r="D136" s="441" t="s">
        <v>139</v>
      </c>
      <c r="E136" s="441"/>
      <c r="F136" s="441" t="s">
        <v>54</v>
      </c>
      <c r="G136" s="441"/>
      <c r="H136" s="441"/>
      <c r="I136" s="441"/>
      <c r="J136" s="47"/>
      <c r="K136" s="47"/>
      <c r="L136" s="47"/>
      <c r="M136" s="47"/>
      <c r="N136" s="47"/>
      <c r="O136" s="47"/>
      <c r="P136" s="47"/>
    </row>
    <row r="137" spans="1:16" s="15" customFormat="1" ht="78.75" hidden="1" customHeight="1">
      <c r="A137" s="118"/>
      <c r="B137" s="122" t="str">
        <f t="shared" ref="B137" si="81">$D$18</f>
        <v>BLACK</v>
      </c>
      <c r="C137" s="442" t="s">
        <v>162</v>
      </c>
      <c r="D137" s="444" t="s">
        <v>164</v>
      </c>
      <c r="E137" s="445"/>
      <c r="F137" s="446" t="s">
        <v>177</v>
      </c>
      <c r="G137" s="446"/>
      <c r="H137" s="446"/>
      <c r="I137" s="446"/>
      <c r="J137" s="47"/>
      <c r="K137" s="47"/>
      <c r="L137" s="47"/>
      <c r="M137" s="47"/>
      <c r="N137" s="47"/>
    </row>
    <row r="138" spans="1:16" s="15" customFormat="1" ht="65" hidden="1">
      <c r="A138" s="118"/>
      <c r="B138" s="122" t="str">
        <f t="shared" ref="B138" si="82">$D$23</f>
        <v>GREY HEATHER</v>
      </c>
      <c r="C138" s="443"/>
      <c r="D138" s="447" t="s">
        <v>165</v>
      </c>
      <c r="E138" s="448"/>
      <c r="F138" s="446" t="s">
        <v>178</v>
      </c>
      <c r="G138" s="446"/>
      <c r="H138" s="446"/>
      <c r="I138" s="446"/>
      <c r="J138" s="47"/>
      <c r="K138" s="47"/>
      <c r="L138" s="47"/>
      <c r="M138" s="47"/>
      <c r="N138" s="47"/>
    </row>
    <row r="139" spans="1:16" s="15" customFormat="1" ht="32.5" hidden="1"/>
    <row r="140" spans="1:16" s="15" customFormat="1" ht="32.5" hidden="1">
      <c r="A140" s="118"/>
      <c r="B140" s="438"/>
      <c r="C140" s="439"/>
      <c r="D140" s="455"/>
      <c r="E140" s="455"/>
      <c r="F140" s="455"/>
      <c r="G140" s="455"/>
      <c r="H140" s="455"/>
      <c r="I140" s="456"/>
      <c r="J140" s="47"/>
      <c r="K140" s="47"/>
    </row>
    <row r="141" spans="1:16" s="15" customFormat="1" ht="32.5" hidden="1">
      <c r="A141" s="118"/>
      <c r="B141" s="432"/>
      <c r="C141" s="434"/>
      <c r="D141" s="123" t="s">
        <v>57</v>
      </c>
      <c r="E141" s="123" t="s">
        <v>61</v>
      </c>
      <c r="F141" s="123" t="s">
        <v>10</v>
      </c>
      <c r="G141" s="123" t="s">
        <v>58</v>
      </c>
      <c r="H141" s="123" t="s">
        <v>59</v>
      </c>
      <c r="I141" s="123" t="s">
        <v>60</v>
      </c>
      <c r="J141" s="47"/>
    </row>
    <row r="142" spans="1:16" s="15" customFormat="1" ht="178.5" hidden="1" customHeight="1">
      <c r="A142" s="118"/>
      <c r="B142" s="457" t="s">
        <v>159</v>
      </c>
      <c r="C142" s="457"/>
      <c r="D142" s="130"/>
      <c r="E142" s="130">
        <v>2.2000000000000002</v>
      </c>
      <c r="F142" s="458">
        <v>3</v>
      </c>
      <c r="G142" s="459"/>
      <c r="H142" s="459"/>
      <c r="I142" s="460"/>
      <c r="J142" s="47"/>
    </row>
    <row r="143" spans="1:16" s="15" customFormat="1" ht="12.75" customHeight="1">
      <c r="A143" s="118"/>
      <c r="B143" s="118"/>
      <c r="C143" s="118"/>
      <c r="D143" s="118"/>
      <c r="E143" s="118"/>
      <c r="F143" s="118"/>
      <c r="G143" s="118"/>
      <c r="H143" s="118"/>
      <c r="I143" s="118"/>
      <c r="J143" s="47"/>
      <c r="K143" s="47"/>
      <c r="L143" s="47"/>
      <c r="M143" s="47"/>
      <c r="N143" s="47"/>
      <c r="O143" s="47"/>
      <c r="P143" s="47"/>
    </row>
    <row r="144" spans="1:16" s="118" customFormat="1" ht="32.5">
      <c r="A144" s="16">
        <v>2</v>
      </c>
      <c r="B144" s="120" t="s">
        <v>121</v>
      </c>
      <c r="C144" s="461" t="s">
        <v>195</v>
      </c>
      <c r="D144" s="461"/>
      <c r="E144" s="461"/>
      <c r="F144" s="461"/>
      <c r="G144" s="47"/>
      <c r="H144" s="47"/>
      <c r="I144" s="47"/>
      <c r="J144" s="47"/>
      <c r="K144" s="19"/>
      <c r="L144" s="47"/>
      <c r="M144" s="47"/>
      <c r="N144" s="47"/>
      <c r="O144" s="47"/>
      <c r="P144" s="47"/>
    </row>
    <row r="145" spans="1:16" s="15" customFormat="1" ht="32.5">
      <c r="A145" s="118"/>
      <c r="B145" s="438" t="s">
        <v>49</v>
      </c>
      <c r="C145" s="439"/>
      <c r="D145" s="439"/>
      <c r="E145" s="439"/>
      <c r="F145" s="439"/>
      <c r="G145" s="439"/>
      <c r="H145" s="439"/>
      <c r="I145" s="440"/>
      <c r="J145" s="47"/>
      <c r="K145" s="19"/>
      <c r="L145" s="47"/>
      <c r="M145" s="47"/>
      <c r="N145" s="47"/>
      <c r="O145" s="47"/>
      <c r="P145" s="47"/>
    </row>
    <row r="146" spans="1:16" s="15" customFormat="1" ht="63" customHeight="1">
      <c r="A146" s="118"/>
      <c r="B146" s="185" t="s">
        <v>42</v>
      </c>
      <c r="C146" s="186" t="s">
        <v>197</v>
      </c>
      <c r="D146" s="186" t="s">
        <v>198</v>
      </c>
      <c r="E146" s="449" t="s">
        <v>70</v>
      </c>
      <c r="F146" s="450"/>
      <c r="G146" s="450"/>
      <c r="H146" s="450"/>
      <c r="I146" s="451"/>
      <c r="J146" s="47"/>
      <c r="K146" s="47"/>
      <c r="L146" s="47"/>
      <c r="M146" s="47"/>
      <c r="N146" s="47"/>
      <c r="O146" s="47"/>
      <c r="P146" s="47"/>
    </row>
    <row r="147" spans="1:16" s="15" customFormat="1" ht="72" hidden="1" customHeight="1">
      <c r="A147" s="118"/>
      <c r="B147" s="187" t="str">
        <f>$E$47</f>
        <v>BLACK</v>
      </c>
      <c r="C147" s="188" t="s">
        <v>199</v>
      </c>
      <c r="D147" s="188" t="s">
        <v>200</v>
      </c>
      <c r="E147" s="452" t="s">
        <v>201</v>
      </c>
      <c r="F147" s="453"/>
      <c r="G147" s="453"/>
      <c r="H147" s="453"/>
      <c r="I147" s="454"/>
      <c r="J147" s="47"/>
      <c r="K147" s="47"/>
      <c r="L147" s="47"/>
      <c r="M147" s="47"/>
      <c r="N147" s="47"/>
    </row>
    <row r="148" spans="1:16" s="15" customFormat="1" ht="80.25" customHeight="1">
      <c r="A148" s="118"/>
      <c r="B148" s="187" t="str">
        <f>$E$51</f>
        <v>GREY HEATHER</v>
      </c>
      <c r="C148" s="188" t="s">
        <v>199</v>
      </c>
      <c r="D148" s="188" t="s">
        <v>200</v>
      </c>
      <c r="E148" s="452" t="s">
        <v>211</v>
      </c>
      <c r="F148" s="453"/>
      <c r="G148" s="453"/>
      <c r="H148" s="453"/>
      <c r="I148" s="454"/>
      <c r="J148" s="47"/>
      <c r="K148" s="47"/>
      <c r="L148" s="47"/>
      <c r="M148" s="47"/>
      <c r="N148" s="47"/>
    </row>
    <row r="149" spans="1:16" s="15" customFormat="1" ht="78.75" hidden="1" customHeight="1">
      <c r="A149" s="118"/>
      <c r="B149" s="187" t="str">
        <f>$D$28</f>
        <v>WASHED BURGUNDY</v>
      </c>
      <c r="C149" s="188" t="s">
        <v>199</v>
      </c>
      <c r="D149" s="188" t="s">
        <v>200</v>
      </c>
      <c r="E149" s="452" t="s">
        <v>201</v>
      </c>
      <c r="F149" s="453"/>
      <c r="G149" s="453"/>
      <c r="H149" s="453"/>
      <c r="I149" s="454"/>
      <c r="J149" s="47"/>
      <c r="K149" s="47"/>
      <c r="L149" s="47"/>
      <c r="M149" s="47"/>
      <c r="N149" s="47"/>
    </row>
    <row r="150" spans="1:16" s="15" customFormat="1" ht="54" hidden="1" customHeight="1">
      <c r="A150" s="118"/>
      <c r="B150" s="187" t="str">
        <f>$D$33</f>
        <v>LIME</v>
      </c>
      <c r="C150" s="188" t="s">
        <v>199</v>
      </c>
      <c r="D150" s="188" t="s">
        <v>200</v>
      </c>
      <c r="E150" s="452" t="s">
        <v>201</v>
      </c>
      <c r="F150" s="453"/>
      <c r="G150" s="453"/>
      <c r="H150" s="453"/>
      <c r="I150" s="454"/>
      <c r="J150" s="47"/>
      <c r="K150" s="47"/>
      <c r="L150" s="47"/>
      <c r="M150" s="47"/>
      <c r="N150" s="47"/>
    </row>
    <row r="151" spans="1:16" s="15" customFormat="1" ht="32.5">
      <c r="A151" s="118"/>
      <c r="B151" s="438" t="s">
        <v>71</v>
      </c>
      <c r="C151" s="439"/>
      <c r="D151" s="455"/>
      <c r="E151" s="455"/>
      <c r="F151" s="455"/>
      <c r="G151" s="455"/>
      <c r="H151" s="455"/>
      <c r="I151" s="456"/>
      <c r="J151" s="47"/>
      <c r="K151" s="47"/>
    </row>
    <row r="152" spans="1:16" s="15" customFormat="1" ht="56.25" customHeight="1">
      <c r="A152" s="118"/>
      <c r="B152" s="432"/>
      <c r="C152" s="434"/>
      <c r="D152" s="123" t="s">
        <v>57</v>
      </c>
      <c r="E152" s="123" t="s">
        <v>61</v>
      </c>
      <c r="F152" s="123" t="s">
        <v>10</v>
      </c>
      <c r="G152" s="123" t="s">
        <v>58</v>
      </c>
      <c r="H152" s="123" t="s">
        <v>59</v>
      </c>
      <c r="I152" s="123" t="s">
        <v>60</v>
      </c>
      <c r="J152" s="47"/>
    </row>
    <row r="153" spans="1:16" s="15" customFormat="1" ht="111.75" customHeight="1">
      <c r="A153" s="118"/>
      <c r="B153" s="474" t="s">
        <v>202</v>
      </c>
      <c r="C153" s="475"/>
      <c r="D153" s="224"/>
      <c r="E153" s="226">
        <v>8.25</v>
      </c>
      <c r="F153" s="226">
        <v>8.5</v>
      </c>
      <c r="G153" s="226">
        <v>8.75</v>
      </c>
      <c r="H153" s="226">
        <v>9</v>
      </c>
      <c r="I153" s="226">
        <v>9.25</v>
      </c>
      <c r="J153" s="47"/>
    </row>
    <row r="154" spans="1:16" s="15" customFormat="1" ht="78" customHeight="1">
      <c r="A154" s="118"/>
      <c r="B154" s="476" t="s">
        <v>203</v>
      </c>
      <c r="C154" s="477"/>
      <c r="D154" s="225"/>
      <c r="E154" s="226">
        <v>2.875</v>
      </c>
      <c r="F154" s="226">
        <v>3</v>
      </c>
      <c r="G154" s="226">
        <v>3.125</v>
      </c>
      <c r="H154" s="226">
        <v>3.25</v>
      </c>
      <c r="I154" s="226">
        <v>3.375</v>
      </c>
      <c r="J154" s="47"/>
    </row>
    <row r="155" spans="1:16" s="15" customFormat="1" ht="32.5">
      <c r="A155" s="118"/>
      <c r="B155" s="118"/>
      <c r="C155" s="118"/>
      <c r="D155" s="118"/>
      <c r="E155" s="118"/>
      <c r="F155" s="118"/>
      <c r="G155" s="118"/>
      <c r="H155" s="118"/>
      <c r="I155" s="118"/>
      <c r="J155" s="47"/>
      <c r="K155" s="47"/>
      <c r="L155" s="47"/>
      <c r="M155" s="47"/>
      <c r="N155" s="47"/>
      <c r="O155" s="47"/>
      <c r="P155" s="47"/>
    </row>
    <row r="156" spans="1:16" s="118" customFormat="1" ht="32.5">
      <c r="A156" s="16">
        <v>3</v>
      </c>
      <c r="B156" s="120" t="s">
        <v>122</v>
      </c>
      <c r="C156" s="18" t="s">
        <v>196</v>
      </c>
      <c r="D156" s="18"/>
      <c r="E156" s="18"/>
      <c r="F156" s="18"/>
      <c r="G156" s="47"/>
      <c r="H156" s="47"/>
      <c r="I156" s="47"/>
      <c r="J156" s="47"/>
      <c r="K156" s="19"/>
      <c r="L156" s="47"/>
      <c r="M156" s="47"/>
      <c r="N156" s="47"/>
      <c r="O156" s="47"/>
      <c r="P156" s="47"/>
    </row>
    <row r="157" spans="1:16" s="15" customFormat="1" ht="60" customHeight="1">
      <c r="A157" s="118"/>
      <c r="B157" s="121" t="s">
        <v>42</v>
      </c>
      <c r="C157" s="478" t="s">
        <v>72</v>
      </c>
      <c r="D157" s="479"/>
      <c r="E157" s="479"/>
      <c r="F157" s="479"/>
      <c r="G157" s="479"/>
      <c r="H157" s="479"/>
      <c r="I157" s="480"/>
      <c r="J157" s="47"/>
      <c r="K157" s="47"/>
      <c r="L157" s="47"/>
      <c r="M157" s="47"/>
      <c r="N157" s="47"/>
      <c r="O157" s="47"/>
      <c r="P157" s="47"/>
    </row>
    <row r="158" spans="1:16" s="15" customFormat="1" ht="69" hidden="1" customHeight="1">
      <c r="A158" s="118"/>
      <c r="B158" s="122" t="str">
        <f t="shared" ref="B158" si="83">$D$18</f>
        <v>BLACK</v>
      </c>
      <c r="C158" s="447" t="s">
        <v>204</v>
      </c>
      <c r="D158" s="462"/>
      <c r="E158" s="462"/>
      <c r="F158" s="462"/>
      <c r="G158" s="462"/>
      <c r="H158" s="462"/>
      <c r="I158" s="448"/>
      <c r="J158" s="47"/>
      <c r="K158" s="47"/>
      <c r="L158" s="47"/>
      <c r="M158" s="47"/>
      <c r="N158" s="47"/>
    </row>
    <row r="159" spans="1:16" s="15" customFormat="1" ht="115.5" customHeight="1">
      <c r="A159" s="118"/>
      <c r="B159" s="122" t="str">
        <f t="shared" ref="B159" si="84">$D$23</f>
        <v>GREY HEATHER</v>
      </c>
      <c r="C159" s="447" t="s">
        <v>205</v>
      </c>
      <c r="D159" s="462"/>
      <c r="E159" s="462"/>
      <c r="F159" s="462"/>
      <c r="G159" s="462"/>
      <c r="H159" s="462"/>
      <c r="I159" s="448"/>
      <c r="J159" s="47"/>
      <c r="K159" s="47"/>
      <c r="L159" s="47"/>
      <c r="M159" s="47"/>
      <c r="N159" s="47"/>
    </row>
    <row r="160" spans="1:16" s="15" customFormat="1" ht="48.75" hidden="1" customHeight="1">
      <c r="A160" s="118"/>
      <c r="B160" s="122" t="s">
        <v>160</v>
      </c>
      <c r="C160" s="463" t="s">
        <v>204</v>
      </c>
      <c r="D160" s="464"/>
      <c r="E160" s="464"/>
      <c r="F160" s="464"/>
      <c r="G160" s="464"/>
      <c r="H160" s="464"/>
      <c r="I160" s="465"/>
      <c r="J160" s="47"/>
      <c r="K160" s="47"/>
      <c r="L160" s="47"/>
      <c r="M160" s="47"/>
      <c r="N160" s="47"/>
    </row>
    <row r="161" spans="1:16" s="15" customFormat="1" ht="48.75" hidden="1" customHeight="1">
      <c r="A161" s="118"/>
      <c r="B161" s="122" t="s">
        <v>124</v>
      </c>
      <c r="C161" s="466"/>
      <c r="D161" s="467"/>
      <c r="E161" s="467"/>
      <c r="F161" s="467"/>
      <c r="G161" s="467"/>
      <c r="H161" s="467"/>
      <c r="I161" s="468"/>
      <c r="J161" s="47"/>
      <c r="K161" s="47"/>
      <c r="L161" s="47"/>
      <c r="M161" s="47"/>
      <c r="N161" s="47"/>
    </row>
    <row r="162" spans="1:16" s="15" customFormat="1" ht="48.75" hidden="1" customHeight="1">
      <c r="A162" s="118"/>
      <c r="B162" s="122" t="s">
        <v>149</v>
      </c>
      <c r="C162" s="469"/>
      <c r="D162" s="470"/>
      <c r="E162" s="470"/>
      <c r="F162" s="470"/>
      <c r="G162" s="470"/>
      <c r="H162" s="470"/>
      <c r="I162" s="471"/>
      <c r="J162" s="47"/>
      <c r="K162" s="47"/>
      <c r="L162" s="47"/>
      <c r="M162" s="47"/>
      <c r="N162" s="47"/>
    </row>
    <row r="163" spans="1:16" s="15" customFormat="1" ht="32.5">
      <c r="A163" s="118"/>
      <c r="B163" s="118"/>
      <c r="C163" s="47"/>
      <c r="D163" s="47"/>
      <c r="E163" s="47"/>
      <c r="F163" s="47"/>
      <c r="G163" s="47"/>
      <c r="H163" s="47"/>
      <c r="I163" s="47"/>
      <c r="J163" s="47"/>
      <c r="K163" s="47"/>
      <c r="L163" s="47"/>
      <c r="M163" s="47"/>
      <c r="N163" s="47"/>
      <c r="O163" s="47"/>
      <c r="P163" s="47"/>
    </row>
    <row r="164" spans="1:16" s="15" customFormat="1" ht="29.25" customHeight="1">
      <c r="B164" s="437" t="s">
        <v>118</v>
      </c>
      <c r="C164" s="437"/>
      <c r="D164" s="437"/>
      <c r="E164" s="437"/>
      <c r="G164" s="47"/>
      <c r="M164" s="46"/>
      <c r="N164" s="45"/>
      <c r="O164" s="45"/>
      <c r="P164" s="46"/>
    </row>
    <row r="165" spans="1:16" s="15" customFormat="1" ht="35.25" customHeight="1">
      <c r="A165" s="118">
        <v>1</v>
      </c>
      <c r="B165" s="124" t="s">
        <v>53</v>
      </c>
      <c r="C165" s="118"/>
      <c r="D165" s="118"/>
      <c r="G165" s="47"/>
      <c r="M165" s="46"/>
      <c r="N165" s="45"/>
      <c r="O165" s="45"/>
      <c r="P165" s="46"/>
    </row>
    <row r="166" spans="1:16" s="15" customFormat="1" ht="35.25" customHeight="1">
      <c r="A166" s="118">
        <v>2</v>
      </c>
      <c r="B166" s="124" t="s">
        <v>68</v>
      </c>
      <c r="C166" s="118"/>
      <c r="D166" s="118"/>
      <c r="G166" s="47"/>
      <c r="M166" s="46"/>
      <c r="N166" s="45"/>
      <c r="O166" s="45"/>
      <c r="P166" s="46"/>
    </row>
    <row r="167" spans="1:16" s="15" customFormat="1" ht="35.25" customHeight="1">
      <c r="A167" s="118">
        <v>3</v>
      </c>
      <c r="B167" s="124" t="s">
        <v>69</v>
      </c>
      <c r="C167" s="118"/>
      <c r="D167" s="118"/>
      <c r="G167" s="47"/>
      <c r="M167" s="46"/>
      <c r="N167" s="45"/>
      <c r="O167" s="45"/>
      <c r="P167" s="46"/>
    </row>
    <row r="168" spans="1:16" s="18" customFormat="1" ht="32.5">
      <c r="A168" s="16"/>
      <c r="B168" s="48" t="s">
        <v>62</v>
      </c>
      <c r="C168" s="49" t="s">
        <v>61</v>
      </c>
      <c r="D168" s="49" t="s">
        <v>10</v>
      </c>
      <c r="E168" s="49" t="s">
        <v>58</v>
      </c>
      <c r="F168" s="49" t="s">
        <v>59</v>
      </c>
      <c r="G168" s="49" t="s">
        <v>60</v>
      </c>
      <c r="H168" s="49" t="s">
        <v>11</v>
      </c>
      <c r="L168" s="50"/>
      <c r="M168" s="51"/>
      <c r="N168" s="51"/>
      <c r="O168" s="50"/>
    </row>
    <row r="169" spans="1:16" s="18" customFormat="1" ht="50.15" customHeight="1">
      <c r="A169" s="16"/>
      <c r="B169" s="48" t="s">
        <v>63</v>
      </c>
      <c r="C169" s="41">
        <f>G42</f>
        <v>133</v>
      </c>
      <c r="D169" s="41">
        <f t="shared" ref="D169:G169" si="85">H42</f>
        <v>268</v>
      </c>
      <c r="E169" s="41">
        <f t="shared" si="85"/>
        <v>248</v>
      </c>
      <c r="F169" s="41">
        <f t="shared" si="85"/>
        <v>105</v>
      </c>
      <c r="G169" s="41">
        <f t="shared" si="85"/>
        <v>15</v>
      </c>
      <c r="H169" s="41">
        <f>SUM(C169:G169)</f>
        <v>769</v>
      </c>
      <c r="L169" s="50"/>
      <c r="M169" s="51"/>
      <c r="N169" s="51"/>
      <c r="O169" s="50"/>
    </row>
    <row r="170" spans="1:16" s="125" customFormat="1" ht="198.75" customHeight="1">
      <c r="A170" s="472"/>
      <c r="B170" s="473"/>
      <c r="C170" s="473"/>
      <c r="D170" s="473"/>
      <c r="E170" s="473"/>
      <c r="F170" s="473"/>
      <c r="G170" s="473"/>
      <c r="H170" s="473"/>
      <c r="I170" s="473"/>
      <c r="J170" s="473"/>
      <c r="K170" s="473"/>
      <c r="L170" s="473"/>
      <c r="M170" s="473"/>
      <c r="N170" s="473"/>
      <c r="O170" s="473"/>
      <c r="P170" s="473"/>
    </row>
    <row r="171" spans="1:16" s="125" customFormat="1" ht="133" customHeight="1">
      <c r="G171" s="126"/>
    </row>
    <row r="172" spans="1:16" s="125" customFormat="1" ht="32.5">
      <c r="G172" s="126"/>
    </row>
    <row r="173" spans="1:16" s="125" customFormat="1" ht="32.5">
      <c r="G173" s="126"/>
    </row>
    <row r="174" spans="1:16" s="125" customFormat="1" ht="32.5">
      <c r="G174" s="126"/>
    </row>
    <row r="175" spans="1:16" s="125" customFormat="1" ht="32.5">
      <c r="G175" s="126"/>
    </row>
    <row r="176" spans="1:16" s="125" customFormat="1" ht="32.5">
      <c r="G176" s="126"/>
    </row>
    <row r="177" spans="7:7" s="125" customFormat="1" ht="32.5">
      <c r="G177" s="126"/>
    </row>
    <row r="178" spans="7:7" s="125" customFormat="1" ht="32.5">
      <c r="G178" s="126"/>
    </row>
    <row r="179" spans="7:7" s="125" customFormat="1" ht="32.5">
      <c r="G179" s="126"/>
    </row>
    <row r="180" spans="7:7" s="125" customFormat="1" ht="32.5">
      <c r="G180" s="126"/>
    </row>
    <row r="181" spans="7:7" s="125" customFormat="1" ht="32.5">
      <c r="G181" s="126"/>
    </row>
    <row r="182" spans="7:7" s="125" customFormat="1" ht="32.5">
      <c r="G182" s="126"/>
    </row>
    <row r="183" spans="7:7" s="125" customFormat="1" ht="32.5">
      <c r="G183" s="126"/>
    </row>
    <row r="184" spans="7:7" s="125" customFormat="1" ht="32.5">
      <c r="G184" s="126"/>
    </row>
    <row r="185" spans="7:7" s="125" customFormat="1" ht="32.5">
      <c r="G185" s="126"/>
    </row>
    <row r="186" spans="7:7" s="125" customFormat="1" ht="32.5">
      <c r="G186" s="126"/>
    </row>
    <row r="187" spans="7:7" s="125" customFormat="1" ht="32.5">
      <c r="G187" s="126"/>
    </row>
    <row r="188" spans="7:7" s="125" customFormat="1" ht="32.5">
      <c r="G188" s="126"/>
    </row>
    <row r="189" spans="7:7" s="125" customFormat="1" ht="32.5">
      <c r="G189" s="126"/>
    </row>
    <row r="190" spans="7:7" s="125" customFormat="1" ht="32.5">
      <c r="G190" s="126"/>
    </row>
    <row r="191" spans="7:7" s="125" customFormat="1" ht="32.5">
      <c r="G191" s="126"/>
    </row>
    <row r="192" spans="7:7" s="125" customFormat="1" ht="32.5">
      <c r="G192" s="126"/>
    </row>
  </sheetData>
  <autoFilter ref="A64:Q131" xr:uid="{00000000-0009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03"/>
        <filter val="04"/>
        <filter val="05"/>
        <filter val="41"/>
        <filter val="42"/>
        <filter val="GREY HEATHER"/>
        <filter val="MÀU VẢI"/>
      </filters>
    </filterColumn>
  </autoFilter>
  <mergeCells count="227">
    <mergeCell ref="C158:I158"/>
    <mergeCell ref="C159:I159"/>
    <mergeCell ref="C160:I162"/>
    <mergeCell ref="B164:E164"/>
    <mergeCell ref="A170:P170"/>
    <mergeCell ref="B152:C152"/>
    <mergeCell ref="B153:C153"/>
    <mergeCell ref="B154:C154"/>
    <mergeCell ref="C157:I157"/>
    <mergeCell ref="E146:I146"/>
    <mergeCell ref="E147:I147"/>
    <mergeCell ref="E148:I148"/>
    <mergeCell ref="E149:I149"/>
    <mergeCell ref="E150:I150"/>
    <mergeCell ref="B151:I151"/>
    <mergeCell ref="B140:I140"/>
    <mergeCell ref="B141:C141"/>
    <mergeCell ref="B142:C142"/>
    <mergeCell ref="F142:I142"/>
    <mergeCell ref="C144:F144"/>
    <mergeCell ref="B145:I145"/>
    <mergeCell ref="J133:M133"/>
    <mergeCell ref="B135:I135"/>
    <mergeCell ref="D136:E136"/>
    <mergeCell ref="F136:I136"/>
    <mergeCell ref="C137:C138"/>
    <mergeCell ref="D137:E137"/>
    <mergeCell ref="F137:I137"/>
    <mergeCell ref="D138:E138"/>
    <mergeCell ref="F138:I138"/>
    <mergeCell ref="B127:E127"/>
    <mergeCell ref="F127:F131"/>
    <mergeCell ref="H127:I127"/>
    <mergeCell ref="B128:E128"/>
    <mergeCell ref="H128:I128"/>
    <mergeCell ref="B129:E129"/>
    <mergeCell ref="H129:I129"/>
    <mergeCell ref="B130:E130"/>
    <mergeCell ref="H130:I130"/>
    <mergeCell ref="B131:E131"/>
    <mergeCell ref="H131:I131"/>
    <mergeCell ref="B124:E124"/>
    <mergeCell ref="H124:I124"/>
    <mergeCell ref="B125:E125"/>
    <mergeCell ref="H125:I125"/>
    <mergeCell ref="B126:E126"/>
    <mergeCell ref="H126:I126"/>
    <mergeCell ref="B121:E121"/>
    <mergeCell ref="H121:I121"/>
    <mergeCell ref="B122:E122"/>
    <mergeCell ref="H122:I122"/>
    <mergeCell ref="B123:E123"/>
    <mergeCell ref="H123:I123"/>
    <mergeCell ref="B118:E118"/>
    <mergeCell ref="H118:I118"/>
    <mergeCell ref="B119:E119"/>
    <mergeCell ref="H119:I119"/>
    <mergeCell ref="B120:E120"/>
    <mergeCell ref="H120:I120"/>
    <mergeCell ref="B115:E115"/>
    <mergeCell ref="H115:I115"/>
    <mergeCell ref="B116:E116"/>
    <mergeCell ref="H116:I116"/>
    <mergeCell ref="B117:E117"/>
    <mergeCell ref="H117:I117"/>
    <mergeCell ref="B112:E112"/>
    <mergeCell ref="H112:I112"/>
    <mergeCell ref="B113:E113"/>
    <mergeCell ref="H113:I113"/>
    <mergeCell ref="B114:E114"/>
    <mergeCell ref="H114:I114"/>
    <mergeCell ref="B109:E109"/>
    <mergeCell ref="H109:I109"/>
    <mergeCell ref="B110:E110"/>
    <mergeCell ref="H110:I110"/>
    <mergeCell ref="B111:E111"/>
    <mergeCell ref="H111:I111"/>
    <mergeCell ref="B106:E106"/>
    <mergeCell ref="H106:I106"/>
    <mergeCell ref="B107:E107"/>
    <mergeCell ref="H107:I107"/>
    <mergeCell ref="B108:E108"/>
    <mergeCell ref="H108:I108"/>
    <mergeCell ref="B103:E103"/>
    <mergeCell ref="H103:I103"/>
    <mergeCell ref="B104:E104"/>
    <mergeCell ref="H104:I104"/>
    <mergeCell ref="B105:E105"/>
    <mergeCell ref="H105:I105"/>
    <mergeCell ref="B99:E99"/>
    <mergeCell ref="F99:F102"/>
    <mergeCell ref="G99:G102"/>
    <mergeCell ref="H99:I99"/>
    <mergeCell ref="B100:E100"/>
    <mergeCell ref="H100:I100"/>
    <mergeCell ref="B101:E101"/>
    <mergeCell ref="H101:I101"/>
    <mergeCell ref="B102:E102"/>
    <mergeCell ref="H102:I102"/>
    <mergeCell ref="B95:E95"/>
    <mergeCell ref="F95:F98"/>
    <mergeCell ref="G95:G98"/>
    <mergeCell ref="H95:I95"/>
    <mergeCell ref="B96:E96"/>
    <mergeCell ref="H96:I96"/>
    <mergeCell ref="B97:E97"/>
    <mergeCell ref="H97:I97"/>
    <mergeCell ref="B98:E98"/>
    <mergeCell ref="H98:I98"/>
    <mergeCell ref="B91:E91"/>
    <mergeCell ref="F91:F94"/>
    <mergeCell ref="G91:G94"/>
    <mergeCell ref="H91:I91"/>
    <mergeCell ref="B92:E92"/>
    <mergeCell ref="H92:I92"/>
    <mergeCell ref="B93:E93"/>
    <mergeCell ref="H93:I93"/>
    <mergeCell ref="B94:E94"/>
    <mergeCell ref="H94:I94"/>
    <mergeCell ref="A90:E90"/>
    <mergeCell ref="H90:I90"/>
    <mergeCell ref="B83:E83"/>
    <mergeCell ref="H83:I83"/>
    <mergeCell ref="B84:E84"/>
    <mergeCell ref="H84:I84"/>
    <mergeCell ref="B85:E85"/>
    <mergeCell ref="F85:F88"/>
    <mergeCell ref="G85:G88"/>
    <mergeCell ref="H85:I85"/>
    <mergeCell ref="B86:E86"/>
    <mergeCell ref="H86:I86"/>
    <mergeCell ref="B81:E81"/>
    <mergeCell ref="F81:F84"/>
    <mergeCell ref="G81:G84"/>
    <mergeCell ref="H81:I81"/>
    <mergeCell ref="B82:E82"/>
    <mergeCell ref="H82:I82"/>
    <mergeCell ref="B87:E87"/>
    <mergeCell ref="H87:I87"/>
    <mergeCell ref="B88:E88"/>
    <mergeCell ref="H88:I88"/>
    <mergeCell ref="B77:E77"/>
    <mergeCell ref="F77:F80"/>
    <mergeCell ref="G77:G80"/>
    <mergeCell ref="H77:I77"/>
    <mergeCell ref="B78:E78"/>
    <mergeCell ref="H78:I78"/>
    <mergeCell ref="B79:E79"/>
    <mergeCell ref="H79:I79"/>
    <mergeCell ref="B80:E80"/>
    <mergeCell ref="H80:I80"/>
    <mergeCell ref="B73:E73"/>
    <mergeCell ref="F73:F76"/>
    <mergeCell ref="G73:G76"/>
    <mergeCell ref="H73:I73"/>
    <mergeCell ref="B74:E74"/>
    <mergeCell ref="H74:I74"/>
    <mergeCell ref="B75:E75"/>
    <mergeCell ref="H75:I75"/>
    <mergeCell ref="B76:E76"/>
    <mergeCell ref="H76:I76"/>
    <mergeCell ref="B67:E67"/>
    <mergeCell ref="H67:I67"/>
    <mergeCell ref="B68:E68"/>
    <mergeCell ref="H68:I68"/>
    <mergeCell ref="B69:E69"/>
    <mergeCell ref="F69:F72"/>
    <mergeCell ref="G69:G72"/>
    <mergeCell ref="H69:I69"/>
    <mergeCell ref="B70:E70"/>
    <mergeCell ref="H70:I70"/>
    <mergeCell ref="B71:E71"/>
    <mergeCell ref="H71:I71"/>
    <mergeCell ref="B72:E72"/>
    <mergeCell ref="H72:I72"/>
    <mergeCell ref="A62:P62"/>
    <mergeCell ref="A64:E64"/>
    <mergeCell ref="H64:I64"/>
    <mergeCell ref="B65:E65"/>
    <mergeCell ref="H65:I65"/>
    <mergeCell ref="B66:E66"/>
    <mergeCell ref="H66:I66"/>
    <mergeCell ref="A58:P58"/>
    <mergeCell ref="B59:C59"/>
    <mergeCell ref="M59:P59"/>
    <mergeCell ref="B60:C60"/>
    <mergeCell ref="M60:P60"/>
    <mergeCell ref="B61:C61"/>
    <mergeCell ref="M61:P61"/>
    <mergeCell ref="A54:P54"/>
    <mergeCell ref="B55:C55"/>
    <mergeCell ref="M55:P55"/>
    <mergeCell ref="B56:C56"/>
    <mergeCell ref="M56:P56"/>
    <mergeCell ref="B57:C57"/>
    <mergeCell ref="M57:P57"/>
    <mergeCell ref="A50:P50"/>
    <mergeCell ref="B51:C51"/>
    <mergeCell ref="M51:P51"/>
    <mergeCell ref="B52:C52"/>
    <mergeCell ref="M52:P52"/>
    <mergeCell ref="B53:C53"/>
    <mergeCell ref="M53:P53"/>
    <mergeCell ref="A46:P46"/>
    <mergeCell ref="B47:C47"/>
    <mergeCell ref="M47:P47"/>
    <mergeCell ref="B48:C48"/>
    <mergeCell ref="M48:P48"/>
    <mergeCell ref="B49:C49"/>
    <mergeCell ref="M49:P49"/>
    <mergeCell ref="D28:F28"/>
    <mergeCell ref="D29:F29"/>
    <mergeCell ref="D30:F30"/>
    <mergeCell ref="D43:P44"/>
    <mergeCell ref="A45:C45"/>
    <mergeCell ref="M45:P45"/>
    <mergeCell ref="G5:L8"/>
    <mergeCell ref="D8:F8"/>
    <mergeCell ref="D11:F11"/>
    <mergeCell ref="L11:P11"/>
    <mergeCell ref="B13:F13"/>
    <mergeCell ref="M1:N1"/>
    <mergeCell ref="O1:P1"/>
    <mergeCell ref="M2:N2"/>
    <mergeCell ref="O2:P2"/>
    <mergeCell ref="M3:N3"/>
    <mergeCell ref="O3:P3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62" max="15" man="1"/>
    <brk id="131" max="15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S119"/>
  <sheetViews>
    <sheetView tabSelected="1" view="pageBreakPreview" topLeftCell="B8" zoomScale="40" zoomScaleNormal="41" zoomScaleSheetLayoutView="40" zoomScalePageLayoutView="25" workbookViewId="0">
      <selection activeCell="D8" sqref="D8:F8"/>
    </sheetView>
  </sheetViews>
  <sheetFormatPr defaultColWidth="9.1796875" defaultRowHeight="16.5"/>
  <cols>
    <col min="1" max="1" width="14.1796875" style="301" customWidth="1"/>
    <col min="2" max="2" width="43.26953125" style="301" customWidth="1"/>
    <col min="3" max="3" width="32.7265625" style="301" customWidth="1"/>
    <col min="4" max="4" width="29.54296875" style="301" customWidth="1"/>
    <col min="5" max="5" width="21.6328125" style="301" customWidth="1"/>
    <col min="6" max="6" width="27.453125" style="301" customWidth="1"/>
    <col min="7" max="7" width="27.1796875" style="302" customWidth="1"/>
    <col min="8" max="8" width="27.6328125" style="301" customWidth="1"/>
    <col min="9" max="9" width="19.54296875" style="301" customWidth="1"/>
    <col min="10" max="10" width="22.1796875" style="301" customWidth="1"/>
    <col min="11" max="11" width="25.7265625" style="301" customWidth="1"/>
    <col min="12" max="13" width="22.54296875" style="301" customWidth="1"/>
    <col min="14" max="14" width="13.453125" style="301" customWidth="1"/>
    <col min="15" max="15" width="17" style="301" customWidth="1"/>
    <col min="16" max="16" width="7.81640625" style="301" customWidth="1"/>
    <col min="17" max="17" width="38.81640625" style="301" customWidth="1"/>
    <col min="18" max="18" width="9.1796875" style="301"/>
    <col min="19" max="19" width="24.1796875" style="301" customWidth="1"/>
    <col min="20" max="16384" width="9.1796875" style="301"/>
  </cols>
  <sheetData>
    <row r="1" spans="1:19" s="4" customFormat="1" ht="40" customHeight="1">
      <c r="A1" s="83"/>
      <c r="B1" s="83"/>
      <c r="C1" s="83"/>
      <c r="D1" s="84"/>
      <c r="E1" s="83"/>
      <c r="F1" s="83"/>
      <c r="G1" s="83"/>
      <c r="H1" s="83"/>
      <c r="I1" s="83"/>
      <c r="J1" s="83"/>
      <c r="K1" s="83"/>
      <c r="L1" s="85"/>
      <c r="M1" s="85"/>
      <c r="N1" s="386" t="s">
        <v>113</v>
      </c>
      <c r="O1" s="386" t="s">
        <v>113</v>
      </c>
      <c r="P1" s="516" t="s">
        <v>114</v>
      </c>
      <c r="Q1" s="516"/>
    </row>
    <row r="2" spans="1:19" s="4" customFormat="1" ht="40" customHeight="1">
      <c r="A2" s="83"/>
      <c r="B2" s="83"/>
      <c r="C2" s="83"/>
      <c r="D2" s="83"/>
      <c r="E2" s="83"/>
      <c r="F2" s="83"/>
      <c r="G2" s="83"/>
      <c r="H2" s="83"/>
      <c r="I2" s="83"/>
      <c r="J2" s="83"/>
      <c r="K2" s="83"/>
      <c r="L2" s="85"/>
      <c r="M2" s="85"/>
      <c r="N2" s="386" t="s">
        <v>115</v>
      </c>
      <c r="O2" s="386" t="s">
        <v>115</v>
      </c>
      <c r="P2" s="517" t="s">
        <v>116</v>
      </c>
      <c r="Q2" s="517"/>
    </row>
    <row r="3" spans="1:19" s="4" customFormat="1" ht="40" customHeight="1">
      <c r="A3" s="83"/>
      <c r="B3" s="83"/>
      <c r="C3" s="83"/>
      <c r="D3" s="83"/>
      <c r="E3" s="83"/>
      <c r="F3" s="83"/>
      <c r="G3" s="83"/>
      <c r="H3" s="83"/>
      <c r="I3" s="83"/>
      <c r="J3" s="83"/>
      <c r="K3" s="83"/>
      <c r="L3" s="85"/>
      <c r="M3" s="85"/>
      <c r="N3" s="386" t="s">
        <v>117</v>
      </c>
      <c r="O3" s="386" t="s">
        <v>117</v>
      </c>
      <c r="P3" s="518" t="s">
        <v>119</v>
      </c>
      <c r="Q3" s="516"/>
    </row>
    <row r="4" spans="1:19" s="5" customFormat="1" ht="33" customHeight="1" thickBot="1">
      <c r="B4" s="6" t="s">
        <v>344</v>
      </c>
      <c r="G4" s="7"/>
    </row>
    <row r="5" spans="1:19" s="5" customFormat="1" ht="58" customHeight="1">
      <c r="B5" s="8" t="s">
        <v>0</v>
      </c>
      <c r="C5" s="8"/>
      <c r="D5" s="6"/>
      <c r="F5" s="9"/>
      <c r="G5" s="519" t="s">
        <v>377</v>
      </c>
      <c r="H5" s="520"/>
      <c r="I5" s="520"/>
      <c r="J5" s="520"/>
      <c r="K5" s="520"/>
      <c r="L5" s="520"/>
      <c r="M5" s="521"/>
    </row>
    <row r="6" spans="1:19" s="10" customFormat="1" ht="58" customHeight="1">
      <c r="B6" s="11" t="s">
        <v>43</v>
      </c>
      <c r="C6" s="11"/>
      <c r="D6" s="12" t="s">
        <v>343</v>
      </c>
      <c r="E6" s="14"/>
      <c r="F6" s="11"/>
      <c r="G6" s="522"/>
      <c r="H6" s="523"/>
      <c r="I6" s="523"/>
      <c r="J6" s="523"/>
      <c r="K6" s="523"/>
      <c r="L6" s="523"/>
      <c r="M6" s="524"/>
      <c r="N6" s="13"/>
      <c r="O6" s="13"/>
      <c r="P6" s="13"/>
      <c r="Q6" s="13"/>
    </row>
    <row r="7" spans="1:19" s="10" customFormat="1" ht="58" customHeight="1">
      <c r="B7" s="11" t="s">
        <v>44</v>
      </c>
      <c r="C7" s="11"/>
      <c r="D7" s="12" t="s">
        <v>337</v>
      </c>
      <c r="E7" s="12"/>
      <c r="F7" s="11"/>
      <c r="G7" s="522"/>
      <c r="H7" s="523"/>
      <c r="I7" s="523"/>
      <c r="J7" s="523"/>
      <c r="K7" s="523"/>
      <c r="L7" s="523"/>
      <c r="M7" s="524"/>
      <c r="N7" s="13"/>
      <c r="O7" s="13"/>
      <c r="P7" s="13"/>
      <c r="Q7" s="13"/>
    </row>
    <row r="8" spans="1:19" s="10" customFormat="1" ht="114.5" customHeight="1" thickBot="1">
      <c r="B8" s="11" t="s">
        <v>45</v>
      </c>
      <c r="C8" s="11"/>
      <c r="D8" s="381" t="s">
        <v>338</v>
      </c>
      <c r="E8" s="381"/>
      <c r="F8" s="381"/>
      <c r="G8" s="525"/>
      <c r="H8" s="526"/>
      <c r="I8" s="526"/>
      <c r="J8" s="526"/>
      <c r="K8" s="526"/>
      <c r="L8" s="526"/>
      <c r="M8" s="527"/>
      <c r="N8" s="13"/>
      <c r="O8" s="13"/>
      <c r="P8" s="13"/>
      <c r="Q8" s="13"/>
    </row>
    <row r="9" spans="1:19" s="5" customFormat="1" ht="39">
      <c r="B9" s="323" t="s">
        <v>1</v>
      </c>
      <c r="C9" s="323"/>
      <c r="D9" s="138" t="s">
        <v>346</v>
      </c>
      <c r="E9" s="138"/>
      <c r="F9" s="6"/>
      <c r="G9" s="9"/>
      <c r="H9" s="6"/>
      <c r="I9" s="6"/>
      <c r="J9" s="6"/>
      <c r="K9" s="6"/>
      <c r="L9" s="6"/>
      <c r="M9" s="6"/>
      <c r="N9" s="6"/>
      <c r="O9" s="6"/>
      <c r="P9" s="6"/>
      <c r="Q9" s="6"/>
      <c r="S9" s="5" t="s">
        <v>245</v>
      </c>
    </row>
    <row r="10" spans="1:19" s="5" customFormat="1" ht="39">
      <c r="B10" s="344" t="s">
        <v>2</v>
      </c>
      <c r="C10" s="344"/>
      <c r="D10" s="345" t="s">
        <v>251</v>
      </c>
      <c r="E10" s="346"/>
      <c r="F10" s="346"/>
      <c r="G10" s="347"/>
      <c r="H10" s="346"/>
      <c r="I10" s="348"/>
      <c r="J10" s="348" t="s">
        <v>46</v>
      </c>
      <c r="K10" s="348"/>
      <c r="L10" s="349"/>
      <c r="M10" s="348" t="s">
        <v>345</v>
      </c>
      <c r="N10" s="350"/>
      <c r="O10" s="350"/>
      <c r="P10" s="350"/>
      <c r="Q10" s="350"/>
    </row>
    <row r="11" spans="1:19" s="5" customFormat="1" ht="68.25" customHeight="1">
      <c r="B11" s="348" t="s">
        <v>3</v>
      </c>
      <c r="C11" s="348"/>
      <c r="D11" s="529">
        <v>45546</v>
      </c>
      <c r="E11" s="530"/>
      <c r="F11" s="530"/>
      <c r="G11" s="352"/>
      <c r="H11" s="351"/>
      <c r="I11" s="348"/>
      <c r="J11" s="348" t="s">
        <v>4</v>
      </c>
      <c r="K11" s="348"/>
      <c r="L11" s="349"/>
      <c r="M11" s="528" t="s">
        <v>331</v>
      </c>
      <c r="N11" s="528"/>
      <c r="O11" s="528"/>
      <c r="P11" s="528"/>
      <c r="Q11" s="528"/>
    </row>
    <row r="12" spans="1:19" s="5" customFormat="1" ht="39">
      <c r="B12" s="348" t="s">
        <v>5</v>
      </c>
      <c r="C12" s="348"/>
      <c r="D12" s="353"/>
      <c r="E12" s="348"/>
      <c r="F12" s="348"/>
      <c r="G12" s="354"/>
      <c r="H12" s="355"/>
      <c r="I12" s="348"/>
      <c r="J12" s="348" t="s">
        <v>40</v>
      </c>
      <c r="M12" s="348" t="s">
        <v>152</v>
      </c>
      <c r="N12" s="348"/>
      <c r="O12" s="355"/>
      <c r="P12" s="355"/>
      <c r="Q12" s="350"/>
    </row>
    <row r="13" spans="1:19" s="5" customFormat="1" ht="39">
      <c r="B13" s="506"/>
      <c r="C13" s="506"/>
      <c r="D13" s="506"/>
      <c r="E13" s="506"/>
      <c r="F13" s="506"/>
      <c r="G13" s="354"/>
      <c r="H13" s="355"/>
      <c r="I13" s="348"/>
      <c r="J13" s="348" t="s">
        <v>6</v>
      </c>
      <c r="K13" s="348"/>
      <c r="L13" s="349"/>
      <c r="M13" s="348" t="s">
        <v>332</v>
      </c>
      <c r="N13" s="355"/>
      <c r="O13" s="350"/>
      <c r="P13" s="350"/>
      <c r="Q13" s="355"/>
    </row>
    <row r="14" spans="1:19" s="5" customFormat="1" ht="39">
      <c r="B14" s="348" t="s">
        <v>50</v>
      </c>
      <c r="C14" s="348"/>
      <c r="D14" s="348" t="s">
        <v>7</v>
      </c>
      <c r="E14" s="348"/>
      <c r="F14" s="348"/>
      <c r="G14" s="356"/>
      <c r="H14" s="348"/>
      <c r="I14" s="348"/>
      <c r="J14" s="348" t="s">
        <v>8</v>
      </c>
      <c r="K14" s="348"/>
      <c r="L14" s="349"/>
      <c r="M14" s="350" t="s">
        <v>252</v>
      </c>
      <c r="N14" s="350"/>
      <c r="O14" s="350"/>
      <c r="P14" s="350"/>
      <c r="Q14" s="350"/>
    </row>
    <row r="15" spans="1:19" s="5" customFormat="1" ht="32.5" customHeight="1">
      <c r="B15" s="12" t="s">
        <v>65</v>
      </c>
      <c r="C15" s="12"/>
      <c r="D15" s="12"/>
      <c r="E15" s="323"/>
      <c r="F15" s="323"/>
      <c r="G15" s="343"/>
      <c r="H15" s="323"/>
      <c r="I15" s="323"/>
      <c r="J15" s="323"/>
      <c r="K15" s="323"/>
      <c r="L15" s="323"/>
      <c r="M15" s="323"/>
      <c r="N15" s="323"/>
      <c r="O15" s="323"/>
      <c r="P15" s="323"/>
      <c r="Q15" s="323"/>
    </row>
    <row r="16" spans="1:19" s="33" customFormat="1" ht="18.75" customHeight="1">
      <c r="B16" s="34"/>
      <c r="C16" s="34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</row>
    <row r="17" spans="2:17" s="237" customFormat="1" ht="83.5" customHeight="1">
      <c r="B17" s="289"/>
      <c r="C17" s="290" t="s">
        <v>112</v>
      </c>
      <c r="D17" s="290" t="s">
        <v>9</v>
      </c>
      <c r="E17" s="236" t="s">
        <v>57</v>
      </c>
      <c r="F17" s="236"/>
      <c r="G17" s="236" t="s">
        <v>222</v>
      </c>
      <c r="H17" s="236" t="s">
        <v>61</v>
      </c>
      <c r="I17" s="236" t="s">
        <v>10</v>
      </c>
      <c r="J17" s="236" t="s">
        <v>58</v>
      </c>
      <c r="K17" s="236" t="s">
        <v>59</v>
      </c>
      <c r="L17" s="236" t="s">
        <v>60</v>
      </c>
      <c r="M17" s="236"/>
      <c r="N17" s="236"/>
      <c r="O17" s="236"/>
      <c r="P17" s="236"/>
      <c r="Q17" s="253" t="s">
        <v>11</v>
      </c>
    </row>
    <row r="18" spans="2:17" s="237" customFormat="1" ht="83.5" customHeight="1">
      <c r="B18" s="291" t="s">
        <v>12</v>
      </c>
      <c r="C18" s="291"/>
      <c r="D18" s="238" t="s">
        <v>39</v>
      </c>
      <c r="E18" s="239"/>
      <c r="F18" s="240"/>
      <c r="G18" s="240">
        <v>60</v>
      </c>
      <c r="H18" s="240">
        <v>264</v>
      </c>
      <c r="I18" s="240">
        <v>504</v>
      </c>
      <c r="J18" s="240">
        <v>288</v>
      </c>
      <c r="K18" s="240">
        <v>72</v>
      </c>
      <c r="L18" s="240">
        <v>12</v>
      </c>
      <c r="M18" s="240"/>
      <c r="N18" s="240"/>
      <c r="O18" s="240"/>
      <c r="P18" s="240"/>
      <c r="Q18" s="241">
        <f>SUM(E18:P18)</f>
        <v>1200</v>
      </c>
    </row>
    <row r="19" spans="2:17" s="237" customFormat="1" ht="83.5" customHeight="1">
      <c r="B19" s="291" t="s">
        <v>64</v>
      </c>
      <c r="C19" s="291"/>
      <c r="D19" s="239" t="str">
        <f>+D18</f>
        <v>BLACK</v>
      </c>
      <c r="E19" s="239"/>
      <c r="F19" s="240"/>
      <c r="G19" s="242">
        <f>ROUNDUP(G18*5%,0)</f>
        <v>3</v>
      </c>
      <c r="H19" s="242">
        <f>ROUNDUP(H18*5%,0)-1</f>
        <v>13</v>
      </c>
      <c r="I19" s="242">
        <f>ROUNDUP(I18*5%,0)-1</f>
        <v>25</v>
      </c>
      <c r="J19" s="242">
        <f>ROUNDUP(J18*5%,0)-1</f>
        <v>14</v>
      </c>
      <c r="K19" s="242">
        <f t="shared" ref="K19:L19" si="0">ROUNDUP(K18*5%,0)</f>
        <v>4</v>
      </c>
      <c r="L19" s="242">
        <f t="shared" si="0"/>
        <v>1</v>
      </c>
      <c r="M19" s="242"/>
      <c r="N19" s="242"/>
      <c r="O19" s="242"/>
      <c r="P19" s="242"/>
      <c r="Q19" s="241">
        <f>SUM(E19:P19)</f>
        <v>60</v>
      </c>
    </row>
    <row r="20" spans="2:17" s="237" customFormat="1" ht="83.5" customHeight="1">
      <c r="B20" s="291" t="s">
        <v>347</v>
      </c>
      <c r="C20" s="291"/>
      <c r="D20" s="239" t="str">
        <f>D19</f>
        <v>BLACK</v>
      </c>
      <c r="E20" s="239"/>
      <c r="F20" s="240"/>
      <c r="G20" s="242">
        <v>1</v>
      </c>
      <c r="H20" s="242">
        <v>2</v>
      </c>
      <c r="I20" s="242">
        <v>3</v>
      </c>
      <c r="J20" s="242">
        <v>3</v>
      </c>
      <c r="K20" s="242">
        <v>1</v>
      </c>
      <c r="L20" s="242">
        <v>1</v>
      </c>
      <c r="M20" s="242"/>
      <c r="N20" s="242"/>
      <c r="O20" s="242"/>
      <c r="P20" s="242"/>
      <c r="Q20" s="241">
        <f>SUM(G20:P20)</f>
        <v>11</v>
      </c>
    </row>
    <row r="21" spans="2:17" s="248" customFormat="1" ht="83.5" customHeight="1">
      <c r="B21" s="243" t="s">
        <v>13</v>
      </c>
      <c r="C21" s="243"/>
      <c r="D21" s="244" t="str">
        <f>+D19</f>
        <v>BLACK</v>
      </c>
      <c r="E21" s="245"/>
      <c r="F21" s="246"/>
      <c r="G21" s="247">
        <f t="shared" ref="G21:L21" si="1">SUM(G18:G20)</f>
        <v>64</v>
      </c>
      <c r="H21" s="247">
        <f t="shared" si="1"/>
        <v>279</v>
      </c>
      <c r="I21" s="247">
        <f t="shared" si="1"/>
        <v>532</v>
      </c>
      <c r="J21" s="247">
        <f t="shared" si="1"/>
        <v>305</v>
      </c>
      <c r="K21" s="247">
        <f t="shared" si="1"/>
        <v>77</v>
      </c>
      <c r="L21" s="247">
        <f t="shared" si="1"/>
        <v>14</v>
      </c>
      <c r="M21" s="246"/>
      <c r="N21" s="246"/>
      <c r="O21" s="246"/>
      <c r="P21" s="246"/>
      <c r="Q21" s="246">
        <f>SUM(Q18:Q19)</f>
        <v>1260</v>
      </c>
    </row>
    <row r="22" spans="2:17" s="237" customFormat="1" ht="53.5" hidden="1">
      <c r="B22" s="289"/>
      <c r="C22" s="290" t="s">
        <v>112</v>
      </c>
      <c r="D22" s="290" t="s">
        <v>9</v>
      </c>
      <c r="E22" s="254" t="s">
        <v>57</v>
      </c>
      <c r="F22" s="254"/>
      <c r="G22" s="236" t="s">
        <v>222</v>
      </c>
      <c r="H22" s="236" t="s">
        <v>61</v>
      </c>
      <c r="I22" s="236" t="s">
        <v>10</v>
      </c>
      <c r="J22" s="236" t="s">
        <v>58</v>
      </c>
      <c r="K22" s="236" t="s">
        <v>59</v>
      </c>
      <c r="L22" s="236" t="s">
        <v>60</v>
      </c>
      <c r="M22" s="254"/>
      <c r="N22" s="254"/>
      <c r="O22" s="254"/>
      <c r="P22" s="254"/>
      <c r="Q22" s="253" t="s">
        <v>11</v>
      </c>
    </row>
    <row r="23" spans="2:17" s="237" customFormat="1" ht="53.5" hidden="1">
      <c r="B23" s="291" t="s">
        <v>12</v>
      </c>
      <c r="C23" s="291"/>
      <c r="D23" s="238" t="s">
        <v>38</v>
      </c>
      <c r="E23" s="239"/>
      <c r="F23" s="240"/>
      <c r="G23" s="240">
        <v>0</v>
      </c>
      <c r="H23" s="240">
        <v>0</v>
      </c>
      <c r="I23" s="240">
        <v>0</v>
      </c>
      <c r="J23" s="240">
        <v>0</v>
      </c>
      <c r="K23" s="240">
        <v>0</v>
      </c>
      <c r="L23" s="240">
        <v>0</v>
      </c>
      <c r="M23" s="240"/>
      <c r="N23" s="240"/>
      <c r="O23" s="240"/>
      <c r="P23" s="240"/>
      <c r="Q23" s="241">
        <f>SUM(E23:P23)</f>
        <v>0</v>
      </c>
    </row>
    <row r="24" spans="2:17" s="237" customFormat="1" ht="53.5" hidden="1">
      <c r="B24" s="291" t="s">
        <v>64</v>
      </c>
      <c r="C24" s="291"/>
      <c r="D24" s="239" t="str">
        <f>+D23</f>
        <v>WHITE</v>
      </c>
      <c r="E24" s="239"/>
      <c r="F24" s="240"/>
      <c r="G24" s="242">
        <f>ROUNDUP(G23*0%,0)</f>
        <v>0</v>
      </c>
      <c r="H24" s="242">
        <f>ROUNDUP(H23*0%,0)</f>
        <v>0</v>
      </c>
      <c r="I24" s="242">
        <f t="shared" ref="I24:L24" si="2">ROUNDUP(I23*0%,0)</f>
        <v>0</v>
      </c>
      <c r="J24" s="242">
        <f t="shared" si="2"/>
        <v>0</v>
      </c>
      <c r="K24" s="242">
        <f t="shared" si="2"/>
        <v>0</v>
      </c>
      <c r="L24" s="242">
        <f t="shared" si="2"/>
        <v>0</v>
      </c>
      <c r="M24" s="242"/>
      <c r="N24" s="242"/>
      <c r="O24" s="242"/>
      <c r="P24" s="242"/>
      <c r="Q24" s="241">
        <f>SUM(E24:P24)</f>
        <v>0</v>
      </c>
    </row>
    <row r="25" spans="2:17" s="248" customFormat="1" ht="53.5" hidden="1">
      <c r="B25" s="243" t="s">
        <v>13</v>
      </c>
      <c r="C25" s="243"/>
      <c r="D25" s="244" t="str">
        <f>+D24</f>
        <v>WHITE</v>
      </c>
      <c r="E25" s="245"/>
      <c r="F25" s="246"/>
      <c r="G25" s="247">
        <f>SUM(G23:G24)</f>
        <v>0</v>
      </c>
      <c r="H25" s="247">
        <f t="shared" ref="H25:L25" si="3">SUM(H23:H24)</f>
        <v>0</v>
      </c>
      <c r="I25" s="247">
        <f t="shared" si="3"/>
        <v>0</v>
      </c>
      <c r="J25" s="247">
        <f t="shared" si="3"/>
        <v>0</v>
      </c>
      <c r="K25" s="247">
        <f t="shared" si="3"/>
        <v>0</v>
      </c>
      <c r="L25" s="247">
        <f t="shared" si="3"/>
        <v>0</v>
      </c>
      <c r="M25" s="246"/>
      <c r="N25" s="246"/>
      <c r="O25" s="246"/>
      <c r="P25" s="246"/>
      <c r="Q25" s="246">
        <f>SUM(Q23:Q24)</f>
        <v>0</v>
      </c>
    </row>
    <row r="26" spans="2:17" s="248" customFormat="1" ht="58.5" hidden="1">
      <c r="B26" s="292" t="s">
        <v>223</v>
      </c>
      <c r="C26" s="293"/>
      <c r="D26" s="293"/>
      <c r="E26" s="294"/>
      <c r="F26" s="294"/>
      <c r="G26" s="295">
        <v>0</v>
      </c>
      <c r="H26" s="294">
        <v>0</v>
      </c>
      <c r="I26" s="294">
        <v>0</v>
      </c>
      <c r="J26" s="294">
        <v>1</v>
      </c>
      <c r="K26" s="294">
        <v>0</v>
      </c>
      <c r="L26" s="294">
        <v>0</v>
      </c>
      <c r="M26" s="296"/>
      <c r="N26" s="296"/>
      <c r="O26" s="296"/>
      <c r="P26" s="296"/>
      <c r="Q26" s="297">
        <f>SUM(G26:P26)</f>
        <v>1</v>
      </c>
    </row>
    <row r="27" spans="2:17" s="237" customFormat="1" ht="53.5">
      <c r="B27" s="249"/>
      <c r="C27" s="249"/>
      <c r="D27" s="249"/>
      <c r="E27" s="250"/>
      <c r="F27" s="250"/>
      <c r="G27" s="251"/>
      <c r="H27" s="250"/>
      <c r="I27" s="250"/>
      <c r="J27" s="250"/>
      <c r="K27" s="250"/>
      <c r="L27" s="250"/>
      <c r="M27" s="252"/>
      <c r="N27" s="252"/>
      <c r="O27" s="252"/>
      <c r="P27" s="252"/>
      <c r="Q27" s="253"/>
    </row>
    <row r="28" spans="2:17" s="248" customFormat="1" ht="53.5">
      <c r="B28" s="255" t="s">
        <v>161</v>
      </c>
      <c r="C28" s="256"/>
      <c r="D28" s="255"/>
      <c r="E28" s="257"/>
      <c r="F28" s="258"/>
      <c r="G28" s="258">
        <f t="shared" ref="G28:L28" si="4">G21+G25</f>
        <v>64</v>
      </c>
      <c r="H28" s="258">
        <f t="shared" si="4"/>
        <v>279</v>
      </c>
      <c r="I28" s="258">
        <f t="shared" si="4"/>
        <v>532</v>
      </c>
      <c r="J28" s="258">
        <f t="shared" si="4"/>
        <v>305</v>
      </c>
      <c r="K28" s="258">
        <f t="shared" si="4"/>
        <v>77</v>
      </c>
      <c r="L28" s="258">
        <f t="shared" si="4"/>
        <v>14</v>
      </c>
      <c r="M28" s="258"/>
      <c r="N28" s="258"/>
      <c r="O28" s="258"/>
      <c r="P28" s="258"/>
      <c r="Q28" s="258">
        <f>Q21+Q25</f>
        <v>1260</v>
      </c>
    </row>
    <row r="29" spans="2:17" s="135" customFormat="1" ht="20.25" customHeight="1">
      <c r="B29" s="136"/>
      <c r="C29" s="137"/>
      <c r="D29" s="278"/>
      <c r="E29" s="278"/>
      <c r="F29" s="278"/>
      <c r="G29" s="278"/>
      <c r="H29" s="278"/>
      <c r="I29" s="278"/>
      <c r="J29" s="278"/>
      <c r="K29" s="278"/>
      <c r="L29" s="278"/>
      <c r="M29" s="278"/>
      <c r="N29" s="278"/>
      <c r="O29" s="278"/>
      <c r="P29" s="278"/>
      <c r="Q29" s="278"/>
    </row>
    <row r="30" spans="2:17" s="135" customFormat="1" ht="84.75" hidden="1" customHeight="1">
      <c r="B30" s="512"/>
      <c r="C30" s="512"/>
      <c r="D30" s="512"/>
      <c r="E30" s="512"/>
      <c r="F30" s="512"/>
      <c r="G30" s="512"/>
      <c r="H30" s="512"/>
      <c r="I30" s="512"/>
      <c r="J30" s="512"/>
      <c r="K30" s="512"/>
      <c r="L30" s="512"/>
      <c r="M30" s="512"/>
      <c r="N30" s="512"/>
      <c r="O30" s="512"/>
      <c r="P30" s="512"/>
      <c r="Q30" s="512"/>
    </row>
    <row r="31" spans="2:17" s="135" customFormat="1" ht="37.5" customHeight="1">
      <c r="B31" s="136"/>
      <c r="C31" s="137"/>
      <c r="D31" s="278"/>
      <c r="E31" s="278"/>
      <c r="F31" s="278"/>
      <c r="G31" s="278"/>
      <c r="H31" s="278"/>
      <c r="I31" s="278"/>
      <c r="J31" s="278"/>
      <c r="K31" s="278"/>
      <c r="L31" s="278"/>
      <c r="M31" s="278"/>
      <c r="N31" s="278"/>
      <c r="O31" s="278"/>
      <c r="P31" s="278"/>
      <c r="Q31" s="278"/>
    </row>
    <row r="32" spans="2:17" s="4" customFormat="1" ht="59.15" customHeight="1">
      <c r="B32" s="18" t="s">
        <v>14</v>
      </c>
      <c r="C32" s="298"/>
      <c r="D32" s="278" t="s">
        <v>170</v>
      </c>
      <c r="E32" s="278"/>
      <c r="F32" s="278"/>
      <c r="G32" s="278"/>
      <c r="H32" s="278"/>
      <c r="I32" s="278"/>
      <c r="J32" s="278"/>
      <c r="K32" s="278"/>
      <c r="L32" s="278"/>
      <c r="M32" s="278"/>
      <c r="N32" s="278"/>
      <c r="O32" s="278"/>
      <c r="P32" s="278"/>
      <c r="Q32" s="278"/>
    </row>
    <row r="33" spans="1:17" s="54" customFormat="1" ht="194.5" customHeight="1">
      <c r="A33" s="511" t="s">
        <v>15</v>
      </c>
      <c r="B33" s="511"/>
      <c r="C33" s="511"/>
      <c r="D33" s="282" t="s">
        <v>16</v>
      </c>
      <c r="E33" s="282" t="s">
        <v>17</v>
      </c>
      <c r="F33" s="282" t="s">
        <v>18</v>
      </c>
      <c r="G33" s="283" t="s">
        <v>19</v>
      </c>
      <c r="H33" s="283" t="s">
        <v>20</v>
      </c>
      <c r="I33" s="283" t="s">
        <v>34</v>
      </c>
      <c r="J33" s="283" t="s">
        <v>220</v>
      </c>
      <c r="K33" s="283" t="s">
        <v>218</v>
      </c>
      <c r="L33" s="283" t="s">
        <v>219</v>
      </c>
      <c r="M33" s="283" t="s">
        <v>36</v>
      </c>
      <c r="N33" s="509" t="s">
        <v>51</v>
      </c>
      <c r="O33" s="509"/>
      <c r="P33" s="509"/>
      <c r="Q33" s="509"/>
    </row>
    <row r="34" spans="1:17" s="46" customFormat="1" ht="45.75" customHeight="1">
      <c r="A34" s="496" t="str">
        <f>D21</f>
        <v>BLACK</v>
      </c>
      <c r="B34" s="496"/>
      <c r="C34" s="496"/>
      <c r="D34" s="496"/>
      <c r="E34" s="496"/>
      <c r="F34" s="496"/>
      <c r="G34" s="496"/>
      <c r="H34" s="496"/>
      <c r="I34" s="496"/>
      <c r="J34" s="496"/>
      <c r="K34" s="496"/>
      <c r="L34" s="496"/>
      <c r="M34" s="496"/>
      <c r="N34" s="496"/>
      <c r="O34" s="496"/>
      <c r="P34" s="496"/>
      <c r="Q34" s="496"/>
    </row>
    <row r="35" spans="1:17" s="5" customFormat="1" ht="197" customHeight="1">
      <c r="A35" s="303">
        <v>1</v>
      </c>
      <c r="B35" s="503" t="str">
        <f>$M$11</f>
        <v>FLEECE_100%COTTON_OE20/2+CD8/1_420GSM_VTK5971B</v>
      </c>
      <c r="C35" s="503"/>
      <c r="D35" s="304" t="s">
        <v>153</v>
      </c>
      <c r="E35" s="304" t="s">
        <v>39</v>
      </c>
      <c r="F35" s="303" t="s">
        <v>10</v>
      </c>
      <c r="G35" s="305">
        <v>664</v>
      </c>
      <c r="H35" s="306">
        <v>1.5</v>
      </c>
      <c r="I35" s="307">
        <f>H35*G35</f>
        <v>996</v>
      </c>
      <c r="J35" s="308">
        <v>74</v>
      </c>
      <c r="K35" s="308">
        <v>0</v>
      </c>
      <c r="L35" s="308">
        <v>3</v>
      </c>
      <c r="M35" s="309">
        <f>ROUNDUP(SUM(I35:J35),0)</f>
        <v>1070</v>
      </c>
      <c r="N35" s="510" t="s">
        <v>373</v>
      </c>
      <c r="O35" s="510"/>
      <c r="P35" s="510"/>
      <c r="Q35" s="510"/>
    </row>
    <row r="36" spans="1:17" s="5" customFormat="1" ht="197" customHeight="1">
      <c r="A36" s="303">
        <v>1</v>
      </c>
      <c r="B36" s="503" t="str">
        <f>$M$11</f>
        <v>FLEECE_100%COTTON_OE20/2+CD8/1_420GSM_VTK5971B</v>
      </c>
      <c r="C36" s="503"/>
      <c r="D36" s="304" t="s">
        <v>153</v>
      </c>
      <c r="E36" s="304" t="s">
        <v>39</v>
      </c>
      <c r="F36" s="303" t="s">
        <v>10</v>
      </c>
      <c r="G36" s="305">
        <f>Q28-G35</f>
        <v>596</v>
      </c>
      <c r="H36" s="306">
        <v>1.35</v>
      </c>
      <c r="I36" s="307">
        <f>H36*G36</f>
        <v>804.6</v>
      </c>
      <c r="J36" s="308">
        <v>37</v>
      </c>
      <c r="K36" s="308">
        <v>0</v>
      </c>
      <c r="L36" s="308">
        <v>0</v>
      </c>
      <c r="M36" s="309">
        <f>ROUNDUP(SUM(I36:J36),0)</f>
        <v>842</v>
      </c>
      <c r="N36" s="510" t="s">
        <v>374</v>
      </c>
      <c r="O36" s="510"/>
      <c r="P36" s="510"/>
      <c r="Q36" s="510"/>
    </row>
    <row r="37" spans="1:17" s="5" customFormat="1" ht="233.5" customHeight="1">
      <c r="A37" s="303">
        <v>2</v>
      </c>
      <c r="B37" s="490" t="s">
        <v>378</v>
      </c>
      <c r="C37" s="492"/>
      <c r="D37" s="304" t="s">
        <v>253</v>
      </c>
      <c r="E37" s="304" t="str">
        <f>E35</f>
        <v>BLACK</v>
      </c>
      <c r="F37" s="303" t="s">
        <v>10</v>
      </c>
      <c r="G37" s="305">
        <f>$Q$21</f>
        <v>1260</v>
      </c>
      <c r="H37" s="306">
        <v>4.8000000000000001E-2</v>
      </c>
      <c r="I37" s="307">
        <f>H37*G37</f>
        <v>60.480000000000004</v>
      </c>
      <c r="J37" s="308">
        <v>2</v>
      </c>
      <c r="K37" s="308">
        <v>0</v>
      </c>
      <c r="L37" s="308">
        <v>0</v>
      </c>
      <c r="M37" s="309">
        <f>ROUNDUP(SUM(I37:J37),0)</f>
        <v>63</v>
      </c>
      <c r="N37" s="510" t="s">
        <v>375</v>
      </c>
      <c r="O37" s="510"/>
      <c r="P37" s="510"/>
      <c r="Q37" s="510"/>
    </row>
    <row r="38" spans="1:17" s="5" customFormat="1" ht="133" customHeight="1">
      <c r="A38" s="303">
        <v>3</v>
      </c>
      <c r="B38" s="490" t="s">
        <v>348</v>
      </c>
      <c r="C38" s="492"/>
      <c r="D38" s="304" t="s">
        <v>254</v>
      </c>
      <c r="E38" s="304" t="s">
        <v>39</v>
      </c>
      <c r="F38" s="303" t="s">
        <v>10</v>
      </c>
      <c r="G38" s="305">
        <f>$Q$21</f>
        <v>1260</v>
      </c>
      <c r="H38" s="306">
        <v>0.04</v>
      </c>
      <c r="I38" s="307">
        <f>H38*G38</f>
        <v>50.4</v>
      </c>
      <c r="J38" s="308">
        <f>I38*0%</f>
        <v>0</v>
      </c>
      <c r="K38" s="308">
        <v>0</v>
      </c>
      <c r="L38" s="308">
        <v>0</v>
      </c>
      <c r="M38" s="309">
        <f>ROUNDUP(SUM(I38:J38),0)</f>
        <v>51</v>
      </c>
      <c r="N38" s="513" t="s">
        <v>376</v>
      </c>
      <c r="O38" s="514"/>
      <c r="P38" s="514"/>
      <c r="Q38" s="515"/>
    </row>
    <row r="39" spans="1:17" s="46" customFormat="1" ht="51.75" hidden="1" customHeight="1">
      <c r="A39" s="496" t="str">
        <f>D25</f>
        <v>WHITE</v>
      </c>
      <c r="B39" s="496"/>
      <c r="C39" s="496"/>
      <c r="D39" s="496"/>
      <c r="E39" s="496"/>
      <c r="F39" s="496"/>
      <c r="G39" s="496"/>
      <c r="H39" s="496"/>
      <c r="I39" s="496"/>
      <c r="J39" s="496"/>
      <c r="K39" s="496"/>
      <c r="L39" s="496"/>
      <c r="M39" s="496"/>
      <c r="N39" s="496"/>
      <c r="O39" s="496"/>
      <c r="P39" s="496"/>
      <c r="Q39" s="496"/>
    </row>
    <row r="40" spans="1:17" s="169" customFormat="1" ht="126" hidden="1" customHeight="1">
      <c r="A40" s="174">
        <v>3</v>
      </c>
      <c r="B40" s="508" t="str">
        <f>$M$11</f>
        <v>FLEECE_100%COTTON_OE20/2+CD8/1_420GSM_VTK5971B</v>
      </c>
      <c r="C40" s="508"/>
      <c r="D40" s="233" t="s">
        <v>153</v>
      </c>
      <c r="E40" s="233" t="str">
        <f>D23</f>
        <v>WHITE</v>
      </c>
      <c r="F40" s="174" t="s">
        <v>10</v>
      </c>
      <c r="G40" s="234">
        <f>$Q$25</f>
        <v>0</v>
      </c>
      <c r="H40" s="235">
        <v>0.995</v>
      </c>
      <c r="I40" s="229">
        <f t="shared" ref="I40:I41" si="5">G40*H40</f>
        <v>0</v>
      </c>
      <c r="J40" s="232">
        <f>I40*9.8%+(I40/70)*0.5</f>
        <v>0</v>
      </c>
      <c r="K40" s="232">
        <v>0</v>
      </c>
      <c r="L40" s="232">
        <v>2</v>
      </c>
      <c r="M40" s="275">
        <f>ROUNDUP(SUM(I40:J40),0)</f>
        <v>0</v>
      </c>
      <c r="N40" s="507" t="s">
        <v>248</v>
      </c>
      <c r="O40" s="507"/>
      <c r="P40" s="507"/>
      <c r="Q40" s="507"/>
    </row>
    <row r="41" spans="1:17" s="169" customFormat="1" ht="76.5" hidden="1" customHeight="1">
      <c r="A41" s="174">
        <v>4</v>
      </c>
      <c r="B41" s="484" t="s">
        <v>249</v>
      </c>
      <c r="C41" s="485"/>
      <c r="D41" s="233" t="s">
        <v>246</v>
      </c>
      <c r="E41" s="233" t="s">
        <v>38</v>
      </c>
      <c r="F41" s="174" t="s">
        <v>10</v>
      </c>
      <c r="G41" s="234">
        <f>$Q$25</f>
        <v>0</v>
      </c>
      <c r="H41" s="235">
        <v>0.2</v>
      </c>
      <c r="I41" s="229">
        <f t="shared" si="5"/>
        <v>0</v>
      </c>
      <c r="J41" s="232">
        <f>I41*0%</f>
        <v>0</v>
      </c>
      <c r="K41" s="232">
        <v>0</v>
      </c>
      <c r="L41" s="232">
        <v>0</v>
      </c>
      <c r="M41" s="275">
        <f>ROUNDUP(SUM(I41:J41),0)</f>
        <v>0</v>
      </c>
      <c r="N41" s="481" t="s">
        <v>250</v>
      </c>
      <c r="O41" s="482"/>
      <c r="P41" s="482"/>
      <c r="Q41" s="483"/>
    </row>
    <row r="42" spans="1:17" s="46" customFormat="1" ht="21.75" customHeight="1">
      <c r="A42" s="496"/>
      <c r="B42" s="496"/>
      <c r="C42" s="496"/>
      <c r="D42" s="496"/>
      <c r="E42" s="496"/>
      <c r="F42" s="496"/>
      <c r="G42" s="496"/>
      <c r="H42" s="496"/>
      <c r="I42" s="496"/>
      <c r="J42" s="496"/>
      <c r="K42" s="496"/>
      <c r="L42" s="496"/>
      <c r="M42" s="496"/>
      <c r="N42" s="496"/>
      <c r="O42" s="496"/>
      <c r="P42" s="496"/>
      <c r="Q42" s="496"/>
    </row>
    <row r="43" spans="1:17" s="37" customFormat="1" ht="37" customHeight="1">
      <c r="B43" s="18" t="s">
        <v>21</v>
      </c>
      <c r="G43" s="39"/>
      <c r="P43" s="497"/>
      <c r="Q43" s="497"/>
    </row>
    <row r="44" spans="1:17" s="54" customFormat="1" ht="140" customHeight="1">
      <c r="A44" s="498" t="s">
        <v>22</v>
      </c>
      <c r="B44" s="499"/>
      <c r="C44" s="499"/>
      <c r="D44" s="499"/>
      <c r="E44" s="500"/>
      <c r="F44" s="283" t="s">
        <v>47</v>
      </c>
      <c r="G44" s="283" t="s">
        <v>23</v>
      </c>
      <c r="H44" s="501" t="s">
        <v>42</v>
      </c>
      <c r="I44" s="502"/>
      <c r="J44" s="282" t="s">
        <v>18</v>
      </c>
      <c r="K44" s="283" t="s">
        <v>48</v>
      </c>
      <c r="L44" s="283" t="s">
        <v>24</v>
      </c>
      <c r="M44" s="284" t="s">
        <v>25</v>
      </c>
      <c r="N44" s="284" t="s">
        <v>26</v>
      </c>
      <c r="O44" s="284" t="s">
        <v>27</v>
      </c>
      <c r="P44" s="504" t="s">
        <v>28</v>
      </c>
      <c r="Q44" s="505"/>
    </row>
    <row r="45" spans="1:17" s="5" customFormat="1" ht="112.5" customHeight="1">
      <c r="A45" s="303">
        <v>1</v>
      </c>
      <c r="B45" s="493" t="s">
        <v>349</v>
      </c>
      <c r="C45" s="494"/>
      <c r="D45" s="494"/>
      <c r="E45" s="495"/>
      <c r="F45" s="310" t="str">
        <f>E35</f>
        <v>BLACK</v>
      </c>
      <c r="G45" s="311" t="s">
        <v>350</v>
      </c>
      <c r="H45" s="488" t="str">
        <f t="shared" ref="H45:H52" si="6">$D$21</f>
        <v>BLACK</v>
      </c>
      <c r="I45" s="489" t="str">
        <f t="shared" ref="I45:I52" si="7">$E$35</f>
        <v>BLACK</v>
      </c>
      <c r="J45" s="312" t="s">
        <v>29</v>
      </c>
      <c r="K45" s="312">
        <f t="shared" ref="K45:K52" si="8">$Q$21</f>
        <v>1260</v>
      </c>
      <c r="L45" s="313">
        <f>480/5000</f>
        <v>9.6000000000000002E-2</v>
      </c>
      <c r="M45" s="314">
        <f t="shared" ref="M45:M48" si="9">K45*L45</f>
        <v>120.96000000000001</v>
      </c>
      <c r="N45" s="314"/>
      <c r="O45" s="315">
        <f>ROUNDUP(N45+M45,0)</f>
        <v>121</v>
      </c>
      <c r="P45" s="486"/>
      <c r="Q45" s="487"/>
    </row>
    <row r="46" spans="1:17" s="5" customFormat="1" ht="90.5" customHeight="1">
      <c r="A46" s="303">
        <v>2</v>
      </c>
      <c r="B46" s="493" t="s">
        <v>255</v>
      </c>
      <c r="C46" s="494"/>
      <c r="D46" s="494"/>
      <c r="E46" s="495"/>
      <c r="F46" s="310" t="s">
        <v>55</v>
      </c>
      <c r="G46" s="311" t="s">
        <v>333</v>
      </c>
      <c r="H46" s="488" t="str">
        <f t="shared" si="6"/>
        <v>BLACK</v>
      </c>
      <c r="I46" s="489" t="str">
        <f t="shared" si="7"/>
        <v>BLACK</v>
      </c>
      <c r="J46" s="312" t="s">
        <v>29</v>
      </c>
      <c r="K46" s="312">
        <f t="shared" si="8"/>
        <v>1260</v>
      </c>
      <c r="L46" s="316">
        <f>3/4500</f>
        <v>6.6666666666666664E-4</v>
      </c>
      <c r="M46" s="314">
        <f t="shared" si="9"/>
        <v>0.84</v>
      </c>
      <c r="N46" s="314"/>
      <c r="O46" s="315">
        <f t="shared" ref="O46:O50" si="10">ROUNDUP(N46+M46,0)</f>
        <v>1</v>
      </c>
      <c r="P46" s="486"/>
      <c r="Q46" s="487"/>
    </row>
    <row r="47" spans="1:17" s="5" customFormat="1" ht="112.5" customHeight="1">
      <c r="A47" s="303">
        <v>3</v>
      </c>
      <c r="B47" s="503" t="s">
        <v>351</v>
      </c>
      <c r="C47" s="503"/>
      <c r="D47" s="503"/>
      <c r="E47" s="503"/>
      <c r="F47" s="317" t="s">
        <v>55</v>
      </c>
      <c r="G47" s="311"/>
      <c r="H47" s="488" t="str">
        <f t="shared" si="6"/>
        <v>BLACK</v>
      </c>
      <c r="I47" s="489" t="str">
        <f t="shared" si="7"/>
        <v>BLACK</v>
      </c>
      <c r="J47" s="312" t="s">
        <v>130</v>
      </c>
      <c r="K47" s="312">
        <f t="shared" si="8"/>
        <v>1260</v>
      </c>
      <c r="L47" s="313">
        <v>1</v>
      </c>
      <c r="M47" s="314">
        <f t="shared" si="9"/>
        <v>1260</v>
      </c>
      <c r="N47" s="314"/>
      <c r="O47" s="315">
        <f t="shared" si="10"/>
        <v>1260</v>
      </c>
      <c r="P47" s="486"/>
      <c r="Q47" s="487"/>
    </row>
    <row r="48" spans="1:17" s="5" customFormat="1" ht="172.5" customHeight="1">
      <c r="A48" s="303">
        <f t="shared" ref="A48" si="11">A47+1</f>
        <v>4</v>
      </c>
      <c r="B48" s="503" t="s">
        <v>356</v>
      </c>
      <c r="C48" s="503"/>
      <c r="D48" s="503"/>
      <c r="E48" s="503"/>
      <c r="F48" s="317" t="s">
        <v>38</v>
      </c>
      <c r="G48" s="311"/>
      <c r="H48" s="488" t="str">
        <f t="shared" si="6"/>
        <v>BLACK</v>
      </c>
      <c r="I48" s="489" t="str">
        <f t="shared" si="7"/>
        <v>BLACK</v>
      </c>
      <c r="J48" s="312" t="s">
        <v>130</v>
      </c>
      <c r="K48" s="312">
        <f t="shared" si="8"/>
        <v>1260</v>
      </c>
      <c r="L48" s="313">
        <v>1</v>
      </c>
      <c r="M48" s="314">
        <f t="shared" si="9"/>
        <v>1260</v>
      </c>
      <c r="N48" s="314"/>
      <c r="O48" s="315">
        <f t="shared" si="10"/>
        <v>1260</v>
      </c>
      <c r="P48" s="486" t="s">
        <v>355</v>
      </c>
      <c r="Q48" s="487"/>
    </row>
    <row r="49" spans="1:17" s="5" customFormat="1" ht="94.5" customHeight="1">
      <c r="A49" s="303">
        <f>A48+1</f>
        <v>5</v>
      </c>
      <c r="B49" s="490" t="s">
        <v>256</v>
      </c>
      <c r="C49" s="491"/>
      <c r="D49" s="491"/>
      <c r="E49" s="492"/>
      <c r="F49" s="317" t="str">
        <f>F45</f>
        <v>BLACK</v>
      </c>
      <c r="G49" s="311"/>
      <c r="H49" s="488" t="str">
        <f t="shared" si="6"/>
        <v>BLACK</v>
      </c>
      <c r="I49" s="489" t="str">
        <f t="shared" si="7"/>
        <v>BLACK</v>
      </c>
      <c r="J49" s="312" t="s">
        <v>10</v>
      </c>
      <c r="K49" s="312">
        <f t="shared" si="8"/>
        <v>1260</v>
      </c>
      <c r="L49" s="313">
        <v>1.7</v>
      </c>
      <c r="M49" s="314">
        <f>(K49*L49)*1.05</f>
        <v>2249.1</v>
      </c>
      <c r="N49" s="314"/>
      <c r="O49" s="315">
        <f t="shared" si="10"/>
        <v>2250</v>
      </c>
      <c r="P49" s="564" t="s">
        <v>353</v>
      </c>
      <c r="Q49" s="487"/>
    </row>
    <row r="50" spans="1:17" s="5" customFormat="1" ht="94.5" customHeight="1">
      <c r="A50" s="303">
        <f>A49+1</f>
        <v>6</v>
      </c>
      <c r="B50" s="490" t="s">
        <v>257</v>
      </c>
      <c r="C50" s="491"/>
      <c r="D50" s="491"/>
      <c r="E50" s="492"/>
      <c r="F50" s="317" t="s">
        <v>39</v>
      </c>
      <c r="G50" s="311"/>
      <c r="H50" s="488" t="str">
        <f t="shared" si="6"/>
        <v>BLACK</v>
      </c>
      <c r="I50" s="489" t="str">
        <f t="shared" si="7"/>
        <v>BLACK</v>
      </c>
      <c r="J50" s="312" t="s">
        <v>10</v>
      </c>
      <c r="K50" s="312">
        <f t="shared" si="8"/>
        <v>1260</v>
      </c>
      <c r="L50" s="313">
        <v>1</v>
      </c>
      <c r="M50" s="314">
        <f>(K50*L50)*1.04</f>
        <v>1310.4000000000001</v>
      </c>
      <c r="N50" s="314"/>
      <c r="O50" s="315">
        <f t="shared" si="10"/>
        <v>1311</v>
      </c>
      <c r="P50" s="564" t="s">
        <v>354</v>
      </c>
      <c r="Q50" s="487"/>
    </row>
    <row r="51" spans="1:17" s="5" customFormat="1" ht="94.5" customHeight="1">
      <c r="A51" s="303">
        <f t="shared" ref="A51:A52" si="12">A50+1</f>
        <v>7</v>
      </c>
      <c r="B51" s="490" t="s">
        <v>352</v>
      </c>
      <c r="C51" s="491"/>
      <c r="D51" s="491"/>
      <c r="E51" s="492"/>
      <c r="F51" s="317" t="s">
        <v>55</v>
      </c>
      <c r="G51" s="311"/>
      <c r="H51" s="488" t="str">
        <f t="shared" si="6"/>
        <v>BLACK</v>
      </c>
      <c r="I51" s="489" t="str">
        <f t="shared" si="7"/>
        <v>BLACK</v>
      </c>
      <c r="J51" s="312" t="s">
        <v>130</v>
      </c>
      <c r="K51" s="312">
        <f t="shared" si="8"/>
        <v>1260</v>
      </c>
      <c r="L51" s="313">
        <v>1</v>
      </c>
      <c r="M51" s="314">
        <f t="shared" ref="M51" si="13">K51*L51</f>
        <v>1260</v>
      </c>
      <c r="N51" s="314"/>
      <c r="O51" s="315">
        <f t="shared" ref="O51" si="14">ROUNDUP(N51+M51,0)</f>
        <v>1260</v>
      </c>
      <c r="P51" s="486" t="s">
        <v>355</v>
      </c>
      <c r="Q51" s="487"/>
    </row>
    <row r="52" spans="1:17" s="5" customFormat="1" ht="144.5" customHeight="1">
      <c r="A52" s="303">
        <f t="shared" si="12"/>
        <v>8</v>
      </c>
      <c r="B52" s="490" t="s">
        <v>258</v>
      </c>
      <c r="C52" s="491"/>
      <c r="D52" s="491"/>
      <c r="E52" s="492"/>
      <c r="F52" s="317" t="str">
        <f>H52</f>
        <v>BLACK</v>
      </c>
      <c r="G52" s="311" t="s">
        <v>359</v>
      </c>
      <c r="H52" s="488" t="str">
        <f t="shared" si="6"/>
        <v>BLACK</v>
      </c>
      <c r="I52" s="489" t="str">
        <f t="shared" si="7"/>
        <v>BLACK</v>
      </c>
      <c r="J52" s="312" t="s">
        <v>130</v>
      </c>
      <c r="K52" s="312">
        <f t="shared" si="8"/>
        <v>1260</v>
      </c>
      <c r="L52" s="313">
        <v>2</v>
      </c>
      <c r="M52" s="314">
        <f t="shared" ref="M52" si="15">K52*L52</f>
        <v>2520</v>
      </c>
      <c r="N52" s="314"/>
      <c r="O52" s="315">
        <f t="shared" ref="O52" si="16">ROUNDUP(N52+M52,0)</f>
        <v>2520</v>
      </c>
      <c r="P52" s="565" t="s">
        <v>357</v>
      </c>
      <c r="Q52" s="566"/>
    </row>
    <row r="53" spans="1:17" s="46" customFormat="1" ht="21.75" customHeight="1">
      <c r="A53" s="496"/>
      <c r="B53" s="496"/>
      <c r="C53" s="496"/>
      <c r="D53" s="496"/>
      <c r="E53" s="496"/>
      <c r="F53" s="496"/>
      <c r="G53" s="496"/>
      <c r="H53" s="496"/>
      <c r="I53" s="496"/>
      <c r="J53" s="496"/>
      <c r="K53" s="496"/>
      <c r="L53" s="496"/>
      <c r="M53" s="496"/>
      <c r="N53" s="496"/>
      <c r="O53" s="496"/>
      <c r="P53" s="496"/>
      <c r="Q53" s="496"/>
    </row>
    <row r="54" spans="1:17" s="37" customFormat="1" ht="39" customHeight="1">
      <c r="B54" s="18" t="s">
        <v>66</v>
      </c>
      <c r="F54" s="42"/>
      <c r="G54" s="43"/>
      <c r="H54" s="42"/>
      <c r="I54" s="42"/>
      <c r="J54" s="42"/>
      <c r="K54" s="42"/>
      <c r="L54" s="42"/>
      <c r="M54" s="42"/>
      <c r="N54" s="42"/>
      <c r="O54" s="42"/>
      <c r="Q54" s="40"/>
    </row>
    <row r="55" spans="1:17" s="54" customFormat="1" ht="144" customHeight="1">
      <c r="A55" s="511" t="s">
        <v>22</v>
      </c>
      <c r="B55" s="511"/>
      <c r="C55" s="511"/>
      <c r="D55" s="511"/>
      <c r="E55" s="511"/>
      <c r="F55" s="283" t="s">
        <v>47</v>
      </c>
      <c r="G55" s="283" t="s">
        <v>23</v>
      </c>
      <c r="H55" s="509" t="s">
        <v>42</v>
      </c>
      <c r="I55" s="509"/>
      <c r="J55" s="282" t="s">
        <v>18</v>
      </c>
      <c r="K55" s="283" t="s">
        <v>48</v>
      </c>
      <c r="L55" s="283" t="s">
        <v>24</v>
      </c>
      <c r="M55" s="283" t="s">
        <v>25</v>
      </c>
      <c r="N55" s="283" t="s">
        <v>26</v>
      </c>
      <c r="O55" s="283" t="s">
        <v>27</v>
      </c>
      <c r="P55" s="509" t="s">
        <v>28</v>
      </c>
      <c r="Q55" s="509"/>
    </row>
    <row r="56" spans="1:17" s="318" customFormat="1" ht="67" customHeight="1">
      <c r="A56" s="303">
        <v>1</v>
      </c>
      <c r="B56" s="493" t="s">
        <v>364</v>
      </c>
      <c r="C56" s="494"/>
      <c r="D56" s="494"/>
      <c r="E56" s="495"/>
      <c r="F56" s="317" t="s">
        <v>132</v>
      </c>
      <c r="G56" s="311"/>
      <c r="H56" s="535" t="str">
        <f t="shared" ref="H56:H62" si="17">$D$21</f>
        <v>BLACK</v>
      </c>
      <c r="I56" s="535" t="str">
        <f t="shared" ref="I56:I62" si="18">$E$35</f>
        <v>BLACK</v>
      </c>
      <c r="J56" s="312" t="s">
        <v>30</v>
      </c>
      <c r="K56" s="312">
        <f t="shared" ref="K56:K62" si="19">$Q$21</f>
        <v>1260</v>
      </c>
      <c r="L56" s="313">
        <v>1</v>
      </c>
      <c r="M56" s="312">
        <f>K56*L56</f>
        <v>1260</v>
      </c>
      <c r="N56" s="314"/>
      <c r="O56" s="315">
        <f>ROUNDUP(N56+M56,0)</f>
        <v>1260</v>
      </c>
      <c r="P56" s="561"/>
      <c r="Q56" s="561"/>
    </row>
    <row r="57" spans="1:17" s="318" customFormat="1" ht="67" customHeight="1">
      <c r="A57" s="303">
        <v>2</v>
      </c>
      <c r="B57" s="493" t="s">
        <v>260</v>
      </c>
      <c r="C57" s="494"/>
      <c r="D57" s="494"/>
      <c r="E57" s="495"/>
      <c r="F57" s="317" t="s">
        <v>38</v>
      </c>
      <c r="G57" s="311"/>
      <c r="H57" s="535" t="str">
        <f t="shared" si="17"/>
        <v>BLACK</v>
      </c>
      <c r="I57" s="535" t="str">
        <f t="shared" si="18"/>
        <v>BLACK</v>
      </c>
      <c r="J57" s="312" t="s">
        <v>30</v>
      </c>
      <c r="K57" s="312">
        <f t="shared" si="19"/>
        <v>1260</v>
      </c>
      <c r="L57" s="313">
        <v>1</v>
      </c>
      <c r="M57" s="312">
        <f t="shared" ref="M57:M62" si="20">K57*L57</f>
        <v>1260</v>
      </c>
      <c r="N57" s="314"/>
      <c r="O57" s="315">
        <f t="shared" ref="O57:O60" si="21">ROUNDUP(N57+M57,0)</f>
        <v>1260</v>
      </c>
      <c r="P57" s="561" t="s">
        <v>361</v>
      </c>
      <c r="Q57" s="561"/>
    </row>
    <row r="58" spans="1:17" s="318" customFormat="1" ht="67" customHeight="1">
      <c r="A58" s="303">
        <v>3</v>
      </c>
      <c r="B58" s="503" t="s">
        <v>360</v>
      </c>
      <c r="C58" s="503"/>
      <c r="D58" s="503"/>
      <c r="E58" s="503"/>
      <c r="F58" s="317" t="s">
        <v>363</v>
      </c>
      <c r="G58" s="311"/>
      <c r="H58" s="535" t="str">
        <f t="shared" si="17"/>
        <v>BLACK</v>
      </c>
      <c r="I58" s="535" t="str">
        <f t="shared" si="18"/>
        <v>BLACK</v>
      </c>
      <c r="J58" s="312" t="s">
        <v>30</v>
      </c>
      <c r="K58" s="312">
        <f t="shared" si="19"/>
        <v>1260</v>
      </c>
      <c r="L58" s="313">
        <v>1</v>
      </c>
      <c r="M58" s="312">
        <f t="shared" si="20"/>
        <v>1260</v>
      </c>
      <c r="N58" s="314"/>
      <c r="O58" s="315">
        <f t="shared" ref="O58:O59" si="22">ROUNDUP(N58+M58,0)</f>
        <v>1260</v>
      </c>
      <c r="P58" s="561" t="s">
        <v>362</v>
      </c>
      <c r="Q58" s="561"/>
    </row>
    <row r="59" spans="1:17" s="318" customFormat="1" ht="66.75" customHeight="1">
      <c r="A59" s="303">
        <v>5</v>
      </c>
      <c r="B59" s="493" t="s">
        <v>261</v>
      </c>
      <c r="C59" s="494"/>
      <c r="D59" s="494"/>
      <c r="E59" s="495"/>
      <c r="F59" s="317" t="s">
        <v>38</v>
      </c>
      <c r="G59" s="311"/>
      <c r="H59" s="535" t="str">
        <f t="shared" si="17"/>
        <v>BLACK</v>
      </c>
      <c r="I59" s="535" t="str">
        <f t="shared" si="18"/>
        <v>BLACK</v>
      </c>
      <c r="J59" s="312" t="s">
        <v>30</v>
      </c>
      <c r="K59" s="312">
        <f t="shared" si="19"/>
        <v>1260</v>
      </c>
      <c r="L59" s="313">
        <v>1</v>
      </c>
      <c r="M59" s="312">
        <f t="shared" si="20"/>
        <v>1260</v>
      </c>
      <c r="N59" s="314"/>
      <c r="O59" s="315">
        <f t="shared" si="22"/>
        <v>1260</v>
      </c>
      <c r="P59" s="561"/>
      <c r="Q59" s="561"/>
    </row>
    <row r="60" spans="1:17" s="318" customFormat="1" ht="67" customHeight="1">
      <c r="A60" s="303">
        <v>6</v>
      </c>
      <c r="B60" s="493" t="s">
        <v>262</v>
      </c>
      <c r="C60" s="494"/>
      <c r="D60" s="494"/>
      <c r="E60" s="495"/>
      <c r="F60" s="317" t="s">
        <v>132</v>
      </c>
      <c r="G60" s="311"/>
      <c r="H60" s="535" t="str">
        <f t="shared" si="17"/>
        <v>BLACK</v>
      </c>
      <c r="I60" s="535" t="str">
        <f t="shared" si="18"/>
        <v>BLACK</v>
      </c>
      <c r="J60" s="312" t="s">
        <v>30</v>
      </c>
      <c r="K60" s="312">
        <f t="shared" si="19"/>
        <v>1260</v>
      </c>
      <c r="L60" s="313">
        <f>1/12</f>
        <v>8.3333333333333329E-2</v>
      </c>
      <c r="M60" s="312">
        <f t="shared" si="20"/>
        <v>105</v>
      </c>
      <c r="N60" s="314"/>
      <c r="O60" s="315">
        <f t="shared" si="21"/>
        <v>105</v>
      </c>
      <c r="P60" s="561"/>
      <c r="Q60" s="561"/>
    </row>
    <row r="61" spans="1:17" s="318" customFormat="1" ht="67" customHeight="1">
      <c r="A61" s="303">
        <v>7</v>
      </c>
      <c r="B61" s="493" t="s">
        <v>263</v>
      </c>
      <c r="C61" s="494"/>
      <c r="D61" s="494"/>
      <c r="E61" s="495"/>
      <c r="F61" s="317" t="s">
        <v>55</v>
      </c>
      <c r="G61" s="311"/>
      <c r="H61" s="535" t="str">
        <f t="shared" si="17"/>
        <v>BLACK</v>
      </c>
      <c r="I61" s="535" t="str">
        <f t="shared" si="18"/>
        <v>BLACK</v>
      </c>
      <c r="J61" s="312" t="s">
        <v>242</v>
      </c>
      <c r="K61" s="312">
        <f t="shared" si="19"/>
        <v>1260</v>
      </c>
      <c r="L61" s="313">
        <f>L62*2</f>
        <v>0.16666666666666666</v>
      </c>
      <c r="M61" s="312">
        <f t="shared" si="20"/>
        <v>210</v>
      </c>
      <c r="N61" s="314"/>
      <c r="O61" s="315">
        <f t="shared" ref="O61:O62" si="23">ROUNDUP(N61+M61,0)</f>
        <v>210</v>
      </c>
      <c r="P61" s="561"/>
      <c r="Q61" s="561"/>
    </row>
    <row r="62" spans="1:17" s="318" customFormat="1" ht="67" customHeight="1">
      <c r="A62" s="303">
        <v>8</v>
      </c>
      <c r="B62" s="503" t="s">
        <v>264</v>
      </c>
      <c r="C62" s="503"/>
      <c r="D62" s="503"/>
      <c r="E62" s="503"/>
      <c r="F62" s="317" t="s">
        <v>55</v>
      </c>
      <c r="G62" s="311"/>
      <c r="H62" s="535" t="str">
        <f t="shared" si="17"/>
        <v>BLACK</v>
      </c>
      <c r="I62" s="535" t="str">
        <f t="shared" si="18"/>
        <v>BLACK</v>
      </c>
      <c r="J62" s="312" t="s">
        <v>242</v>
      </c>
      <c r="K62" s="312">
        <f t="shared" si="19"/>
        <v>1260</v>
      </c>
      <c r="L62" s="313">
        <f>1/12</f>
        <v>8.3333333333333329E-2</v>
      </c>
      <c r="M62" s="312">
        <f t="shared" si="20"/>
        <v>105</v>
      </c>
      <c r="N62" s="314"/>
      <c r="O62" s="315">
        <f t="shared" si="23"/>
        <v>105</v>
      </c>
      <c r="P62" s="561"/>
      <c r="Q62" s="561"/>
    </row>
    <row r="63" spans="1:17" s="15" customFormat="1" ht="32.5">
      <c r="A63" s="118"/>
      <c r="B63" s="118"/>
      <c r="C63" s="47"/>
      <c r="D63" s="47"/>
      <c r="E63" s="47"/>
      <c r="F63" s="47"/>
      <c r="G63" s="47"/>
      <c r="H63" s="47"/>
      <c r="I63" s="47"/>
      <c r="J63" s="47"/>
      <c r="K63" s="47"/>
      <c r="L63" s="47"/>
      <c r="M63" s="47"/>
      <c r="N63" s="47"/>
      <c r="O63" s="47"/>
      <c r="P63" s="47"/>
    </row>
    <row r="64" spans="1:17" s="169" customFormat="1" ht="33" customHeight="1">
      <c r="B64" s="129" t="s">
        <v>67</v>
      </c>
      <c r="C64" s="287"/>
      <c r="G64" s="288"/>
      <c r="J64" s="563" t="s">
        <v>31</v>
      </c>
      <c r="K64" s="563"/>
      <c r="L64" s="563"/>
      <c r="M64" s="563"/>
      <c r="N64" s="563"/>
      <c r="O64" s="286"/>
      <c r="P64" s="286"/>
      <c r="Q64" s="285"/>
    </row>
    <row r="65" spans="1:17" s="319" customFormat="1" ht="54.65" customHeight="1">
      <c r="A65" s="319">
        <v>1</v>
      </c>
      <c r="B65" s="320" t="s">
        <v>334</v>
      </c>
      <c r="C65" s="6" t="s">
        <v>244</v>
      </c>
      <c r="D65" s="5"/>
      <c r="E65" s="5"/>
      <c r="F65" s="5"/>
      <c r="G65" s="7"/>
      <c r="H65" s="7"/>
      <c r="I65" s="7"/>
      <c r="J65" s="7"/>
      <c r="K65" s="9"/>
      <c r="L65" s="9"/>
      <c r="M65" s="7"/>
      <c r="N65" s="7"/>
      <c r="O65" s="7"/>
      <c r="P65" s="7"/>
      <c r="Q65" s="7"/>
    </row>
    <row r="66" spans="1:17" s="5" customFormat="1" ht="34.5" hidden="1" customHeight="1">
      <c r="A66" s="319"/>
      <c r="B66" s="540" t="s">
        <v>49</v>
      </c>
      <c r="C66" s="541"/>
      <c r="D66" s="541"/>
      <c r="E66" s="541"/>
      <c r="F66" s="541"/>
      <c r="G66" s="541"/>
      <c r="H66" s="541"/>
      <c r="I66" s="542"/>
      <c r="J66" s="7"/>
      <c r="K66" s="9"/>
      <c r="L66" s="9"/>
      <c r="M66" s="7"/>
      <c r="N66" s="7"/>
      <c r="O66" s="7"/>
      <c r="P66" s="7"/>
      <c r="Q66" s="7"/>
    </row>
    <row r="67" spans="1:17" s="5" customFormat="1" ht="59.25" hidden="1" customHeight="1">
      <c r="A67" s="319"/>
      <c r="B67" s="546" t="s">
        <v>42</v>
      </c>
      <c r="C67" s="547"/>
      <c r="D67" s="548" t="s">
        <v>243</v>
      </c>
      <c r="E67" s="549"/>
      <c r="F67" s="549"/>
      <c r="G67" s="549"/>
      <c r="H67" s="549"/>
      <c r="I67" s="550"/>
      <c r="J67" s="7"/>
      <c r="K67" s="7"/>
      <c r="L67" s="7"/>
      <c r="M67" s="7"/>
      <c r="N67" s="7"/>
      <c r="O67" s="7"/>
      <c r="P67" s="7"/>
      <c r="Q67" s="7"/>
    </row>
    <row r="68" spans="1:17" s="5" customFormat="1" ht="78.650000000000006" hidden="1" customHeight="1">
      <c r="A68" s="319"/>
      <c r="B68" s="531" t="str">
        <f>$D$21</f>
        <v>BLACK</v>
      </c>
      <c r="C68" s="531" t="str">
        <f t="shared" ref="C68" si="24">$E$35</f>
        <v>BLACK</v>
      </c>
      <c r="D68" s="532"/>
      <c r="E68" s="533"/>
      <c r="F68" s="533"/>
      <c r="G68" s="533"/>
      <c r="H68" s="533"/>
      <c r="I68" s="534"/>
      <c r="J68" s="7"/>
      <c r="K68" s="7"/>
      <c r="L68" s="7"/>
      <c r="M68" s="7"/>
      <c r="N68" s="7"/>
      <c r="O68" s="7"/>
    </row>
    <row r="69" spans="1:17" s="5" customFormat="1" ht="78.75" hidden="1" customHeight="1">
      <c r="A69" s="319"/>
      <c r="B69" s="531" t="str">
        <f t="shared" ref="B69" si="25">$D$25</f>
        <v>WHITE</v>
      </c>
      <c r="C69" s="531"/>
      <c r="D69" s="532"/>
      <c r="E69" s="533"/>
      <c r="F69" s="533"/>
      <c r="G69" s="533"/>
      <c r="H69" s="533"/>
      <c r="I69" s="534"/>
      <c r="J69" s="7"/>
      <c r="K69" s="7"/>
      <c r="L69" s="7"/>
      <c r="M69" s="7"/>
      <c r="N69" s="7"/>
      <c r="O69" s="7"/>
    </row>
    <row r="70" spans="1:17" s="5" customFormat="1" ht="39" hidden="1"/>
    <row r="71" spans="1:17" s="5" customFormat="1" ht="39" hidden="1">
      <c r="A71" s="319"/>
      <c r="B71" s="540"/>
      <c r="C71" s="541"/>
      <c r="D71" s="543"/>
      <c r="E71" s="543"/>
      <c r="F71" s="543"/>
      <c r="G71" s="543"/>
      <c r="H71" s="543"/>
      <c r="I71" s="544"/>
      <c r="J71" s="7"/>
      <c r="K71" s="7"/>
      <c r="L71" s="7"/>
    </row>
    <row r="72" spans="1:17" s="5" customFormat="1" ht="40.5" hidden="1" customHeight="1">
      <c r="A72" s="319"/>
      <c r="B72" s="554"/>
      <c r="C72" s="555"/>
      <c r="D72" s="322" t="s">
        <v>222</v>
      </c>
      <c r="E72" s="322" t="s">
        <v>61</v>
      </c>
      <c r="F72" s="322" t="s">
        <v>10</v>
      </c>
      <c r="G72" s="322" t="s">
        <v>58</v>
      </c>
      <c r="H72" s="322" t="s">
        <v>59</v>
      </c>
      <c r="I72" s="322" t="s">
        <v>60</v>
      </c>
      <c r="J72" s="7"/>
    </row>
    <row r="73" spans="1:17" s="5" customFormat="1" ht="178.5" hidden="1" customHeight="1">
      <c r="A73" s="319"/>
      <c r="B73" s="562" t="s">
        <v>221</v>
      </c>
      <c r="C73" s="562"/>
      <c r="D73" s="536"/>
      <c r="E73" s="537"/>
      <c r="F73" s="537"/>
      <c r="G73" s="537"/>
      <c r="H73" s="537"/>
      <c r="I73" s="538"/>
      <c r="J73" s="7"/>
    </row>
    <row r="74" spans="1:17" s="5" customFormat="1" ht="12.75" customHeight="1">
      <c r="A74" s="319"/>
      <c r="B74" s="319"/>
      <c r="C74" s="319"/>
      <c r="D74" s="319"/>
      <c r="E74" s="319"/>
      <c r="F74" s="319"/>
      <c r="G74" s="319"/>
      <c r="H74" s="319"/>
      <c r="I74" s="319"/>
      <c r="J74" s="7"/>
      <c r="K74" s="7"/>
      <c r="L74" s="7"/>
      <c r="M74" s="7"/>
      <c r="N74" s="7"/>
      <c r="O74" s="7"/>
      <c r="P74" s="7"/>
      <c r="Q74" s="7"/>
    </row>
    <row r="75" spans="1:17" s="319" customFormat="1" ht="95.25" customHeight="1">
      <c r="A75" s="323">
        <v>2</v>
      </c>
      <c r="B75" s="320" t="s">
        <v>335</v>
      </c>
      <c r="C75" s="560" t="s">
        <v>265</v>
      </c>
      <c r="D75" s="560"/>
      <c r="E75" s="560"/>
      <c r="F75" s="560"/>
      <c r="G75" s="560"/>
      <c r="H75" s="560"/>
      <c r="I75" s="560"/>
      <c r="J75" s="7"/>
      <c r="K75" s="9"/>
      <c r="L75" s="9"/>
      <c r="M75" s="7"/>
      <c r="N75" s="7"/>
      <c r="O75" s="7"/>
      <c r="P75" s="7"/>
      <c r="Q75" s="7"/>
    </row>
    <row r="76" spans="1:17" s="5" customFormat="1" ht="50.25" customHeight="1">
      <c r="A76" s="319"/>
      <c r="B76" s="540" t="s">
        <v>49</v>
      </c>
      <c r="C76" s="541"/>
      <c r="D76" s="541"/>
      <c r="E76" s="541"/>
      <c r="F76" s="541"/>
      <c r="G76" s="541"/>
      <c r="H76" s="541"/>
      <c r="I76" s="542"/>
      <c r="J76" s="7"/>
      <c r="K76" s="9"/>
      <c r="L76" s="9"/>
      <c r="M76" s="7"/>
      <c r="N76" s="7"/>
      <c r="O76" s="7"/>
      <c r="P76" s="7"/>
      <c r="Q76" s="7"/>
    </row>
    <row r="77" spans="1:17" s="5" customFormat="1" ht="63" customHeight="1">
      <c r="A77" s="319"/>
      <c r="B77" s="546" t="s">
        <v>42</v>
      </c>
      <c r="C77" s="547"/>
      <c r="D77" s="548" t="s">
        <v>70</v>
      </c>
      <c r="E77" s="549"/>
      <c r="F77" s="549"/>
      <c r="G77" s="549"/>
      <c r="H77" s="549"/>
      <c r="I77" s="550"/>
      <c r="J77" s="7"/>
      <c r="K77" s="7"/>
      <c r="L77" s="7"/>
      <c r="M77" s="7"/>
      <c r="N77" s="7"/>
      <c r="O77" s="7"/>
      <c r="P77" s="7"/>
      <c r="Q77" s="7"/>
    </row>
    <row r="78" spans="1:17" s="363" customFormat="1" ht="171.75" customHeight="1">
      <c r="A78" s="361"/>
      <c r="B78" s="545" t="str">
        <f>$D$21</f>
        <v>BLACK</v>
      </c>
      <c r="C78" s="545" t="str">
        <f t="shared" ref="C78" si="26">$E$35</f>
        <v>BLACK</v>
      </c>
      <c r="D78" s="551" t="s">
        <v>372</v>
      </c>
      <c r="E78" s="552"/>
      <c r="F78" s="552"/>
      <c r="G78" s="552"/>
      <c r="H78" s="552"/>
      <c r="I78" s="553"/>
      <c r="J78" s="362"/>
      <c r="K78" s="362"/>
      <c r="L78" s="362"/>
      <c r="M78" s="362"/>
      <c r="N78" s="362"/>
      <c r="O78" s="362"/>
    </row>
    <row r="79" spans="1:17" s="5" customFormat="1" ht="108.75" hidden="1" customHeight="1">
      <c r="A79" s="319"/>
      <c r="B79" s="531"/>
      <c r="C79" s="531"/>
      <c r="D79" s="532"/>
      <c r="E79" s="533"/>
      <c r="F79" s="533"/>
      <c r="G79" s="533"/>
      <c r="H79" s="533"/>
      <c r="I79" s="534"/>
      <c r="J79" s="7"/>
      <c r="K79" s="7"/>
      <c r="L79" s="7"/>
      <c r="M79" s="7"/>
      <c r="N79" s="7"/>
      <c r="O79" s="7"/>
    </row>
    <row r="80" spans="1:17" s="5" customFormat="1" ht="39.75" customHeight="1">
      <c r="A80" s="319"/>
      <c r="B80" s="324"/>
      <c r="C80" s="324"/>
      <c r="D80" s="321"/>
      <c r="E80" s="321"/>
      <c r="F80" s="321"/>
      <c r="G80" s="321"/>
      <c r="H80" s="321"/>
      <c r="I80" s="321"/>
      <c r="J80" s="7"/>
      <c r="K80" s="7"/>
      <c r="L80" s="7"/>
      <c r="M80" s="7"/>
      <c r="N80" s="7"/>
      <c r="O80" s="7"/>
    </row>
    <row r="81" spans="1:17" s="5" customFormat="1" ht="54" customHeight="1">
      <c r="A81" s="319"/>
      <c r="B81" s="540" t="s">
        <v>71</v>
      </c>
      <c r="C81" s="541"/>
      <c r="D81" s="543"/>
      <c r="E81" s="543"/>
      <c r="F81" s="543"/>
      <c r="G81" s="543"/>
      <c r="H81" s="543"/>
      <c r="I81" s="544"/>
      <c r="J81" s="7"/>
      <c r="K81" s="7"/>
      <c r="L81" s="7"/>
    </row>
    <row r="82" spans="1:17" s="5" customFormat="1" ht="56.25" customHeight="1">
      <c r="A82" s="319"/>
      <c r="B82" s="554"/>
      <c r="C82" s="555"/>
      <c r="D82" s="322" t="s">
        <v>222</v>
      </c>
      <c r="E82" s="322" t="s">
        <v>61</v>
      </c>
      <c r="F82" s="322" t="s">
        <v>10</v>
      </c>
      <c r="G82" s="322" t="s">
        <v>58</v>
      </c>
      <c r="H82" s="322" t="s">
        <v>59</v>
      </c>
      <c r="I82" s="322" t="s">
        <v>60</v>
      </c>
      <c r="J82" s="7"/>
    </row>
    <row r="83" spans="1:17" s="5" customFormat="1" ht="102" customHeight="1">
      <c r="A83" s="319"/>
      <c r="B83" s="490" t="s">
        <v>138</v>
      </c>
      <c r="C83" s="492"/>
      <c r="D83" s="557" t="s">
        <v>358</v>
      </c>
      <c r="E83" s="558"/>
      <c r="F83" s="558"/>
      <c r="G83" s="558"/>
      <c r="H83" s="558"/>
      <c r="I83" s="559"/>
      <c r="J83" s="7"/>
    </row>
    <row r="84" spans="1:17" s="360" customFormat="1" ht="285" customHeight="1">
      <c r="A84" s="357"/>
      <c r="B84" s="556" t="s">
        <v>266</v>
      </c>
      <c r="C84" s="556"/>
      <c r="D84" s="358" t="s">
        <v>342</v>
      </c>
      <c r="E84" s="358" t="s">
        <v>342</v>
      </c>
      <c r="F84" s="358" t="s">
        <v>342</v>
      </c>
      <c r="G84" s="358" t="s">
        <v>342</v>
      </c>
      <c r="H84" s="358" t="s">
        <v>342</v>
      </c>
      <c r="I84" s="358" t="s">
        <v>342</v>
      </c>
      <c r="J84" s="359"/>
    </row>
    <row r="85" spans="1:17" s="5" customFormat="1" ht="39">
      <c r="A85" s="319"/>
      <c r="B85" s="319"/>
      <c r="C85" s="319"/>
      <c r="D85" s="319"/>
      <c r="E85" s="319"/>
      <c r="F85" s="319"/>
      <c r="G85" s="319"/>
      <c r="H85" s="319"/>
      <c r="I85" s="319"/>
      <c r="J85" s="7"/>
      <c r="K85" s="7"/>
      <c r="L85" s="7"/>
      <c r="M85" s="7"/>
      <c r="N85" s="7"/>
      <c r="O85" s="7"/>
      <c r="P85" s="7"/>
      <c r="Q85" s="7"/>
    </row>
    <row r="86" spans="1:17" s="319" customFormat="1" ht="48.65" customHeight="1">
      <c r="A86" s="323">
        <v>3</v>
      </c>
      <c r="B86" s="320" t="s">
        <v>336</v>
      </c>
      <c r="C86" s="371" t="s">
        <v>371</v>
      </c>
      <c r="D86" s="6"/>
      <c r="E86" s="6"/>
      <c r="F86" s="6"/>
      <c r="G86" s="7"/>
      <c r="H86" s="7"/>
      <c r="I86" s="7"/>
      <c r="J86" s="7"/>
      <c r="K86" s="9"/>
      <c r="L86" s="9"/>
      <c r="M86" s="7"/>
      <c r="N86" s="7"/>
      <c r="O86" s="7"/>
      <c r="P86" s="7"/>
      <c r="Q86" s="7"/>
    </row>
    <row r="87" spans="1:17" s="5" customFormat="1" ht="39.75" hidden="1" customHeight="1">
      <c r="A87" s="319"/>
      <c r="B87" s="546" t="s">
        <v>42</v>
      </c>
      <c r="C87" s="547"/>
      <c r="D87" s="548" t="s">
        <v>70</v>
      </c>
      <c r="E87" s="549"/>
      <c r="F87" s="549"/>
      <c r="G87" s="549"/>
      <c r="H87" s="549"/>
      <c r="I87" s="550"/>
      <c r="J87" s="7"/>
      <c r="K87" s="7"/>
      <c r="L87" s="7"/>
      <c r="M87" s="7"/>
      <c r="N87" s="7"/>
      <c r="O87" s="7"/>
      <c r="P87" s="7"/>
      <c r="Q87" s="7"/>
    </row>
    <row r="88" spans="1:17" s="5" customFormat="1" ht="138.75" hidden="1" customHeight="1">
      <c r="A88" s="319"/>
      <c r="B88" s="531" t="str">
        <f>$D$21</f>
        <v>BLACK</v>
      </c>
      <c r="C88" s="531" t="str">
        <f t="shared" ref="C88" si="27">$E$35</f>
        <v>BLACK</v>
      </c>
      <c r="D88" s="532" t="s">
        <v>339</v>
      </c>
      <c r="E88" s="533"/>
      <c r="F88" s="533"/>
      <c r="G88" s="533"/>
      <c r="H88" s="533"/>
      <c r="I88" s="534"/>
      <c r="J88" s="7"/>
      <c r="K88" s="7"/>
      <c r="L88" s="7"/>
      <c r="M88" s="7"/>
      <c r="N88" s="7"/>
      <c r="O88" s="7"/>
    </row>
    <row r="89" spans="1:17" s="5" customFormat="1" ht="77.150000000000006" hidden="1" customHeight="1">
      <c r="A89" s="319"/>
      <c r="B89" s="531"/>
      <c r="C89" s="531"/>
      <c r="D89" s="532"/>
      <c r="E89" s="533"/>
      <c r="F89" s="533"/>
      <c r="G89" s="533"/>
      <c r="H89" s="533"/>
      <c r="I89" s="534"/>
      <c r="J89" s="7"/>
      <c r="K89" s="7"/>
      <c r="L89" s="7"/>
      <c r="M89" s="7"/>
      <c r="N89" s="7"/>
      <c r="O89" s="7"/>
    </row>
    <row r="90" spans="1:17" s="5" customFormat="1" ht="39">
      <c r="A90" s="319"/>
      <c r="B90" s="319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</row>
    <row r="91" spans="1:17" s="5" customFormat="1" ht="29.25" customHeight="1">
      <c r="B91" s="539" t="s">
        <v>118</v>
      </c>
      <c r="C91" s="539"/>
      <c r="D91" s="539"/>
      <c r="E91" s="539"/>
      <c r="G91" s="7"/>
      <c r="N91" s="318"/>
      <c r="O91" s="325"/>
      <c r="P91" s="325"/>
      <c r="Q91" s="318"/>
    </row>
    <row r="92" spans="1:17" s="5" customFormat="1" ht="35.25" customHeight="1">
      <c r="A92" s="319">
        <v>1</v>
      </c>
      <c r="B92" s="326" t="s">
        <v>53</v>
      </c>
      <c r="C92" s="319"/>
      <c r="D92" s="319"/>
      <c r="G92" s="7"/>
      <c r="N92" s="318"/>
      <c r="O92" s="325"/>
      <c r="P92" s="325"/>
      <c r="Q92" s="318"/>
    </row>
    <row r="93" spans="1:17" s="5" customFormat="1" ht="35.25" customHeight="1">
      <c r="A93" s="319">
        <v>2</v>
      </c>
      <c r="B93" s="326" t="s">
        <v>68</v>
      </c>
      <c r="C93" s="319"/>
      <c r="D93" s="319"/>
      <c r="G93" s="7"/>
      <c r="N93" s="318"/>
      <c r="O93" s="325"/>
      <c r="P93" s="325"/>
      <c r="Q93" s="318"/>
    </row>
    <row r="94" spans="1:17" s="5" customFormat="1" ht="35.25" customHeight="1">
      <c r="A94" s="319">
        <v>3</v>
      </c>
      <c r="B94" s="326" t="s">
        <v>69</v>
      </c>
      <c r="C94" s="319"/>
      <c r="D94" s="319"/>
      <c r="G94" s="7"/>
      <c r="N94" s="318"/>
      <c r="O94" s="325"/>
      <c r="P94" s="325"/>
      <c r="Q94" s="318"/>
    </row>
    <row r="95" spans="1:17" s="6" customFormat="1" ht="50.25" customHeight="1">
      <c r="A95" s="323"/>
      <c r="B95" s="327" t="s">
        <v>62</v>
      </c>
      <c r="C95" s="328" t="s">
        <v>222</v>
      </c>
      <c r="D95" s="328" t="s">
        <v>61</v>
      </c>
      <c r="E95" s="328" t="s">
        <v>10</v>
      </c>
      <c r="F95" s="328" t="s">
        <v>58</v>
      </c>
      <c r="G95" s="328" t="s">
        <v>59</v>
      </c>
      <c r="H95" s="328" t="s">
        <v>60</v>
      </c>
      <c r="I95" s="328" t="s">
        <v>11</v>
      </c>
      <c r="M95" s="329"/>
      <c r="N95" s="330"/>
      <c r="O95" s="330"/>
      <c r="P95" s="329"/>
    </row>
    <row r="96" spans="1:17" s="6" customFormat="1" ht="70" customHeight="1">
      <c r="A96" s="323"/>
      <c r="B96" s="327" t="s">
        <v>63</v>
      </c>
      <c r="C96" s="331">
        <f>G28</f>
        <v>64</v>
      </c>
      <c r="D96" s="331">
        <f t="shared" ref="D96:H96" si="28">H28</f>
        <v>279</v>
      </c>
      <c r="E96" s="331">
        <f t="shared" si="28"/>
        <v>532</v>
      </c>
      <c r="F96" s="331">
        <f t="shared" si="28"/>
        <v>305</v>
      </c>
      <c r="G96" s="331">
        <f t="shared" si="28"/>
        <v>77</v>
      </c>
      <c r="H96" s="331">
        <f t="shared" si="28"/>
        <v>14</v>
      </c>
      <c r="I96" s="331">
        <f>SUM(C96:H96)</f>
        <v>1271</v>
      </c>
      <c r="M96" s="329"/>
      <c r="N96" s="330"/>
      <c r="O96" s="330"/>
      <c r="P96" s="329"/>
    </row>
    <row r="97" spans="1:17" s="5" customFormat="1" ht="50.25" customHeight="1">
      <c r="A97" s="319">
        <v>3</v>
      </c>
      <c r="B97" s="326" t="s">
        <v>259</v>
      </c>
      <c r="C97" s="319"/>
      <c r="D97" s="319"/>
      <c r="G97" s="7"/>
      <c r="N97" s="318"/>
      <c r="O97" s="325"/>
      <c r="P97" s="325"/>
      <c r="Q97" s="318"/>
    </row>
    <row r="98" spans="1:17" s="6" customFormat="1" ht="50.25" customHeight="1">
      <c r="A98" s="323"/>
      <c r="B98" s="327" t="s">
        <v>330</v>
      </c>
      <c r="C98" s="328" t="s">
        <v>267</v>
      </c>
      <c r="D98" s="328" t="s">
        <v>268</v>
      </c>
      <c r="E98" s="328" t="s">
        <v>269</v>
      </c>
      <c r="F98" s="328" t="s">
        <v>270</v>
      </c>
      <c r="G98" s="328" t="s">
        <v>271</v>
      </c>
      <c r="H98" s="328" t="s">
        <v>272</v>
      </c>
      <c r="I98" s="328" t="s">
        <v>11</v>
      </c>
      <c r="M98" s="329"/>
      <c r="N98" s="330"/>
      <c r="O98" s="330"/>
      <c r="P98" s="329"/>
    </row>
    <row r="99" spans="1:17" s="6" customFormat="1" ht="50.25" customHeight="1">
      <c r="A99" s="323"/>
      <c r="B99" s="327" t="s">
        <v>63</v>
      </c>
      <c r="C99" s="331">
        <f>G28*2</f>
        <v>128</v>
      </c>
      <c r="D99" s="331">
        <f t="shared" ref="D99:H99" si="29">H28*2</f>
        <v>558</v>
      </c>
      <c r="E99" s="331">
        <f t="shared" si="29"/>
        <v>1064</v>
      </c>
      <c r="F99" s="331">
        <f t="shared" si="29"/>
        <v>610</v>
      </c>
      <c r="G99" s="331">
        <f t="shared" si="29"/>
        <v>154</v>
      </c>
      <c r="H99" s="331">
        <f t="shared" si="29"/>
        <v>28</v>
      </c>
      <c r="I99" s="331">
        <f>SUM(C99:H99)</f>
        <v>2542</v>
      </c>
      <c r="M99" s="329"/>
      <c r="N99" s="330"/>
      <c r="O99" s="330"/>
      <c r="P99" s="329"/>
    </row>
    <row r="100" spans="1:17" s="299" customFormat="1" ht="32.5"/>
    <row r="101" spans="1:17" s="299" customFormat="1" ht="32.5">
      <c r="G101" s="300"/>
    </row>
    <row r="102" spans="1:17" s="299" customFormat="1" ht="32.5">
      <c r="G102" s="300"/>
    </row>
    <row r="103" spans="1:17" s="299" customFormat="1" ht="32.5">
      <c r="G103" s="300"/>
    </row>
    <row r="104" spans="1:17" s="299" customFormat="1" ht="32.5">
      <c r="G104" s="300"/>
    </row>
    <row r="105" spans="1:17" s="299" customFormat="1" ht="32.5">
      <c r="G105" s="300"/>
    </row>
    <row r="106" spans="1:17" s="299" customFormat="1" ht="32.5">
      <c r="G106" s="300"/>
    </row>
    <row r="107" spans="1:17" s="299" customFormat="1" ht="32.5">
      <c r="G107" s="300"/>
    </row>
    <row r="108" spans="1:17" s="299" customFormat="1" ht="32.5">
      <c r="G108" s="300"/>
    </row>
    <row r="109" spans="1:17" s="299" customFormat="1" ht="32.5">
      <c r="G109" s="300"/>
    </row>
    <row r="110" spans="1:17" s="299" customFormat="1" ht="32.5">
      <c r="G110" s="300"/>
    </row>
    <row r="111" spans="1:17" s="299" customFormat="1" ht="32.5">
      <c r="G111" s="300"/>
    </row>
    <row r="112" spans="1:17" s="299" customFormat="1" ht="32.5">
      <c r="G112" s="300"/>
    </row>
    <row r="113" spans="7:7" s="299" customFormat="1" ht="32.5">
      <c r="G113" s="300"/>
    </row>
    <row r="114" spans="7:7" s="299" customFormat="1" ht="32.5">
      <c r="G114" s="300"/>
    </row>
    <row r="115" spans="7:7" s="299" customFormat="1" ht="32.5">
      <c r="G115" s="300"/>
    </row>
    <row r="116" spans="7:7" s="299" customFormat="1" ht="32.5">
      <c r="G116" s="300"/>
    </row>
    <row r="117" spans="7:7" s="299" customFormat="1" ht="32.5">
      <c r="G117" s="300"/>
    </row>
    <row r="118" spans="7:7" s="299" customFormat="1" ht="32.5">
      <c r="G118" s="300"/>
    </row>
    <row r="119" spans="7:7" s="299" customFormat="1" ht="32.5">
      <c r="G119" s="300"/>
    </row>
  </sheetData>
  <autoFilter ref="A44:R62" xr:uid="{00000000-0009-0000-0000-000000000000}">
    <filterColumn colId="0" showButton="0"/>
    <filterColumn colId="1" showButton="0"/>
    <filterColumn colId="2" showButton="0"/>
    <filterColumn colId="3" showButton="0"/>
    <filterColumn colId="7" showButton="0"/>
  </autoFilter>
  <mergeCells count="114">
    <mergeCell ref="B69:C69"/>
    <mergeCell ref="D69:I69"/>
    <mergeCell ref="J64:N64"/>
    <mergeCell ref="P55:Q55"/>
    <mergeCell ref="P49:Q49"/>
    <mergeCell ref="H50:I50"/>
    <mergeCell ref="B51:E51"/>
    <mergeCell ref="P50:Q50"/>
    <mergeCell ref="B50:E50"/>
    <mergeCell ref="P51:Q51"/>
    <mergeCell ref="B52:E52"/>
    <mergeCell ref="P62:Q62"/>
    <mergeCell ref="A55:E55"/>
    <mergeCell ref="H55:I55"/>
    <mergeCell ref="B57:E57"/>
    <mergeCell ref="P57:Q57"/>
    <mergeCell ref="D68:I68"/>
    <mergeCell ref="P52:Q52"/>
    <mergeCell ref="H51:I51"/>
    <mergeCell ref="D83:I83"/>
    <mergeCell ref="B83:C83"/>
    <mergeCell ref="C75:I75"/>
    <mergeCell ref="B62:E62"/>
    <mergeCell ref="H52:I52"/>
    <mergeCell ref="P60:Q60"/>
    <mergeCell ref="P58:Q58"/>
    <mergeCell ref="P59:Q59"/>
    <mergeCell ref="B60:E60"/>
    <mergeCell ref="P61:Q61"/>
    <mergeCell ref="B72:C72"/>
    <mergeCell ref="B73:C73"/>
    <mergeCell ref="B71:I71"/>
    <mergeCell ref="H60:I60"/>
    <mergeCell ref="B56:E56"/>
    <mergeCell ref="H56:I56"/>
    <mergeCell ref="A53:Q53"/>
    <mergeCell ref="P56:Q56"/>
    <mergeCell ref="H59:I59"/>
    <mergeCell ref="B61:E61"/>
    <mergeCell ref="H61:I61"/>
    <mergeCell ref="H62:I62"/>
    <mergeCell ref="H57:I57"/>
    <mergeCell ref="B68:C68"/>
    <mergeCell ref="B88:C88"/>
    <mergeCell ref="D88:I88"/>
    <mergeCell ref="B58:E58"/>
    <mergeCell ref="H58:I58"/>
    <mergeCell ref="B59:E59"/>
    <mergeCell ref="D73:I73"/>
    <mergeCell ref="B91:E91"/>
    <mergeCell ref="B66:I66"/>
    <mergeCell ref="B81:I81"/>
    <mergeCell ref="B76:I76"/>
    <mergeCell ref="B78:C78"/>
    <mergeCell ref="B79:C79"/>
    <mergeCell ref="B77:C77"/>
    <mergeCell ref="D77:I77"/>
    <mergeCell ref="D78:I78"/>
    <mergeCell ref="B87:C87"/>
    <mergeCell ref="D87:I87"/>
    <mergeCell ref="B89:C89"/>
    <mergeCell ref="D89:I89"/>
    <mergeCell ref="B82:C82"/>
    <mergeCell ref="D79:I79"/>
    <mergeCell ref="B67:C67"/>
    <mergeCell ref="D67:I67"/>
    <mergeCell ref="B84:C84"/>
    <mergeCell ref="N1:O1"/>
    <mergeCell ref="P1:Q1"/>
    <mergeCell ref="N2:O2"/>
    <mergeCell ref="P2:Q2"/>
    <mergeCell ref="N3:O3"/>
    <mergeCell ref="P3:Q3"/>
    <mergeCell ref="D8:F8"/>
    <mergeCell ref="G5:M8"/>
    <mergeCell ref="M11:Q11"/>
    <mergeCell ref="D11:F11"/>
    <mergeCell ref="B13:F13"/>
    <mergeCell ref="N40:Q40"/>
    <mergeCell ref="A39:Q39"/>
    <mergeCell ref="B40:C40"/>
    <mergeCell ref="N33:Q33"/>
    <mergeCell ref="N35:Q35"/>
    <mergeCell ref="A33:C33"/>
    <mergeCell ref="B35:C35"/>
    <mergeCell ref="A34:Q34"/>
    <mergeCell ref="B30:Q30"/>
    <mergeCell ref="B36:C36"/>
    <mergeCell ref="N36:Q36"/>
    <mergeCell ref="B37:C37"/>
    <mergeCell ref="N37:Q37"/>
    <mergeCell ref="B38:C38"/>
    <mergeCell ref="N38:Q38"/>
    <mergeCell ref="N41:Q41"/>
    <mergeCell ref="B41:C41"/>
    <mergeCell ref="P45:Q45"/>
    <mergeCell ref="P46:Q46"/>
    <mergeCell ref="H49:I49"/>
    <mergeCell ref="H47:I47"/>
    <mergeCell ref="B49:E49"/>
    <mergeCell ref="B46:E46"/>
    <mergeCell ref="H46:I46"/>
    <mergeCell ref="H45:I45"/>
    <mergeCell ref="A42:Q42"/>
    <mergeCell ref="P43:Q43"/>
    <mergeCell ref="P47:Q47"/>
    <mergeCell ref="A44:E44"/>
    <mergeCell ref="B45:E45"/>
    <mergeCell ref="H44:I44"/>
    <mergeCell ref="B47:E47"/>
    <mergeCell ref="B48:E48"/>
    <mergeCell ref="H48:I48"/>
    <mergeCell ref="P48:Q48"/>
    <mergeCell ref="P44:Q44"/>
  </mergeCells>
  <printOptions horizontalCentered="1"/>
  <pageMargins left="0" right="0" top="0.61388888888888904" bottom="0.5" header="0" footer="0"/>
  <pageSetup paperSize="9" scale="24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42" max="16" man="1"/>
    <brk id="62" max="16" man="1"/>
  </rowBreaks>
  <drawing r:id="rId2"/>
  <legacyDrawing r:id="rId3"/>
  <legacyDrawingHF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pageSetUpPr fitToPage="1"/>
  </sheetPr>
  <dimension ref="A1:E42"/>
  <sheetViews>
    <sheetView view="pageBreakPreview" topLeftCell="A16" zoomScale="25" zoomScaleNormal="55" zoomScaleSheetLayoutView="25" zoomScalePageLayoutView="25" workbookViewId="0">
      <selection activeCell="B8" sqref="B8:B9"/>
    </sheetView>
  </sheetViews>
  <sheetFormatPr defaultColWidth="9.1796875" defaultRowHeight="24"/>
  <cols>
    <col min="1" max="1" width="107.453125" style="97" customWidth="1"/>
    <col min="2" max="2" width="201.54296875" style="98" customWidth="1"/>
    <col min="3" max="3" width="99.453125" style="98" hidden="1" customWidth="1"/>
    <col min="4" max="16384" width="9.1796875" style="98"/>
  </cols>
  <sheetData>
    <row r="1" spans="1:5" s="88" customFormat="1" ht="134.25" customHeight="1">
      <c r="A1" s="86"/>
      <c r="B1" s="87"/>
      <c r="C1" s="87"/>
    </row>
    <row r="2" spans="1:5" s="88" customFormat="1" ht="37.5" customHeight="1">
      <c r="A2" s="87" t="str">
        <f>'1. CUTTING DOCKET'!B6</f>
        <v xml:space="preserve">JOB NUMBER:  </v>
      </c>
      <c r="B2" s="87" t="str">
        <f>'1. CUTTING DOCKET'!D6</f>
        <v>C21  FW24   G2739</v>
      </c>
      <c r="C2" s="87"/>
    </row>
    <row r="3" spans="1:5" s="88" customFormat="1" ht="37.5" customHeight="1">
      <c r="A3" s="89" t="str">
        <f>'1. CUTTING DOCKET'!B7</f>
        <v xml:space="preserve">STYLE NUMBER: </v>
      </c>
      <c r="B3" s="89" t="str">
        <f>'1. CUTTING DOCKET'!D7</f>
        <v>CRTZ-1165</v>
      </c>
      <c r="C3" s="89"/>
    </row>
    <row r="4" spans="1:5" s="88" customFormat="1" ht="37.5" customHeight="1">
      <c r="A4" s="89" t="str">
        <f>'1. CUTTING DOCKET'!B8</f>
        <v xml:space="preserve">STYLE NAME : </v>
      </c>
      <c r="B4" s="89" t="str">
        <f>'1. CUTTING DOCKET'!D8</f>
        <v>HMP OPEN HEM PANT</v>
      </c>
      <c r="C4" s="89"/>
    </row>
    <row r="5" spans="1:5" s="88" customFormat="1" ht="76" customHeight="1">
      <c r="A5" s="230"/>
      <c r="B5" s="189" t="str">
        <f>'1. CUTTING DOCKET'!$D$21</f>
        <v>BLACK</v>
      </c>
      <c r="C5" s="189" t="str">
        <f>'1. CUTTING DOCKET'!$D$25</f>
        <v>WHITE</v>
      </c>
    </row>
    <row r="6" spans="1:5" s="92" customFormat="1" ht="69.75" customHeight="1">
      <c r="A6" s="191" t="s">
        <v>32</v>
      </c>
      <c r="B6" s="191" t="str">
        <f>'1. CUTTING DOCKET'!$E$35</f>
        <v>BLACK</v>
      </c>
      <c r="C6" s="191" t="str">
        <f>'1. CUTTING DOCKET'!$E$40</f>
        <v>WHITE</v>
      </c>
    </row>
    <row r="7" spans="1:5" s="92" customFormat="1" ht="104.25" customHeight="1">
      <c r="A7" s="231" t="s">
        <v>33</v>
      </c>
      <c r="B7" s="573" t="str">
        <f>'1. CUTTING DOCKET'!M11</f>
        <v>FLEECE_100%COTTON_OE20/2+CD8/1_420GSM_VTK5971B</v>
      </c>
      <c r="C7" s="573"/>
    </row>
    <row r="8" spans="1:5" s="92" customFormat="1" ht="409.6" customHeight="1">
      <c r="A8" s="567" t="str">
        <f>'1. CUTTING DOCKET'!D35</f>
        <v>VẢI CHÍNH</v>
      </c>
      <c r="B8" s="569"/>
      <c r="C8" s="194"/>
      <c r="E8" s="95"/>
    </row>
    <row r="9" spans="1:5" s="92" customFormat="1" ht="409.6" customHeight="1">
      <c r="A9" s="568"/>
      <c r="B9" s="570"/>
      <c r="C9" s="194"/>
      <c r="E9" s="95"/>
    </row>
    <row r="10" spans="1:5" s="92" customFormat="1" ht="104.25" customHeight="1">
      <c r="A10" s="191" t="s">
        <v>190</v>
      </c>
      <c r="B10" s="573" t="str">
        <f>'1. CUTTING DOCKET'!$B$37</f>
        <v>RIB 2X2_16'S CM + 55D/OP_97/3_COTTON SPANDEX_445GSM_VTK6002-1</v>
      </c>
      <c r="C10" s="573"/>
    </row>
    <row r="11" spans="1:5" s="92" customFormat="1" ht="237.75" customHeight="1">
      <c r="A11" s="192" t="str">
        <f>'1. CUTTING DOCKET'!$D$37</f>
        <v>ĐÁY QUẦN</v>
      </c>
      <c r="B11" s="574"/>
      <c r="C11" s="574"/>
      <c r="E11" s="95"/>
    </row>
    <row r="12" spans="1:5" s="92" customFormat="1" ht="104.25" customHeight="1">
      <c r="A12" s="191" t="s">
        <v>247</v>
      </c>
      <c r="B12" s="573" t="str">
        <f>'1. CUTTING DOCKET'!E38</f>
        <v>BLACK</v>
      </c>
      <c r="C12" s="573"/>
    </row>
    <row r="13" spans="1:5" s="92" customFormat="1" ht="266.5" customHeight="1">
      <c r="A13" s="192" t="str">
        <f>'1. CUTTING DOCKET'!$D$38</f>
        <v xml:space="preserve">CƠI TÚI </v>
      </c>
      <c r="B13" s="574"/>
      <c r="C13" s="574"/>
      <c r="E13" s="95"/>
    </row>
    <row r="14" spans="1:5" s="92" customFormat="1" ht="74.25" customHeight="1">
      <c r="A14" s="191" t="s">
        <v>52</v>
      </c>
      <c r="B14" s="195" t="str">
        <f>'1. CUTTING DOCKET'!$F$45</f>
        <v>BLACK</v>
      </c>
      <c r="C14" s="195" t="e">
        <f>'1. CUTTING DOCKET'!#REF!</f>
        <v>#REF!</v>
      </c>
    </row>
    <row r="15" spans="1:5" s="92" customFormat="1" ht="93.5" customHeight="1">
      <c r="A15" s="192" t="str">
        <f>'1. CUTTING DOCKET'!B45</f>
        <v>CHỈ 40/2 CHỈ MAY CHÍNH</v>
      </c>
      <c r="B15" s="190" t="str">
        <f>'1. CUTTING DOCKET'!G45</f>
        <v>BLACK 1500</v>
      </c>
      <c r="C15" s="190" t="e">
        <f>'1. CUTTING DOCKET'!#REF!</f>
        <v>#REF!</v>
      </c>
    </row>
    <row r="16" spans="1:5" s="92" customFormat="1" ht="115.5" customHeight="1">
      <c r="A16" s="192" t="str">
        <f>'1. CUTTING DOCKET'!B46</f>
        <v>CHỈ MAY NHÃN TRANG TRÍ 40/2</v>
      </c>
      <c r="B16" s="571" t="str">
        <f>'1. CUTTING DOCKET'!G46</f>
        <v>K8399</v>
      </c>
      <c r="C16" s="572"/>
    </row>
    <row r="17" spans="1:3" s="92" customFormat="1" ht="74.25" customHeight="1">
      <c r="A17" s="191" t="str">
        <f>'1. CUTTING DOCKET'!B47</f>
        <v>NHÃN CHÍNH HMP</v>
      </c>
      <c r="B17" s="575" t="str">
        <f>'1. CUTTING DOCKET'!F47</f>
        <v>NATURAL</v>
      </c>
      <c r="C17" s="576"/>
    </row>
    <row r="18" spans="1:3" s="92" customFormat="1" ht="409" customHeight="1">
      <c r="A18" s="280" t="s">
        <v>340</v>
      </c>
      <c r="B18" s="571"/>
      <c r="C18" s="572"/>
    </row>
    <row r="19" spans="1:3" s="92" customFormat="1" ht="190" customHeight="1">
      <c r="A19" s="191" t="str">
        <f>'1. CUTTING DOCKET'!$B$48</f>
        <v>NHÃN THÀNH PHẦN 100%COTTON
PO# 00229
CRTZ_1165</v>
      </c>
      <c r="B19" s="575" t="str">
        <f>'1. CUTTING DOCKET'!F48</f>
        <v>WHITE</v>
      </c>
      <c r="C19" s="576"/>
    </row>
    <row r="20" spans="1:3" s="92" customFormat="1" ht="304" customHeight="1">
      <c r="A20" s="280" t="s">
        <v>279</v>
      </c>
      <c r="B20" s="571"/>
      <c r="C20" s="572"/>
    </row>
    <row r="21" spans="1:3" s="92" customFormat="1" ht="74.25" customHeight="1">
      <c r="A21" s="191" t="str">
        <f>'1. CUTTING DOCKET'!$B$51</f>
        <v>NHÃN DỆT TRANG TRÍ 2"H X 2"W HMP</v>
      </c>
      <c r="B21" s="575" t="str">
        <f>'1. CUTTING DOCKET'!F51</f>
        <v>NATURAL</v>
      </c>
      <c r="C21" s="576"/>
    </row>
    <row r="22" spans="1:3" s="92" customFormat="1" ht="409.6" customHeight="1">
      <c r="A22" s="196" t="s">
        <v>341</v>
      </c>
      <c r="B22" s="571"/>
      <c r="C22" s="572"/>
    </row>
    <row r="23" spans="1:3" s="92" customFormat="1" ht="74.25" customHeight="1">
      <c r="A23" s="191" t="str">
        <f>'1. CUTTING DOCKET'!B49</f>
        <v>DÂY LUỒN DẸP 10MM</v>
      </c>
      <c r="B23" s="195" t="str">
        <f>'1. CUTTING DOCKET'!F49</f>
        <v>BLACK</v>
      </c>
      <c r="C23" s="195" t="e">
        <f>'1. CUTTING DOCKET'!#REF!</f>
        <v>#REF!</v>
      </c>
    </row>
    <row r="24" spans="1:3" s="92" customFormat="1" ht="185.25" customHeight="1">
      <c r="A24" s="364" t="s">
        <v>278</v>
      </c>
      <c r="B24" s="277"/>
      <c r="C24" s="277" t="e">
        <f>'1. CUTTING DOCKET'!#REF!</f>
        <v>#REF!</v>
      </c>
    </row>
    <row r="25" spans="1:3" s="92" customFormat="1" ht="74.25" customHeight="1">
      <c r="A25" s="191" t="str">
        <f>'1. CUTTING DOCKET'!$B$50</f>
        <v>THUN LƯNG 5.5CM</v>
      </c>
      <c r="B25" s="195" t="str">
        <f>'1. CUTTING DOCKET'!F50</f>
        <v>BLACK</v>
      </c>
      <c r="C25" s="195" t="e">
        <f>'1. CUTTING DOCKET'!#REF!</f>
        <v>#REF!</v>
      </c>
    </row>
    <row r="26" spans="1:3" s="92" customFormat="1" ht="185.25" customHeight="1">
      <c r="A26" s="364" t="s">
        <v>277</v>
      </c>
      <c r="B26" s="277"/>
      <c r="C26" s="277" t="e">
        <f>'1. CUTTING DOCKET'!#REF!</f>
        <v>#REF!</v>
      </c>
    </row>
    <row r="27" spans="1:3" s="92" customFormat="1" ht="74.25" customHeight="1">
      <c r="A27" s="191" t="str">
        <f>'1. CUTTING DOCKET'!B52</f>
        <v>DÂY KÉO TÚI SƯỜN</v>
      </c>
      <c r="B27" s="195" t="str">
        <f>'1. CUTTING DOCKET'!F52</f>
        <v>BLACK</v>
      </c>
      <c r="C27" s="195" t="e">
        <f>'1. CUTTING DOCKET'!#REF!</f>
        <v>#REF!</v>
      </c>
    </row>
    <row r="28" spans="1:3" s="92" customFormat="1" ht="267" customHeight="1">
      <c r="A28" s="364" t="s">
        <v>276</v>
      </c>
      <c r="B28" s="277"/>
      <c r="C28" s="277" t="e">
        <f>'1. CUTTING DOCKET'!#REF!</f>
        <v>#REF!</v>
      </c>
    </row>
    <row r="29" spans="1:3" s="92" customFormat="1" ht="74.25" customHeight="1">
      <c r="A29" s="191" t="str">
        <f>'1. CUTTING DOCKET'!$B$57</f>
        <v>POLYBAG STICKER 2” (L) x 1” (W)</v>
      </c>
      <c r="B29" s="195" t="str">
        <f>'1. CUTTING DOCKET'!F57</f>
        <v>WHITE</v>
      </c>
      <c r="C29" s="195" t="s">
        <v>129</v>
      </c>
    </row>
    <row r="30" spans="1:3" s="92" customFormat="1" ht="398.25" customHeight="1">
      <c r="A30" s="279" t="s">
        <v>275</v>
      </c>
      <c r="B30" s="277"/>
      <c r="C30" s="277"/>
    </row>
    <row r="31" spans="1:3" s="92" customFormat="1" ht="134" customHeight="1">
      <c r="A31" s="191" t="str">
        <f>'1. CUTTING DOCKET'!$B$58</f>
        <v>THẺ BÀI 3.13” (L) x 3” (W) + DÂY TREO HMP</v>
      </c>
      <c r="B31" s="195" t="str">
        <f>'1. CUTTING DOCKET'!F58</f>
        <v>KHAKI</v>
      </c>
      <c r="C31" s="195" t="s">
        <v>129</v>
      </c>
    </row>
    <row r="32" spans="1:3" s="92" customFormat="1" ht="322.5" customHeight="1">
      <c r="A32" s="279" t="s">
        <v>273</v>
      </c>
      <c r="B32" s="277"/>
      <c r="C32" s="277"/>
    </row>
    <row r="33" spans="1:3" s="92" customFormat="1" ht="74.25" customHeight="1">
      <c r="A33" s="191" t="str">
        <f>'1. CUTTING DOCKET'!$B$56</f>
        <v>POLYBAG 	370mm X 470mm  CÓ CHỮ HMP</v>
      </c>
      <c r="B33" s="195" t="str">
        <f>'1. CUTTING DOCKET'!F56</f>
        <v>CLEAR</v>
      </c>
      <c r="C33" s="195" t="s">
        <v>39</v>
      </c>
    </row>
    <row r="34" spans="1:3" s="92" customFormat="1" ht="405" customHeight="1">
      <c r="A34" s="276"/>
      <c r="B34" s="277"/>
      <c r="C34" s="277"/>
    </row>
    <row r="35" spans="1:3" s="92" customFormat="1" ht="74.25" customHeight="1">
      <c r="A35" s="191" t="str">
        <f>'1. CUTTING DOCKET'!$B$60</f>
        <v>BAO LỚN (100CMX120CM)</v>
      </c>
      <c r="B35" s="195" t="str">
        <f>'1. CUTTING DOCKET'!F56</f>
        <v>CLEAR</v>
      </c>
      <c r="C35" s="195" t="s">
        <v>38</v>
      </c>
    </row>
    <row r="36" spans="1:3" s="92" customFormat="1" ht="229.5" customHeight="1">
      <c r="A36" s="276"/>
      <c r="B36" s="277"/>
      <c r="C36" s="277"/>
    </row>
    <row r="37" spans="1:3" s="92" customFormat="1" ht="74.25" customHeight="1">
      <c r="A37" s="191" t="str">
        <f>'1. CUTTING DOCKET'!$B$59</f>
        <v>GIẤY CHỐNG ẨM</v>
      </c>
      <c r="B37" s="195" t="str">
        <f>'1. CUTTING DOCKET'!F59</f>
        <v>WHITE</v>
      </c>
      <c r="C37" s="195" t="s">
        <v>241</v>
      </c>
    </row>
    <row r="38" spans="1:3" s="92" customFormat="1" ht="88" customHeight="1">
      <c r="A38" s="276"/>
      <c r="B38" s="277"/>
      <c r="C38" s="277"/>
    </row>
    <row r="39" spans="1:3" s="92" customFormat="1" ht="74.25" customHeight="1">
      <c r="A39" s="191" t="str">
        <f>'1. CUTTING DOCKET'!$B$61</f>
        <v>LÓT THÙNG</v>
      </c>
      <c r="B39" s="195" t="str">
        <f>'1. CUTTING DOCKET'!F61</f>
        <v>NATURAL</v>
      </c>
      <c r="C39" s="195" t="s">
        <v>55</v>
      </c>
    </row>
    <row r="40" spans="1:3" s="92" customFormat="1" ht="83.15" customHeight="1">
      <c r="A40" s="279" t="s">
        <v>274</v>
      </c>
      <c r="B40" s="277"/>
      <c r="C40" s="277"/>
    </row>
    <row r="41" spans="1:3" s="92" customFormat="1" ht="74.25" customHeight="1">
      <c r="A41" s="191" t="str">
        <f>'1. CUTTING DOCKET'!$B$62</f>
        <v>THÙNG CARTON</v>
      </c>
      <c r="B41" s="195" t="str">
        <f>'1. CUTTING DOCKET'!F62</f>
        <v>NATURAL</v>
      </c>
      <c r="C41" s="195" t="s">
        <v>55</v>
      </c>
    </row>
    <row r="42" spans="1:3" s="92" customFormat="1" ht="83.15" customHeight="1">
      <c r="A42" s="276"/>
      <c r="B42" s="277"/>
      <c r="C42" s="277"/>
    </row>
  </sheetData>
  <mergeCells count="14">
    <mergeCell ref="B7:C7"/>
    <mergeCell ref="B17:C17"/>
    <mergeCell ref="B18:C18"/>
    <mergeCell ref="B19:C19"/>
    <mergeCell ref="B20:C20"/>
    <mergeCell ref="B16:C16"/>
    <mergeCell ref="B10:C10"/>
    <mergeCell ref="B11:C11"/>
    <mergeCell ref="A8:A9"/>
    <mergeCell ref="B8:B9"/>
    <mergeCell ref="B22:C22"/>
    <mergeCell ref="B12:C12"/>
    <mergeCell ref="B13:C13"/>
    <mergeCell ref="B21:C21"/>
  </mergeCells>
  <printOptions horizontalCentered="1"/>
  <pageMargins left="0.25" right="0" top="0.60416666666666696" bottom="0.75" header="0" footer="0"/>
  <pageSetup paperSize="9" scale="32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2" manualBreakCount="2">
    <brk id="16" max="2" man="1"/>
    <brk id="34" max="2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F66975-10AE-4875-9E2F-001B66548A04}">
  <sheetPr codeName="Sheet6"/>
  <dimension ref="A1:AB1000"/>
  <sheetViews>
    <sheetView view="pageBreakPreview" zoomScale="41" zoomScaleNormal="100" zoomScaleSheetLayoutView="85" workbookViewId="0">
      <selection activeCell="M8" sqref="M8"/>
    </sheetView>
  </sheetViews>
  <sheetFormatPr defaultColWidth="12.7265625" defaultRowHeight="13"/>
  <cols>
    <col min="1" max="1" width="39" style="342" customWidth="1"/>
    <col min="2" max="2" width="70.453125" style="342" customWidth="1"/>
    <col min="3" max="3" width="49.453125" style="342" customWidth="1"/>
    <col min="4" max="10" width="10.7265625" style="342" customWidth="1"/>
    <col min="11" max="16384" width="12.7265625" style="342"/>
  </cols>
  <sheetData>
    <row r="1" spans="1:28" s="335" customFormat="1" ht="51.75" customHeight="1">
      <c r="A1" s="332" t="s">
        <v>280</v>
      </c>
      <c r="B1" s="333" t="s">
        <v>337</v>
      </c>
      <c r="C1" s="333"/>
      <c r="D1" s="333"/>
      <c r="E1" s="333"/>
      <c r="F1" s="334" t="s">
        <v>281</v>
      </c>
      <c r="G1" s="334" t="s">
        <v>281</v>
      </c>
      <c r="H1" s="334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  <c r="AA1" s="333"/>
      <c r="AB1" s="333"/>
    </row>
    <row r="2" spans="1:28" s="335" customFormat="1" ht="51.75" customHeight="1">
      <c r="A2" s="332" t="s">
        <v>282</v>
      </c>
      <c r="B2" s="332" t="s">
        <v>283</v>
      </c>
      <c r="C2" s="332"/>
      <c r="D2" s="336" t="s">
        <v>222</v>
      </c>
      <c r="E2" s="336" t="s">
        <v>61</v>
      </c>
      <c r="F2" s="337" t="s">
        <v>10</v>
      </c>
      <c r="G2" s="337" t="s">
        <v>58</v>
      </c>
      <c r="H2" s="337"/>
      <c r="I2" s="336" t="s">
        <v>59</v>
      </c>
      <c r="J2" s="336" t="s">
        <v>284</v>
      </c>
      <c r="K2" s="333"/>
      <c r="L2" s="333"/>
      <c r="M2" s="333"/>
      <c r="N2" s="333"/>
      <c r="O2" s="333"/>
      <c r="P2" s="333"/>
      <c r="Q2" s="333"/>
      <c r="R2" s="333"/>
      <c r="S2" s="333"/>
      <c r="T2" s="333"/>
      <c r="U2" s="333"/>
      <c r="V2" s="333"/>
      <c r="W2" s="333"/>
      <c r="X2" s="333"/>
      <c r="Y2" s="333"/>
      <c r="Z2" s="333"/>
      <c r="AA2" s="333"/>
      <c r="AB2" s="333"/>
    </row>
    <row r="3" spans="1:28" s="335" customFormat="1" ht="36.75" customHeight="1">
      <c r="A3" s="338" t="s">
        <v>285</v>
      </c>
      <c r="B3" s="338" t="s">
        <v>286</v>
      </c>
      <c r="C3" s="338" t="s">
        <v>287</v>
      </c>
      <c r="D3" s="339">
        <v>5</v>
      </c>
      <c r="E3" s="339">
        <v>5</v>
      </c>
      <c r="F3" s="340">
        <v>5</v>
      </c>
      <c r="G3" s="340">
        <v>5</v>
      </c>
      <c r="H3" s="340"/>
      <c r="I3" s="339">
        <v>5</v>
      </c>
      <c r="J3" s="339">
        <v>5</v>
      </c>
      <c r="K3" s="333"/>
      <c r="L3" s="333"/>
      <c r="M3" s="333"/>
      <c r="N3" s="333"/>
      <c r="O3" s="333"/>
      <c r="P3" s="333"/>
      <c r="Q3" s="333"/>
      <c r="R3" s="333"/>
      <c r="S3" s="333"/>
      <c r="T3" s="333"/>
      <c r="U3" s="333"/>
      <c r="V3" s="333"/>
      <c r="W3" s="333"/>
      <c r="X3" s="333"/>
      <c r="Y3" s="333"/>
      <c r="Z3" s="333"/>
      <c r="AA3" s="333"/>
      <c r="AB3" s="333"/>
    </row>
    <row r="4" spans="1:28" s="335" customFormat="1" ht="36.75" customHeight="1">
      <c r="A4" s="338" t="s">
        <v>288</v>
      </c>
      <c r="B4" s="338" t="s">
        <v>289</v>
      </c>
      <c r="C4" s="338" t="s">
        <v>290</v>
      </c>
      <c r="D4" s="339">
        <v>31</v>
      </c>
      <c r="E4" s="339">
        <v>34.5</v>
      </c>
      <c r="F4" s="341">
        <v>38</v>
      </c>
      <c r="G4" s="341">
        <v>41.5</v>
      </c>
      <c r="H4" s="341"/>
      <c r="I4" s="339">
        <v>45</v>
      </c>
      <c r="J4" s="339">
        <v>48.5</v>
      </c>
      <c r="K4" s="333"/>
      <c r="L4" s="333"/>
      <c r="M4" s="333"/>
      <c r="N4" s="333"/>
      <c r="O4" s="333"/>
      <c r="P4" s="333"/>
      <c r="Q4" s="333"/>
      <c r="R4" s="333"/>
      <c r="S4" s="333"/>
      <c r="T4" s="333"/>
      <c r="U4" s="333"/>
      <c r="V4" s="333"/>
      <c r="W4" s="333"/>
      <c r="X4" s="333"/>
      <c r="Y4" s="333"/>
      <c r="Z4" s="333"/>
      <c r="AA4" s="333"/>
      <c r="AB4" s="333"/>
    </row>
    <row r="5" spans="1:28" s="335" customFormat="1" ht="36.75" customHeight="1">
      <c r="A5" s="338" t="s">
        <v>291</v>
      </c>
      <c r="B5" s="338" t="s">
        <v>292</v>
      </c>
      <c r="C5" s="338" t="s">
        <v>293</v>
      </c>
      <c r="D5" s="339">
        <v>49.5</v>
      </c>
      <c r="E5" s="339">
        <v>53</v>
      </c>
      <c r="F5" s="341">
        <v>56.5</v>
      </c>
      <c r="G5" s="341">
        <v>60</v>
      </c>
      <c r="H5" s="341"/>
      <c r="I5" s="339">
        <v>63.5</v>
      </c>
      <c r="J5" s="339">
        <v>67</v>
      </c>
      <c r="K5" s="333"/>
      <c r="L5" s="333"/>
      <c r="M5" s="333"/>
      <c r="N5" s="333"/>
      <c r="O5" s="333"/>
      <c r="P5" s="333"/>
      <c r="Q5" s="333"/>
      <c r="R5" s="333"/>
      <c r="S5" s="333"/>
      <c r="T5" s="333"/>
      <c r="U5" s="333"/>
      <c r="V5" s="333"/>
      <c r="W5" s="333"/>
      <c r="X5" s="333"/>
      <c r="Y5" s="333"/>
      <c r="Z5" s="333"/>
      <c r="AA5" s="333"/>
      <c r="AB5" s="333"/>
    </row>
    <row r="6" spans="1:28" s="335" customFormat="1" ht="36.75" customHeight="1">
      <c r="A6" s="338" t="s">
        <v>294</v>
      </c>
      <c r="B6" s="338" t="s">
        <v>295</v>
      </c>
      <c r="C6" s="338" t="s">
        <v>296</v>
      </c>
      <c r="D6" s="339">
        <v>18.399999999999999</v>
      </c>
      <c r="E6" s="339">
        <v>19.2</v>
      </c>
      <c r="F6" s="341">
        <v>20</v>
      </c>
      <c r="G6" s="341">
        <v>20.8</v>
      </c>
      <c r="H6" s="341"/>
      <c r="I6" s="339">
        <v>21.6</v>
      </c>
      <c r="J6" s="339">
        <v>22.4</v>
      </c>
      <c r="K6" s="333"/>
      <c r="L6" s="333"/>
      <c r="M6" s="333"/>
      <c r="N6" s="333"/>
      <c r="O6" s="333"/>
      <c r="P6" s="333"/>
      <c r="Q6" s="333"/>
      <c r="R6" s="333"/>
      <c r="S6" s="333"/>
      <c r="T6" s="333"/>
      <c r="U6" s="333"/>
      <c r="V6" s="333"/>
      <c r="W6" s="333"/>
      <c r="X6" s="333"/>
      <c r="Y6" s="333"/>
      <c r="Z6" s="333"/>
      <c r="AA6" s="333"/>
      <c r="AB6" s="333"/>
    </row>
    <row r="7" spans="1:28" s="335" customFormat="1" ht="36.75" customHeight="1">
      <c r="A7" s="338" t="s">
        <v>297</v>
      </c>
      <c r="B7" s="338" t="s">
        <v>298</v>
      </c>
      <c r="C7" s="338" t="s">
        <v>299</v>
      </c>
      <c r="D7" s="339">
        <v>53</v>
      </c>
      <c r="E7" s="339">
        <v>56.5</v>
      </c>
      <c r="F7" s="341">
        <v>60</v>
      </c>
      <c r="G7" s="341">
        <v>63.5</v>
      </c>
      <c r="H7" s="341"/>
      <c r="I7" s="339">
        <v>67</v>
      </c>
      <c r="J7" s="339">
        <v>70.5</v>
      </c>
      <c r="K7" s="333"/>
      <c r="L7" s="333"/>
      <c r="M7" s="333"/>
      <c r="N7" s="333"/>
      <c r="O7" s="333"/>
      <c r="P7" s="333"/>
      <c r="Q7" s="333"/>
      <c r="R7" s="333"/>
      <c r="S7" s="333"/>
      <c r="T7" s="333"/>
      <c r="U7" s="333"/>
      <c r="V7" s="333"/>
      <c r="W7" s="333"/>
      <c r="X7" s="333"/>
      <c r="Y7" s="333"/>
      <c r="Z7" s="333"/>
      <c r="AA7" s="333"/>
      <c r="AB7" s="333"/>
    </row>
    <row r="8" spans="1:28" s="335" customFormat="1" ht="36.75" customHeight="1">
      <c r="A8" s="338" t="s">
        <v>300</v>
      </c>
      <c r="B8" s="338" t="s">
        <v>301</v>
      </c>
      <c r="C8" s="338" t="s">
        <v>302</v>
      </c>
      <c r="D8" s="339">
        <v>33.1</v>
      </c>
      <c r="E8" s="339">
        <v>34.9</v>
      </c>
      <c r="F8" s="341">
        <v>37</v>
      </c>
      <c r="G8" s="341">
        <v>39.1</v>
      </c>
      <c r="H8" s="341"/>
      <c r="I8" s="339">
        <v>41.5</v>
      </c>
      <c r="J8" s="339">
        <v>43.9</v>
      </c>
      <c r="K8" s="333"/>
      <c r="L8" s="333"/>
      <c r="M8" s="333"/>
      <c r="N8" s="333"/>
      <c r="O8" s="333"/>
      <c r="P8" s="333"/>
      <c r="Q8" s="333"/>
      <c r="R8" s="333"/>
      <c r="S8" s="333"/>
      <c r="T8" s="333"/>
      <c r="U8" s="333"/>
      <c r="V8" s="333"/>
      <c r="W8" s="333"/>
      <c r="X8" s="333"/>
      <c r="Y8" s="333"/>
      <c r="Z8" s="333"/>
      <c r="AA8" s="333"/>
      <c r="AB8" s="333"/>
    </row>
    <row r="9" spans="1:28" s="335" customFormat="1" ht="36.75" customHeight="1">
      <c r="A9" s="338" t="s">
        <v>303</v>
      </c>
      <c r="B9" s="338" t="s">
        <v>304</v>
      </c>
      <c r="C9" s="338" t="s">
        <v>305</v>
      </c>
      <c r="D9" s="339">
        <v>41</v>
      </c>
      <c r="E9" s="339">
        <v>41</v>
      </c>
      <c r="F9" s="341">
        <v>41</v>
      </c>
      <c r="G9" s="341">
        <v>41</v>
      </c>
      <c r="H9" s="341"/>
      <c r="I9" s="339">
        <v>41</v>
      </c>
      <c r="J9" s="339">
        <v>41</v>
      </c>
      <c r="K9" s="333"/>
      <c r="L9" s="333"/>
      <c r="M9" s="333"/>
      <c r="N9" s="333"/>
      <c r="O9" s="333"/>
      <c r="P9" s="333"/>
      <c r="Q9" s="333"/>
      <c r="R9" s="333"/>
      <c r="S9" s="333"/>
      <c r="T9" s="333"/>
      <c r="U9" s="333"/>
      <c r="V9" s="333"/>
      <c r="W9" s="333"/>
      <c r="X9" s="333"/>
      <c r="Y9" s="333"/>
      <c r="Z9" s="333"/>
      <c r="AA9" s="333"/>
      <c r="AB9" s="333"/>
    </row>
    <row r="10" spans="1:28" s="335" customFormat="1" ht="36.75" customHeight="1">
      <c r="A10" s="338" t="s">
        <v>306</v>
      </c>
      <c r="B10" s="338" t="s">
        <v>307</v>
      </c>
      <c r="C10" s="338" t="s">
        <v>308</v>
      </c>
      <c r="D10" s="339">
        <v>27.6</v>
      </c>
      <c r="E10" s="339">
        <v>28.8</v>
      </c>
      <c r="F10" s="341">
        <v>30</v>
      </c>
      <c r="G10" s="341">
        <v>31.2</v>
      </c>
      <c r="H10" s="341"/>
      <c r="I10" s="339">
        <v>32.4</v>
      </c>
      <c r="J10" s="339">
        <v>33.6</v>
      </c>
      <c r="K10" s="333"/>
      <c r="L10" s="333"/>
      <c r="M10" s="333"/>
      <c r="N10" s="333"/>
      <c r="O10" s="333"/>
      <c r="P10" s="333"/>
      <c r="Q10" s="333"/>
      <c r="R10" s="333"/>
      <c r="S10" s="333"/>
      <c r="T10" s="333"/>
      <c r="U10" s="333"/>
      <c r="V10" s="333"/>
      <c r="W10" s="333"/>
      <c r="X10" s="333"/>
      <c r="Y10" s="333"/>
      <c r="Z10" s="333"/>
      <c r="AA10" s="333"/>
      <c r="AB10" s="333"/>
    </row>
    <row r="11" spans="1:28" s="335" customFormat="1" ht="36.75" customHeight="1">
      <c r="A11" s="338" t="s">
        <v>309</v>
      </c>
      <c r="B11" s="338" t="s">
        <v>310</v>
      </c>
      <c r="C11" s="338" t="s">
        <v>311</v>
      </c>
      <c r="D11" s="339">
        <f>E11-1.2</f>
        <v>21.6</v>
      </c>
      <c r="E11" s="339">
        <f>F11-1.2</f>
        <v>22.8</v>
      </c>
      <c r="F11" s="341">
        <v>24</v>
      </c>
      <c r="G11" s="341">
        <f>F11+1.2</f>
        <v>25.2</v>
      </c>
      <c r="H11" s="341"/>
      <c r="I11" s="339">
        <f>G11+1.2</f>
        <v>26.4</v>
      </c>
      <c r="J11" s="339">
        <f>I11+1.2</f>
        <v>27.599999999999998</v>
      </c>
      <c r="K11" s="333"/>
      <c r="L11" s="333"/>
      <c r="M11" s="333"/>
      <c r="N11" s="333"/>
      <c r="O11" s="333"/>
      <c r="P11" s="333"/>
      <c r="Q11" s="333"/>
      <c r="R11" s="333"/>
      <c r="S11" s="333"/>
      <c r="T11" s="333"/>
      <c r="U11" s="333"/>
      <c r="V11" s="333"/>
      <c r="W11" s="333"/>
      <c r="X11" s="333"/>
      <c r="Y11" s="333"/>
      <c r="Z11" s="333"/>
      <c r="AA11" s="333"/>
      <c r="AB11" s="333"/>
    </row>
    <row r="12" spans="1:28" s="335" customFormat="1" ht="36.75" hidden="1" customHeight="1">
      <c r="A12" s="338" t="s">
        <v>312</v>
      </c>
      <c r="B12" s="338" t="s">
        <v>313</v>
      </c>
      <c r="C12" s="338" t="s">
        <v>314</v>
      </c>
      <c r="D12" s="339"/>
      <c r="E12" s="339"/>
      <c r="F12" s="341"/>
      <c r="G12" s="341"/>
      <c r="H12" s="341"/>
      <c r="I12" s="339"/>
      <c r="J12" s="339"/>
      <c r="K12" s="333"/>
      <c r="L12" s="333"/>
      <c r="M12" s="333"/>
      <c r="N12" s="333"/>
      <c r="O12" s="333"/>
      <c r="P12" s="333"/>
      <c r="Q12" s="333"/>
      <c r="R12" s="333"/>
      <c r="S12" s="333"/>
      <c r="T12" s="333"/>
      <c r="U12" s="333"/>
      <c r="V12" s="333"/>
      <c r="W12" s="333"/>
      <c r="X12" s="333"/>
      <c r="Y12" s="333"/>
      <c r="Z12" s="333"/>
      <c r="AA12" s="333"/>
      <c r="AB12" s="333"/>
    </row>
    <row r="13" spans="1:28" s="335" customFormat="1" ht="36.75" customHeight="1">
      <c r="A13" s="338" t="s">
        <v>315</v>
      </c>
      <c r="B13" s="338" t="s">
        <v>316</v>
      </c>
      <c r="C13" s="338" t="s">
        <v>317</v>
      </c>
      <c r="D13" s="339">
        <v>30.8</v>
      </c>
      <c r="E13" s="339">
        <v>31.8</v>
      </c>
      <c r="F13" s="341">
        <v>33</v>
      </c>
      <c r="G13" s="341">
        <v>34.200000000000003</v>
      </c>
      <c r="H13" s="341"/>
      <c r="I13" s="339">
        <v>35.700000000000003</v>
      </c>
      <c r="J13" s="339">
        <v>37.200000000000003</v>
      </c>
      <c r="K13" s="333"/>
      <c r="L13" s="333"/>
      <c r="M13" s="333"/>
      <c r="N13" s="333"/>
      <c r="O13" s="333"/>
      <c r="P13" s="333"/>
      <c r="Q13" s="333"/>
      <c r="R13" s="333"/>
      <c r="S13" s="333"/>
      <c r="T13" s="333"/>
      <c r="U13" s="333"/>
      <c r="V13" s="333"/>
      <c r="W13" s="333"/>
      <c r="X13" s="333"/>
      <c r="Y13" s="333"/>
      <c r="Z13" s="333"/>
      <c r="AA13" s="333"/>
      <c r="AB13" s="333"/>
    </row>
    <row r="14" spans="1:28" s="335" customFormat="1" ht="36.75" customHeight="1">
      <c r="A14" s="338" t="s">
        <v>318</v>
      </c>
      <c r="B14" s="338" t="s">
        <v>319</v>
      </c>
      <c r="C14" s="338" t="s">
        <v>320</v>
      </c>
      <c r="D14" s="339">
        <v>41.8</v>
      </c>
      <c r="E14" s="339">
        <v>42.8</v>
      </c>
      <c r="F14" s="341">
        <v>44</v>
      </c>
      <c r="G14" s="341">
        <v>45.2</v>
      </c>
      <c r="H14" s="341"/>
      <c r="I14" s="339">
        <v>46.7</v>
      </c>
      <c r="J14" s="339">
        <v>48.2</v>
      </c>
      <c r="K14" s="333"/>
      <c r="L14" s="333"/>
      <c r="M14" s="333"/>
      <c r="N14" s="333"/>
      <c r="O14" s="333"/>
      <c r="P14" s="333"/>
      <c r="Q14" s="333"/>
      <c r="R14" s="333"/>
      <c r="S14" s="333"/>
      <c r="T14" s="333"/>
      <c r="U14" s="333"/>
      <c r="V14" s="333"/>
      <c r="W14" s="333"/>
      <c r="X14" s="333"/>
      <c r="Y14" s="333"/>
      <c r="Z14" s="333"/>
      <c r="AA14" s="333"/>
      <c r="AB14" s="333"/>
    </row>
    <row r="15" spans="1:28" s="335" customFormat="1" ht="36.75" customHeight="1">
      <c r="A15" s="338" t="s">
        <v>321</v>
      </c>
      <c r="B15" s="338" t="s">
        <v>322</v>
      </c>
      <c r="C15" s="338" t="s">
        <v>323</v>
      </c>
      <c r="D15" s="339">
        <v>76</v>
      </c>
      <c r="E15" s="339">
        <v>76.5</v>
      </c>
      <c r="F15" s="341">
        <v>77</v>
      </c>
      <c r="G15" s="341">
        <v>77.5</v>
      </c>
      <c r="H15" s="341"/>
      <c r="I15" s="339">
        <v>78</v>
      </c>
      <c r="J15" s="339">
        <v>78.5</v>
      </c>
      <c r="K15" s="333"/>
      <c r="L15" s="333"/>
      <c r="M15" s="333"/>
      <c r="N15" s="333"/>
      <c r="O15" s="333"/>
      <c r="P15" s="333"/>
      <c r="Q15" s="333"/>
      <c r="R15" s="333"/>
      <c r="S15" s="333"/>
      <c r="T15" s="333"/>
      <c r="U15" s="333"/>
      <c r="V15" s="333"/>
      <c r="W15" s="333"/>
      <c r="X15" s="333"/>
      <c r="Y15" s="333"/>
      <c r="Z15" s="333"/>
      <c r="AA15" s="333"/>
      <c r="AB15" s="333"/>
    </row>
    <row r="16" spans="1:28" s="335" customFormat="1" ht="36.75" customHeight="1">
      <c r="A16" s="338" t="s">
        <v>324</v>
      </c>
      <c r="B16" s="338" t="s">
        <v>325</v>
      </c>
      <c r="C16" s="338" t="s">
        <v>326</v>
      </c>
      <c r="D16" s="339">
        <v>18</v>
      </c>
      <c r="E16" s="339">
        <v>18</v>
      </c>
      <c r="F16" s="341">
        <v>19</v>
      </c>
      <c r="G16" s="341">
        <v>19</v>
      </c>
      <c r="H16" s="341"/>
      <c r="I16" s="339">
        <v>19</v>
      </c>
      <c r="J16" s="339">
        <v>20</v>
      </c>
      <c r="K16" s="333"/>
      <c r="L16" s="333"/>
      <c r="M16" s="333"/>
      <c r="N16" s="333"/>
      <c r="O16" s="333"/>
      <c r="P16" s="333"/>
      <c r="Q16" s="333"/>
      <c r="R16" s="333"/>
      <c r="S16" s="333"/>
      <c r="T16" s="333"/>
      <c r="U16" s="333"/>
      <c r="V16" s="333"/>
      <c r="W16" s="333"/>
      <c r="X16" s="333"/>
      <c r="Y16" s="333"/>
      <c r="Z16" s="333"/>
      <c r="AA16" s="333"/>
      <c r="AB16" s="333"/>
    </row>
    <row r="17" spans="1:28" s="335" customFormat="1" ht="36.75" customHeight="1">
      <c r="A17" s="338" t="s">
        <v>327</v>
      </c>
      <c r="B17" s="338" t="s">
        <v>328</v>
      </c>
      <c r="C17" s="338" t="s">
        <v>329</v>
      </c>
      <c r="D17" s="339">
        <v>14.5</v>
      </c>
      <c r="E17" s="339">
        <v>14.5</v>
      </c>
      <c r="F17" s="341">
        <v>14.5</v>
      </c>
      <c r="G17" s="341">
        <v>14.5</v>
      </c>
      <c r="H17" s="341"/>
      <c r="I17" s="339">
        <v>14.5</v>
      </c>
      <c r="J17" s="339">
        <v>14.5</v>
      </c>
      <c r="K17" s="333"/>
      <c r="L17" s="333"/>
      <c r="M17" s="333"/>
      <c r="N17" s="333"/>
      <c r="O17" s="333"/>
      <c r="P17" s="333"/>
      <c r="Q17" s="333"/>
      <c r="R17" s="333"/>
      <c r="S17" s="333"/>
      <c r="T17" s="333"/>
      <c r="U17" s="333"/>
      <c r="V17" s="333"/>
      <c r="W17" s="333"/>
      <c r="X17" s="333"/>
      <c r="Y17" s="333"/>
      <c r="Z17" s="333"/>
      <c r="AA17" s="333"/>
      <c r="AB17" s="333"/>
    </row>
    <row r="18" spans="1:28">
      <c r="A18" s="281"/>
      <c r="B18" s="281"/>
      <c r="C18" s="281"/>
      <c r="D18" s="281"/>
      <c r="E18" s="281"/>
      <c r="F18" s="281"/>
      <c r="G18" s="281"/>
      <c r="H18" s="281"/>
      <c r="I18" s="281"/>
      <c r="J18" s="281"/>
      <c r="K18" s="281"/>
      <c r="L18" s="281"/>
      <c r="M18" s="281"/>
      <c r="N18" s="281"/>
      <c r="O18" s="281"/>
      <c r="P18" s="281"/>
      <c r="Q18" s="281"/>
      <c r="R18" s="281"/>
      <c r="S18" s="281"/>
      <c r="T18" s="281"/>
      <c r="U18" s="281"/>
      <c r="V18" s="281"/>
      <c r="W18" s="281"/>
      <c r="X18" s="281"/>
      <c r="Y18" s="281"/>
      <c r="Z18" s="281"/>
      <c r="AA18" s="281"/>
      <c r="AB18" s="281"/>
    </row>
    <row r="19" spans="1:28">
      <c r="A19" s="281"/>
      <c r="B19" s="281"/>
      <c r="C19" s="281"/>
      <c r="D19" s="281"/>
      <c r="E19" s="281"/>
      <c r="F19" s="281"/>
      <c r="G19" s="281"/>
      <c r="H19" s="281"/>
      <c r="I19" s="281"/>
      <c r="J19" s="281"/>
      <c r="K19" s="281"/>
      <c r="L19" s="281"/>
      <c r="M19" s="281"/>
      <c r="N19" s="281"/>
      <c r="O19" s="281"/>
      <c r="P19" s="281"/>
      <c r="Q19" s="281"/>
      <c r="R19" s="281"/>
      <c r="S19" s="281"/>
      <c r="T19" s="281"/>
      <c r="U19" s="281"/>
      <c r="V19" s="281"/>
      <c r="W19" s="281"/>
      <c r="X19" s="281"/>
      <c r="Y19" s="281"/>
      <c r="Z19" s="281"/>
      <c r="AA19" s="281"/>
      <c r="AB19" s="281"/>
    </row>
    <row r="20" spans="1:28">
      <c r="A20" s="281"/>
      <c r="B20" s="281"/>
      <c r="C20" s="281"/>
      <c r="D20" s="281"/>
      <c r="E20" s="281"/>
      <c r="F20" s="281"/>
      <c r="G20" s="281"/>
      <c r="H20" s="281"/>
      <c r="I20" s="281"/>
      <c r="J20" s="281"/>
      <c r="K20" s="281"/>
      <c r="L20" s="281"/>
      <c r="M20" s="281"/>
      <c r="N20" s="281"/>
      <c r="O20" s="281"/>
      <c r="P20" s="281"/>
      <c r="Q20" s="281"/>
      <c r="R20" s="281"/>
      <c r="S20" s="281"/>
      <c r="T20" s="281"/>
      <c r="U20" s="281"/>
      <c r="V20" s="281"/>
      <c r="W20" s="281"/>
      <c r="X20" s="281"/>
      <c r="Y20" s="281"/>
      <c r="Z20" s="281"/>
      <c r="AA20" s="281"/>
      <c r="AB20" s="281"/>
    </row>
    <row r="21" spans="1:28">
      <c r="A21" s="281"/>
      <c r="B21" s="281"/>
      <c r="C21" s="281"/>
      <c r="D21" s="281"/>
      <c r="E21" s="281"/>
      <c r="F21" s="281"/>
      <c r="G21" s="281"/>
      <c r="H21" s="281"/>
      <c r="I21" s="281"/>
      <c r="J21" s="281"/>
      <c r="K21" s="281"/>
      <c r="L21" s="281"/>
      <c r="M21" s="281"/>
      <c r="N21" s="281"/>
      <c r="O21" s="281"/>
      <c r="P21" s="281"/>
      <c r="Q21" s="281"/>
      <c r="R21" s="281"/>
      <c r="S21" s="281"/>
      <c r="T21" s="281"/>
      <c r="U21" s="281"/>
      <c r="V21" s="281"/>
      <c r="W21" s="281"/>
      <c r="X21" s="281"/>
      <c r="Y21" s="281"/>
      <c r="Z21" s="281"/>
      <c r="AA21" s="281"/>
      <c r="AB21" s="281"/>
    </row>
    <row r="22" spans="1:28">
      <c r="A22" s="281"/>
      <c r="B22" s="281"/>
      <c r="C22" s="281"/>
      <c r="D22" s="281"/>
      <c r="E22" s="281"/>
      <c r="F22" s="281"/>
      <c r="G22" s="281"/>
      <c r="H22" s="281"/>
      <c r="I22" s="281"/>
      <c r="J22" s="281"/>
      <c r="K22" s="281"/>
      <c r="L22" s="281"/>
      <c r="M22" s="281"/>
      <c r="N22" s="281"/>
      <c r="O22" s="281"/>
      <c r="P22" s="281"/>
      <c r="Q22" s="281"/>
      <c r="R22" s="281"/>
      <c r="S22" s="281"/>
      <c r="T22" s="281"/>
      <c r="U22" s="281"/>
      <c r="V22" s="281"/>
      <c r="W22" s="281"/>
      <c r="X22" s="281"/>
      <c r="Y22" s="281"/>
      <c r="Z22" s="281"/>
      <c r="AA22" s="281"/>
      <c r="AB22" s="281"/>
    </row>
    <row r="23" spans="1:28">
      <c r="A23" s="281"/>
      <c r="B23" s="281"/>
      <c r="C23" s="281"/>
      <c r="D23" s="281"/>
      <c r="E23" s="281"/>
      <c r="F23" s="281"/>
      <c r="G23" s="281"/>
      <c r="H23" s="281"/>
      <c r="I23" s="281"/>
      <c r="J23" s="281"/>
      <c r="K23" s="281"/>
      <c r="L23" s="281"/>
      <c r="M23" s="281"/>
      <c r="N23" s="281"/>
      <c r="O23" s="281"/>
      <c r="P23" s="281"/>
      <c r="Q23" s="281"/>
      <c r="R23" s="281"/>
      <c r="S23" s="281"/>
      <c r="T23" s="281"/>
      <c r="U23" s="281"/>
      <c r="V23" s="281"/>
      <c r="W23" s="281"/>
      <c r="X23" s="281"/>
      <c r="Y23" s="281"/>
      <c r="Z23" s="281"/>
      <c r="AA23" s="281"/>
      <c r="AB23" s="281"/>
    </row>
    <row r="24" spans="1:28">
      <c r="A24" s="281"/>
      <c r="B24" s="281"/>
      <c r="C24" s="281"/>
      <c r="D24" s="281"/>
      <c r="E24" s="281"/>
      <c r="F24" s="281"/>
      <c r="G24" s="281"/>
      <c r="H24" s="281"/>
      <c r="I24" s="281"/>
      <c r="J24" s="281"/>
      <c r="K24" s="281"/>
      <c r="L24" s="281"/>
      <c r="M24" s="281"/>
      <c r="N24" s="281"/>
      <c r="O24" s="281"/>
      <c r="P24" s="281"/>
      <c r="Q24" s="281"/>
      <c r="R24" s="281"/>
      <c r="S24" s="281"/>
      <c r="T24" s="281"/>
      <c r="U24" s="281"/>
      <c r="V24" s="281"/>
      <c r="W24" s="281"/>
      <c r="X24" s="281"/>
      <c r="Y24" s="281"/>
      <c r="Z24" s="281"/>
      <c r="AA24" s="281"/>
      <c r="AB24" s="281"/>
    </row>
    <row r="25" spans="1:28">
      <c r="A25" s="281"/>
      <c r="B25" s="281"/>
      <c r="C25" s="281"/>
      <c r="D25" s="281"/>
      <c r="E25" s="281"/>
      <c r="F25" s="281"/>
      <c r="G25" s="281"/>
      <c r="H25" s="281"/>
      <c r="I25" s="281"/>
      <c r="J25" s="281"/>
      <c r="K25" s="281"/>
      <c r="L25" s="281"/>
      <c r="M25" s="281"/>
      <c r="N25" s="281"/>
      <c r="O25" s="281"/>
      <c r="P25" s="281"/>
      <c r="Q25" s="281"/>
      <c r="R25" s="281"/>
      <c r="S25" s="281"/>
      <c r="T25" s="281"/>
      <c r="U25" s="281"/>
      <c r="V25" s="281"/>
      <c r="W25" s="281"/>
      <c r="X25" s="281"/>
      <c r="Y25" s="281"/>
      <c r="Z25" s="281"/>
      <c r="AA25" s="281"/>
      <c r="AB25" s="281"/>
    </row>
    <row r="26" spans="1:28">
      <c r="A26" s="281"/>
      <c r="B26" s="281"/>
      <c r="C26" s="281"/>
      <c r="D26" s="281"/>
      <c r="E26" s="281"/>
      <c r="F26" s="281"/>
      <c r="G26" s="281"/>
      <c r="H26" s="281"/>
      <c r="I26" s="281"/>
      <c r="J26" s="281"/>
      <c r="K26" s="281"/>
      <c r="L26" s="281"/>
      <c r="M26" s="281"/>
      <c r="N26" s="281"/>
      <c r="O26" s="281"/>
      <c r="P26" s="281"/>
      <c r="Q26" s="281"/>
      <c r="R26" s="281"/>
      <c r="S26" s="281"/>
      <c r="T26" s="281"/>
      <c r="U26" s="281"/>
      <c r="V26" s="281"/>
      <c r="W26" s="281"/>
      <c r="X26" s="281"/>
      <c r="Y26" s="281"/>
      <c r="Z26" s="281"/>
      <c r="AA26" s="281"/>
      <c r="AB26" s="281"/>
    </row>
    <row r="27" spans="1:28">
      <c r="A27" s="281"/>
      <c r="B27" s="281"/>
      <c r="C27" s="281"/>
      <c r="D27" s="281"/>
      <c r="E27" s="281"/>
      <c r="F27" s="281"/>
      <c r="G27" s="281"/>
      <c r="H27" s="281"/>
      <c r="I27" s="281"/>
      <c r="J27" s="281"/>
      <c r="K27" s="281"/>
      <c r="L27" s="281"/>
      <c r="M27" s="281"/>
      <c r="N27" s="281"/>
      <c r="O27" s="281"/>
      <c r="P27" s="281"/>
      <c r="Q27" s="281"/>
      <c r="R27" s="281"/>
      <c r="S27" s="281"/>
      <c r="T27" s="281"/>
      <c r="U27" s="281"/>
      <c r="V27" s="281"/>
      <c r="W27" s="281"/>
      <c r="X27" s="281"/>
      <c r="Y27" s="281"/>
      <c r="Z27" s="281"/>
      <c r="AA27" s="281"/>
      <c r="AB27" s="281"/>
    </row>
    <row r="28" spans="1:28">
      <c r="A28" s="281"/>
      <c r="B28" s="281"/>
      <c r="C28" s="281"/>
      <c r="D28" s="281"/>
      <c r="E28" s="281"/>
      <c r="F28" s="281"/>
      <c r="G28" s="281"/>
      <c r="H28" s="281"/>
      <c r="I28" s="281"/>
      <c r="J28" s="281"/>
      <c r="K28" s="281"/>
      <c r="L28" s="281"/>
      <c r="M28" s="281"/>
      <c r="N28" s="281"/>
      <c r="O28" s="281"/>
      <c r="P28" s="281"/>
      <c r="Q28" s="281"/>
      <c r="R28" s="281"/>
      <c r="S28" s="281"/>
      <c r="T28" s="281"/>
      <c r="U28" s="281"/>
      <c r="V28" s="281"/>
      <c r="W28" s="281"/>
      <c r="X28" s="281"/>
      <c r="Y28" s="281"/>
      <c r="Z28" s="281"/>
      <c r="AA28" s="281"/>
      <c r="AB28" s="281"/>
    </row>
    <row r="29" spans="1:28">
      <c r="A29" s="281"/>
      <c r="B29" s="281"/>
      <c r="C29" s="281"/>
      <c r="D29" s="281"/>
      <c r="E29" s="281"/>
      <c r="F29" s="281"/>
      <c r="G29" s="281"/>
      <c r="H29" s="281"/>
      <c r="I29" s="281"/>
      <c r="J29" s="281"/>
      <c r="K29" s="281"/>
      <c r="L29" s="281"/>
      <c r="M29" s="281"/>
      <c r="N29" s="281"/>
      <c r="O29" s="281"/>
      <c r="P29" s="281"/>
      <c r="Q29" s="281"/>
      <c r="R29" s="281"/>
      <c r="S29" s="281"/>
      <c r="T29" s="281"/>
      <c r="U29" s="281"/>
      <c r="V29" s="281"/>
      <c r="W29" s="281"/>
      <c r="X29" s="281"/>
      <c r="Y29" s="281"/>
      <c r="Z29" s="281"/>
      <c r="AA29" s="281"/>
      <c r="AB29" s="281"/>
    </row>
    <row r="30" spans="1:28">
      <c r="A30" s="281"/>
      <c r="B30" s="281"/>
      <c r="C30" s="281"/>
      <c r="D30" s="281"/>
      <c r="E30" s="281"/>
      <c r="F30" s="281"/>
      <c r="G30" s="281"/>
      <c r="H30" s="281"/>
      <c r="I30" s="281"/>
      <c r="J30" s="281"/>
      <c r="K30" s="281"/>
      <c r="L30" s="281"/>
      <c r="M30" s="281"/>
      <c r="N30" s="281"/>
      <c r="O30" s="281"/>
      <c r="P30" s="281"/>
      <c r="Q30" s="281"/>
      <c r="R30" s="281"/>
      <c r="S30" s="281"/>
      <c r="T30" s="281"/>
      <c r="U30" s="281"/>
      <c r="V30" s="281"/>
      <c r="W30" s="281"/>
      <c r="X30" s="281"/>
      <c r="Y30" s="281"/>
      <c r="Z30" s="281"/>
      <c r="AA30" s="281"/>
      <c r="AB30" s="281"/>
    </row>
    <row r="31" spans="1:28">
      <c r="A31" s="281"/>
      <c r="B31" s="281"/>
      <c r="C31" s="281"/>
      <c r="D31" s="281"/>
      <c r="E31" s="281"/>
      <c r="F31" s="281"/>
      <c r="G31" s="281"/>
      <c r="H31" s="281"/>
      <c r="I31" s="281"/>
      <c r="J31" s="281"/>
      <c r="K31" s="281"/>
      <c r="L31" s="281"/>
      <c r="M31" s="281"/>
      <c r="N31" s="281"/>
      <c r="O31" s="281"/>
      <c r="P31" s="281"/>
      <c r="Q31" s="281"/>
      <c r="R31" s="281"/>
      <c r="S31" s="281"/>
      <c r="T31" s="281"/>
      <c r="U31" s="281"/>
      <c r="V31" s="281"/>
      <c r="W31" s="281"/>
      <c r="X31" s="281"/>
      <c r="Y31" s="281"/>
      <c r="Z31" s="281"/>
      <c r="AA31" s="281"/>
      <c r="AB31" s="281"/>
    </row>
    <row r="32" spans="1:28">
      <c r="A32" s="281"/>
      <c r="B32" s="281"/>
      <c r="C32" s="281"/>
      <c r="D32" s="281"/>
      <c r="E32" s="281"/>
      <c r="F32" s="281"/>
      <c r="G32" s="281"/>
      <c r="H32" s="281"/>
      <c r="I32" s="281"/>
      <c r="J32" s="281"/>
      <c r="K32" s="281"/>
      <c r="L32" s="281"/>
      <c r="M32" s="281"/>
      <c r="N32" s="281"/>
      <c r="O32" s="281"/>
      <c r="P32" s="281"/>
      <c r="Q32" s="281"/>
      <c r="R32" s="281"/>
      <c r="S32" s="281"/>
      <c r="T32" s="281"/>
      <c r="U32" s="281"/>
      <c r="V32" s="281"/>
      <c r="W32" s="281"/>
      <c r="X32" s="281"/>
      <c r="Y32" s="281"/>
      <c r="Z32" s="281"/>
      <c r="AA32" s="281"/>
      <c r="AB32" s="281"/>
    </row>
    <row r="33" spans="1:28">
      <c r="A33" s="281"/>
      <c r="B33" s="281"/>
      <c r="C33" s="281"/>
      <c r="D33" s="281"/>
      <c r="E33" s="281"/>
      <c r="F33" s="281"/>
      <c r="G33" s="281"/>
      <c r="H33" s="281"/>
      <c r="I33" s="281"/>
      <c r="J33" s="281"/>
      <c r="K33" s="281"/>
      <c r="L33" s="281"/>
      <c r="M33" s="281"/>
      <c r="N33" s="281"/>
      <c r="O33" s="281"/>
      <c r="P33" s="281"/>
      <c r="Q33" s="281"/>
      <c r="R33" s="281"/>
      <c r="S33" s="281"/>
      <c r="T33" s="281"/>
      <c r="U33" s="281"/>
      <c r="V33" s="281"/>
      <c r="W33" s="281"/>
      <c r="X33" s="281"/>
      <c r="Y33" s="281"/>
      <c r="Z33" s="281"/>
      <c r="AA33" s="281"/>
      <c r="AB33" s="281"/>
    </row>
    <row r="34" spans="1:28">
      <c r="A34" s="281"/>
      <c r="B34" s="281"/>
      <c r="C34" s="281"/>
      <c r="D34" s="281"/>
      <c r="E34" s="281"/>
      <c r="F34" s="281"/>
      <c r="G34" s="281"/>
      <c r="H34" s="281"/>
      <c r="I34" s="281"/>
      <c r="J34" s="281"/>
      <c r="K34" s="281"/>
      <c r="L34" s="281"/>
      <c r="M34" s="281"/>
      <c r="N34" s="281"/>
      <c r="O34" s="281"/>
      <c r="P34" s="281"/>
      <c r="Q34" s="281"/>
      <c r="R34" s="281"/>
      <c r="S34" s="281"/>
      <c r="T34" s="281"/>
      <c r="U34" s="281"/>
      <c r="V34" s="281"/>
      <c r="W34" s="281"/>
      <c r="X34" s="281"/>
      <c r="Y34" s="281"/>
      <c r="Z34" s="281"/>
      <c r="AA34" s="281"/>
      <c r="AB34" s="281"/>
    </row>
    <row r="35" spans="1:28">
      <c r="A35" s="281"/>
      <c r="B35" s="281"/>
      <c r="C35" s="281"/>
      <c r="D35" s="281"/>
      <c r="E35" s="281"/>
      <c r="F35" s="281"/>
      <c r="G35" s="281"/>
      <c r="H35" s="281"/>
      <c r="I35" s="281"/>
      <c r="J35" s="281"/>
      <c r="K35" s="281"/>
      <c r="L35" s="281"/>
      <c r="M35" s="281"/>
      <c r="N35" s="281"/>
      <c r="O35" s="281"/>
      <c r="P35" s="281"/>
      <c r="Q35" s="281"/>
      <c r="R35" s="281"/>
      <c r="S35" s="281"/>
      <c r="T35" s="281"/>
      <c r="U35" s="281"/>
      <c r="V35" s="281"/>
      <c r="W35" s="281"/>
      <c r="X35" s="281"/>
      <c r="Y35" s="281"/>
      <c r="Z35" s="281"/>
      <c r="AA35" s="281"/>
      <c r="AB35" s="281"/>
    </row>
    <row r="36" spans="1:28">
      <c r="A36" s="281"/>
      <c r="B36" s="281"/>
      <c r="C36" s="281"/>
      <c r="D36" s="281"/>
      <c r="E36" s="281"/>
      <c r="F36" s="281"/>
      <c r="G36" s="281"/>
      <c r="H36" s="281"/>
      <c r="I36" s="281"/>
      <c r="J36" s="281"/>
      <c r="K36" s="281"/>
      <c r="L36" s="281"/>
      <c r="M36" s="281"/>
      <c r="N36" s="281"/>
      <c r="O36" s="281"/>
      <c r="P36" s="281"/>
      <c r="Q36" s="281"/>
      <c r="R36" s="281"/>
      <c r="S36" s="281"/>
      <c r="T36" s="281"/>
      <c r="U36" s="281"/>
      <c r="V36" s="281"/>
      <c r="W36" s="281"/>
      <c r="X36" s="281"/>
      <c r="Y36" s="281"/>
      <c r="Z36" s="281"/>
      <c r="AA36" s="281"/>
      <c r="AB36" s="281"/>
    </row>
    <row r="37" spans="1:28">
      <c r="A37" s="281"/>
      <c r="B37" s="281"/>
      <c r="C37" s="281"/>
      <c r="D37" s="281"/>
      <c r="E37" s="281"/>
      <c r="F37" s="281"/>
      <c r="G37" s="281"/>
      <c r="H37" s="281"/>
      <c r="I37" s="281"/>
      <c r="J37" s="281"/>
      <c r="K37" s="281"/>
      <c r="L37" s="281"/>
      <c r="M37" s="281"/>
      <c r="N37" s="281"/>
      <c r="O37" s="281"/>
      <c r="P37" s="281"/>
      <c r="Q37" s="281"/>
      <c r="R37" s="281"/>
      <c r="S37" s="281"/>
      <c r="T37" s="281"/>
      <c r="U37" s="281"/>
      <c r="V37" s="281"/>
      <c r="W37" s="281"/>
      <c r="X37" s="281"/>
      <c r="Y37" s="281"/>
      <c r="Z37" s="281"/>
      <c r="AA37" s="281"/>
      <c r="AB37" s="281"/>
    </row>
    <row r="38" spans="1:28">
      <c r="A38" s="281"/>
      <c r="B38" s="281"/>
      <c r="C38" s="281"/>
      <c r="D38" s="281"/>
      <c r="E38" s="281"/>
      <c r="F38" s="281"/>
      <c r="G38" s="281"/>
      <c r="H38" s="281"/>
      <c r="I38" s="281"/>
      <c r="J38" s="281"/>
      <c r="K38" s="281"/>
      <c r="L38" s="281"/>
      <c r="M38" s="281"/>
      <c r="N38" s="281"/>
      <c r="O38" s="281"/>
      <c r="P38" s="281"/>
      <c r="Q38" s="281"/>
      <c r="R38" s="281"/>
      <c r="S38" s="281"/>
      <c r="T38" s="281"/>
      <c r="U38" s="281"/>
      <c r="V38" s="281"/>
      <c r="W38" s="281"/>
      <c r="X38" s="281"/>
      <c r="Y38" s="281"/>
      <c r="Z38" s="281"/>
      <c r="AA38" s="281"/>
      <c r="AB38" s="281"/>
    </row>
    <row r="39" spans="1:28">
      <c r="A39" s="281"/>
      <c r="B39" s="281"/>
      <c r="C39" s="281"/>
      <c r="D39" s="281"/>
      <c r="E39" s="281"/>
      <c r="F39" s="281"/>
      <c r="G39" s="281"/>
      <c r="H39" s="281"/>
      <c r="I39" s="281"/>
      <c r="J39" s="281"/>
      <c r="K39" s="281"/>
      <c r="L39" s="281"/>
      <c r="M39" s="281"/>
      <c r="N39" s="281"/>
      <c r="O39" s="281"/>
      <c r="P39" s="281"/>
      <c r="Q39" s="281"/>
      <c r="R39" s="281"/>
      <c r="S39" s="281"/>
      <c r="T39" s="281"/>
      <c r="U39" s="281"/>
      <c r="V39" s="281"/>
      <c r="W39" s="281"/>
      <c r="X39" s="281"/>
      <c r="Y39" s="281"/>
      <c r="Z39" s="281"/>
      <c r="AA39" s="281"/>
      <c r="AB39" s="281"/>
    </row>
    <row r="40" spans="1:28">
      <c r="A40" s="281"/>
      <c r="B40" s="281"/>
      <c r="C40" s="281"/>
      <c r="D40" s="281"/>
      <c r="E40" s="281"/>
      <c r="F40" s="281"/>
      <c r="G40" s="281"/>
      <c r="H40" s="281"/>
      <c r="I40" s="281"/>
      <c r="J40" s="281"/>
      <c r="K40" s="281"/>
      <c r="L40" s="281"/>
      <c r="M40" s="281"/>
      <c r="N40" s="281"/>
      <c r="O40" s="281"/>
      <c r="P40" s="281"/>
      <c r="Q40" s="281"/>
      <c r="R40" s="281"/>
      <c r="S40" s="281"/>
      <c r="T40" s="281"/>
      <c r="U40" s="281"/>
      <c r="V40" s="281"/>
      <c r="W40" s="281"/>
      <c r="X40" s="281"/>
      <c r="Y40" s="281"/>
      <c r="Z40" s="281"/>
      <c r="AA40" s="281"/>
      <c r="AB40" s="281"/>
    </row>
    <row r="41" spans="1:28">
      <c r="A41" s="281"/>
      <c r="B41" s="281"/>
      <c r="C41" s="281"/>
      <c r="D41" s="281"/>
      <c r="E41" s="281"/>
      <c r="F41" s="281"/>
      <c r="G41" s="281"/>
      <c r="H41" s="281"/>
      <c r="I41" s="281"/>
      <c r="J41" s="281"/>
      <c r="K41" s="281"/>
      <c r="L41" s="281"/>
      <c r="M41" s="281"/>
      <c r="N41" s="281"/>
      <c r="O41" s="281"/>
      <c r="P41" s="281"/>
      <c r="Q41" s="281"/>
      <c r="R41" s="281"/>
      <c r="S41" s="281"/>
      <c r="T41" s="281"/>
      <c r="U41" s="281"/>
      <c r="V41" s="281"/>
      <c r="W41" s="281"/>
      <c r="X41" s="281"/>
      <c r="Y41" s="281"/>
      <c r="Z41" s="281"/>
      <c r="AA41" s="281"/>
      <c r="AB41" s="281"/>
    </row>
    <row r="42" spans="1:28">
      <c r="A42" s="281"/>
      <c r="B42" s="281"/>
      <c r="C42" s="281"/>
      <c r="D42" s="281"/>
      <c r="E42" s="281"/>
      <c r="F42" s="281"/>
      <c r="G42" s="281"/>
      <c r="H42" s="281"/>
      <c r="I42" s="281"/>
      <c r="J42" s="281"/>
      <c r="K42" s="281"/>
      <c r="L42" s="281"/>
      <c r="M42" s="281"/>
      <c r="N42" s="281"/>
      <c r="O42" s="281"/>
      <c r="P42" s="281"/>
      <c r="Q42" s="281"/>
      <c r="R42" s="281"/>
      <c r="S42" s="281"/>
      <c r="T42" s="281"/>
      <c r="U42" s="281"/>
      <c r="V42" s="281"/>
      <c r="W42" s="281"/>
      <c r="X42" s="281"/>
      <c r="Y42" s="281"/>
      <c r="Z42" s="281"/>
      <c r="AA42" s="281"/>
      <c r="AB42" s="281"/>
    </row>
    <row r="43" spans="1:28">
      <c r="A43" s="281"/>
      <c r="B43" s="281"/>
      <c r="C43" s="281"/>
      <c r="D43" s="281"/>
      <c r="E43" s="281"/>
      <c r="F43" s="281"/>
      <c r="G43" s="281"/>
      <c r="H43" s="281"/>
      <c r="I43" s="281"/>
      <c r="J43" s="281"/>
      <c r="K43" s="281"/>
      <c r="L43" s="281"/>
      <c r="M43" s="281"/>
      <c r="N43" s="281"/>
      <c r="O43" s="281"/>
      <c r="P43" s="281"/>
      <c r="Q43" s="281"/>
      <c r="R43" s="281"/>
      <c r="S43" s="281"/>
      <c r="T43" s="281"/>
      <c r="U43" s="281"/>
      <c r="V43" s="281"/>
      <c r="W43" s="281"/>
      <c r="X43" s="281"/>
      <c r="Y43" s="281"/>
      <c r="Z43" s="281"/>
      <c r="AA43" s="281"/>
      <c r="AB43" s="281"/>
    </row>
    <row r="44" spans="1:28">
      <c r="A44" s="281"/>
      <c r="B44" s="281"/>
      <c r="C44" s="281"/>
      <c r="D44" s="281"/>
      <c r="E44" s="281"/>
      <c r="F44" s="281"/>
      <c r="G44" s="281"/>
      <c r="H44" s="281"/>
      <c r="I44" s="281"/>
      <c r="J44" s="281"/>
      <c r="K44" s="281"/>
      <c r="L44" s="281"/>
      <c r="M44" s="281"/>
      <c r="N44" s="281"/>
      <c r="O44" s="281"/>
      <c r="P44" s="281"/>
      <c r="Q44" s="281"/>
      <c r="R44" s="281"/>
      <c r="S44" s="281"/>
      <c r="T44" s="281"/>
      <c r="U44" s="281"/>
      <c r="V44" s="281"/>
      <c r="W44" s="281"/>
      <c r="X44" s="281"/>
      <c r="Y44" s="281"/>
      <c r="Z44" s="281"/>
      <c r="AA44" s="281"/>
      <c r="AB44" s="281"/>
    </row>
    <row r="45" spans="1:28">
      <c r="A45" s="281"/>
      <c r="B45" s="281"/>
      <c r="C45" s="281"/>
      <c r="D45" s="281"/>
      <c r="E45" s="281"/>
      <c r="F45" s="281"/>
      <c r="G45" s="281"/>
      <c r="H45" s="281"/>
      <c r="I45" s="281"/>
      <c r="J45" s="281"/>
      <c r="K45" s="281"/>
      <c r="L45" s="281"/>
      <c r="M45" s="281"/>
      <c r="N45" s="281"/>
      <c r="O45" s="281"/>
      <c r="P45" s="281"/>
      <c r="Q45" s="281"/>
      <c r="R45" s="281"/>
      <c r="S45" s="281"/>
      <c r="T45" s="281"/>
      <c r="U45" s="281"/>
      <c r="V45" s="281"/>
      <c r="W45" s="281"/>
      <c r="X45" s="281"/>
      <c r="Y45" s="281"/>
      <c r="Z45" s="281"/>
      <c r="AA45" s="281"/>
      <c r="AB45" s="281"/>
    </row>
    <row r="46" spans="1:28">
      <c r="A46" s="281"/>
      <c r="B46" s="281"/>
      <c r="C46" s="281"/>
      <c r="D46" s="281"/>
      <c r="E46" s="281"/>
      <c r="F46" s="281"/>
      <c r="G46" s="281"/>
      <c r="H46" s="281"/>
      <c r="I46" s="281"/>
      <c r="J46" s="281"/>
      <c r="K46" s="281"/>
      <c r="L46" s="281"/>
      <c r="M46" s="281"/>
      <c r="N46" s="281"/>
      <c r="O46" s="281"/>
      <c r="P46" s="281"/>
      <c r="Q46" s="281"/>
      <c r="R46" s="281"/>
      <c r="S46" s="281"/>
      <c r="T46" s="281"/>
      <c r="U46" s="281"/>
      <c r="V46" s="281"/>
      <c r="W46" s="281"/>
      <c r="X46" s="281"/>
      <c r="Y46" s="281"/>
      <c r="Z46" s="281"/>
      <c r="AA46" s="281"/>
      <c r="AB46" s="281"/>
    </row>
    <row r="47" spans="1:28">
      <c r="A47" s="281"/>
      <c r="B47" s="281"/>
      <c r="C47" s="281"/>
      <c r="D47" s="281"/>
      <c r="E47" s="281"/>
      <c r="F47" s="281"/>
      <c r="G47" s="281"/>
      <c r="H47" s="281"/>
      <c r="I47" s="281"/>
      <c r="J47" s="281"/>
      <c r="K47" s="281"/>
      <c r="L47" s="281"/>
      <c r="M47" s="281"/>
      <c r="N47" s="281"/>
      <c r="O47" s="281"/>
      <c r="P47" s="281"/>
      <c r="Q47" s="281"/>
      <c r="R47" s="281"/>
      <c r="S47" s="281"/>
      <c r="T47" s="281"/>
      <c r="U47" s="281"/>
      <c r="V47" s="281"/>
      <c r="W47" s="281"/>
      <c r="X47" s="281"/>
      <c r="Y47" s="281"/>
      <c r="Z47" s="281"/>
      <c r="AA47" s="281"/>
      <c r="AB47" s="281"/>
    </row>
    <row r="48" spans="1:28">
      <c r="A48" s="281"/>
      <c r="B48" s="281"/>
      <c r="C48" s="281"/>
      <c r="D48" s="281"/>
      <c r="E48" s="281"/>
      <c r="F48" s="281"/>
      <c r="G48" s="281"/>
      <c r="H48" s="281"/>
      <c r="I48" s="281"/>
      <c r="J48" s="281"/>
      <c r="K48" s="281"/>
      <c r="L48" s="281"/>
      <c r="M48" s="281"/>
      <c r="N48" s="281"/>
      <c r="O48" s="281"/>
      <c r="P48" s="281"/>
      <c r="Q48" s="281"/>
      <c r="R48" s="281"/>
      <c r="S48" s="281"/>
      <c r="T48" s="281"/>
      <c r="U48" s="281"/>
      <c r="V48" s="281"/>
      <c r="W48" s="281"/>
      <c r="X48" s="281"/>
      <c r="Y48" s="281"/>
      <c r="Z48" s="281"/>
      <c r="AA48" s="281"/>
      <c r="AB48" s="281"/>
    </row>
    <row r="49" spans="1:28">
      <c r="A49" s="281"/>
      <c r="B49" s="281"/>
      <c r="C49" s="281"/>
      <c r="D49" s="281"/>
      <c r="E49" s="281"/>
      <c r="F49" s="281"/>
      <c r="G49" s="281"/>
      <c r="H49" s="281"/>
      <c r="I49" s="281"/>
      <c r="J49" s="281"/>
      <c r="K49" s="281"/>
      <c r="L49" s="281"/>
      <c r="M49" s="281"/>
      <c r="N49" s="281"/>
      <c r="O49" s="281"/>
      <c r="P49" s="281"/>
      <c r="Q49" s="281"/>
      <c r="R49" s="281"/>
      <c r="S49" s="281"/>
      <c r="T49" s="281"/>
      <c r="U49" s="281"/>
      <c r="V49" s="281"/>
      <c r="W49" s="281"/>
      <c r="X49" s="281"/>
      <c r="Y49" s="281"/>
      <c r="Z49" s="281"/>
      <c r="AA49" s="281"/>
      <c r="AB49" s="281"/>
    </row>
    <row r="50" spans="1:28">
      <c r="A50" s="281"/>
      <c r="B50" s="281"/>
      <c r="C50" s="281"/>
      <c r="D50" s="281"/>
      <c r="E50" s="281"/>
      <c r="F50" s="281"/>
      <c r="G50" s="281"/>
      <c r="H50" s="281"/>
      <c r="I50" s="281"/>
      <c r="J50" s="281"/>
      <c r="K50" s="281"/>
      <c r="L50" s="281"/>
      <c r="M50" s="281"/>
      <c r="N50" s="281"/>
      <c r="O50" s="281"/>
      <c r="P50" s="281"/>
      <c r="Q50" s="281"/>
      <c r="R50" s="281"/>
      <c r="S50" s="281"/>
      <c r="T50" s="281"/>
      <c r="U50" s="281"/>
      <c r="V50" s="281"/>
      <c r="W50" s="281"/>
      <c r="X50" s="281"/>
      <c r="Y50" s="281"/>
      <c r="Z50" s="281"/>
      <c r="AA50" s="281"/>
      <c r="AB50" s="281"/>
    </row>
    <row r="51" spans="1:28">
      <c r="A51" s="281"/>
      <c r="B51" s="281"/>
      <c r="C51" s="281"/>
      <c r="D51" s="281"/>
      <c r="E51" s="281"/>
      <c r="F51" s="281"/>
      <c r="G51" s="281"/>
      <c r="H51" s="281"/>
      <c r="I51" s="281"/>
      <c r="J51" s="281"/>
      <c r="K51" s="281"/>
      <c r="L51" s="281"/>
      <c r="M51" s="281"/>
      <c r="N51" s="281"/>
      <c r="O51" s="281"/>
      <c r="P51" s="281"/>
      <c r="Q51" s="281"/>
      <c r="R51" s="281"/>
      <c r="S51" s="281"/>
      <c r="T51" s="281"/>
      <c r="U51" s="281"/>
      <c r="V51" s="281"/>
      <c r="W51" s="281"/>
      <c r="X51" s="281"/>
      <c r="Y51" s="281"/>
      <c r="Z51" s="281"/>
      <c r="AA51" s="281"/>
      <c r="AB51" s="281"/>
    </row>
    <row r="52" spans="1:28">
      <c r="A52" s="281"/>
      <c r="B52" s="281"/>
      <c r="C52" s="281"/>
      <c r="D52" s="281"/>
      <c r="E52" s="281"/>
      <c r="F52" s="281"/>
      <c r="G52" s="281"/>
      <c r="H52" s="281"/>
      <c r="I52" s="281"/>
      <c r="J52" s="281"/>
      <c r="K52" s="281"/>
      <c r="L52" s="281"/>
      <c r="M52" s="281"/>
      <c r="N52" s="281"/>
      <c r="O52" s="281"/>
      <c r="P52" s="281"/>
      <c r="Q52" s="281"/>
      <c r="R52" s="281"/>
      <c r="S52" s="281"/>
      <c r="T52" s="281"/>
      <c r="U52" s="281"/>
      <c r="V52" s="281"/>
      <c r="W52" s="281"/>
      <c r="X52" s="281"/>
      <c r="Y52" s="281"/>
      <c r="Z52" s="281"/>
      <c r="AA52" s="281"/>
      <c r="AB52" s="281"/>
    </row>
    <row r="53" spans="1:28">
      <c r="A53" s="281"/>
      <c r="B53" s="281"/>
      <c r="C53" s="281"/>
      <c r="D53" s="281"/>
      <c r="E53" s="281"/>
      <c r="F53" s="281"/>
      <c r="G53" s="281"/>
      <c r="H53" s="281"/>
      <c r="I53" s="281"/>
      <c r="J53" s="281"/>
      <c r="K53" s="281"/>
      <c r="L53" s="281"/>
      <c r="M53" s="281"/>
      <c r="N53" s="281"/>
      <c r="O53" s="281"/>
      <c r="P53" s="281"/>
      <c r="Q53" s="281"/>
      <c r="R53" s="281"/>
      <c r="S53" s="281"/>
      <c r="T53" s="281"/>
      <c r="U53" s="281"/>
      <c r="V53" s="281"/>
      <c r="W53" s="281"/>
      <c r="X53" s="281"/>
      <c r="Y53" s="281"/>
      <c r="Z53" s="281"/>
      <c r="AA53" s="281"/>
      <c r="AB53" s="281"/>
    </row>
    <row r="54" spans="1:28">
      <c r="A54" s="281"/>
      <c r="B54" s="281"/>
      <c r="C54" s="281"/>
      <c r="D54" s="281"/>
      <c r="E54" s="281"/>
      <c r="F54" s="281"/>
      <c r="G54" s="281"/>
      <c r="H54" s="281"/>
      <c r="I54" s="281"/>
      <c r="J54" s="281"/>
      <c r="K54" s="281"/>
      <c r="L54" s="281"/>
      <c r="M54" s="281"/>
      <c r="N54" s="281"/>
      <c r="O54" s="281"/>
      <c r="P54" s="281"/>
      <c r="Q54" s="281"/>
      <c r="R54" s="281"/>
      <c r="S54" s="281"/>
      <c r="T54" s="281"/>
      <c r="U54" s="281"/>
      <c r="V54" s="281"/>
      <c r="W54" s="281"/>
      <c r="X54" s="281"/>
      <c r="Y54" s="281"/>
      <c r="Z54" s="281"/>
      <c r="AA54" s="281"/>
      <c r="AB54" s="281"/>
    </row>
    <row r="55" spans="1:28">
      <c r="A55" s="281"/>
      <c r="B55" s="281"/>
      <c r="C55" s="281"/>
      <c r="D55" s="281"/>
      <c r="E55" s="281"/>
      <c r="F55" s="281"/>
      <c r="G55" s="281"/>
      <c r="H55" s="281"/>
      <c r="I55" s="281"/>
      <c r="J55" s="281"/>
      <c r="K55" s="281"/>
      <c r="L55" s="281"/>
      <c r="M55" s="281"/>
      <c r="N55" s="281"/>
      <c r="O55" s="281"/>
      <c r="P55" s="281"/>
      <c r="Q55" s="281"/>
      <c r="R55" s="281"/>
      <c r="S55" s="281"/>
      <c r="T55" s="281"/>
      <c r="U55" s="281"/>
      <c r="V55" s="281"/>
      <c r="W55" s="281"/>
      <c r="X55" s="281"/>
      <c r="Y55" s="281"/>
      <c r="Z55" s="281"/>
      <c r="AA55" s="281"/>
      <c r="AB55" s="281"/>
    </row>
    <row r="56" spans="1:28">
      <c r="A56" s="281"/>
      <c r="B56" s="281"/>
      <c r="C56" s="281"/>
      <c r="D56" s="281"/>
      <c r="E56" s="281"/>
      <c r="F56" s="281"/>
      <c r="G56" s="281"/>
      <c r="H56" s="281"/>
      <c r="I56" s="281"/>
      <c r="J56" s="281"/>
      <c r="K56" s="281"/>
      <c r="L56" s="281"/>
      <c r="M56" s="281"/>
      <c r="N56" s="281"/>
      <c r="O56" s="281"/>
      <c r="P56" s="281"/>
      <c r="Q56" s="281"/>
      <c r="R56" s="281"/>
      <c r="S56" s="281"/>
      <c r="T56" s="281"/>
      <c r="U56" s="281"/>
      <c r="V56" s="281"/>
      <c r="W56" s="281"/>
      <c r="X56" s="281"/>
      <c r="Y56" s="281"/>
      <c r="Z56" s="281"/>
      <c r="AA56" s="281"/>
      <c r="AB56" s="281"/>
    </row>
    <row r="57" spans="1:28">
      <c r="A57" s="281"/>
      <c r="B57" s="281"/>
      <c r="C57" s="281"/>
      <c r="D57" s="281"/>
      <c r="E57" s="281"/>
      <c r="F57" s="281"/>
      <c r="G57" s="281"/>
      <c r="H57" s="281"/>
      <c r="I57" s="281"/>
      <c r="J57" s="281"/>
      <c r="K57" s="281"/>
      <c r="L57" s="281"/>
      <c r="M57" s="281"/>
      <c r="N57" s="281"/>
      <c r="O57" s="281"/>
      <c r="P57" s="281"/>
      <c r="Q57" s="281"/>
      <c r="R57" s="281"/>
      <c r="S57" s="281"/>
      <c r="T57" s="281"/>
      <c r="U57" s="281"/>
      <c r="V57" s="281"/>
      <c r="W57" s="281"/>
      <c r="X57" s="281"/>
      <c r="Y57" s="281"/>
      <c r="Z57" s="281"/>
      <c r="AA57" s="281"/>
      <c r="AB57" s="281"/>
    </row>
    <row r="58" spans="1:28">
      <c r="A58" s="281"/>
      <c r="B58" s="281"/>
      <c r="C58" s="281"/>
      <c r="D58" s="281"/>
      <c r="E58" s="281"/>
      <c r="F58" s="281"/>
      <c r="G58" s="281"/>
      <c r="H58" s="281"/>
      <c r="I58" s="281"/>
      <c r="J58" s="281"/>
      <c r="K58" s="281"/>
      <c r="L58" s="281"/>
      <c r="M58" s="281"/>
      <c r="N58" s="281"/>
      <c r="O58" s="281"/>
      <c r="P58" s="281"/>
      <c r="Q58" s="281"/>
      <c r="R58" s="281"/>
      <c r="S58" s="281"/>
      <c r="T58" s="281"/>
      <c r="U58" s="281"/>
      <c r="V58" s="281"/>
      <c r="W58" s="281"/>
      <c r="X58" s="281"/>
      <c r="Y58" s="281"/>
      <c r="Z58" s="281"/>
      <c r="AA58" s="281"/>
      <c r="AB58" s="281"/>
    </row>
    <row r="59" spans="1:28">
      <c r="A59" s="281"/>
      <c r="B59" s="281"/>
      <c r="C59" s="281"/>
      <c r="D59" s="281"/>
      <c r="E59" s="281"/>
      <c r="F59" s="281"/>
      <c r="G59" s="281"/>
      <c r="H59" s="281"/>
      <c r="I59" s="281"/>
      <c r="J59" s="281"/>
      <c r="K59" s="281"/>
      <c r="L59" s="281"/>
      <c r="M59" s="281"/>
      <c r="N59" s="281"/>
      <c r="O59" s="281"/>
      <c r="P59" s="281"/>
      <c r="Q59" s="281"/>
      <c r="R59" s="281"/>
      <c r="S59" s="281"/>
      <c r="T59" s="281"/>
      <c r="U59" s="281"/>
      <c r="V59" s="281"/>
      <c r="W59" s="281"/>
      <c r="X59" s="281"/>
      <c r="Y59" s="281"/>
      <c r="Z59" s="281"/>
      <c r="AA59" s="281"/>
      <c r="AB59" s="281"/>
    </row>
    <row r="60" spans="1:28">
      <c r="A60" s="281"/>
      <c r="B60" s="281"/>
      <c r="C60" s="281"/>
      <c r="D60" s="281"/>
      <c r="E60" s="281"/>
      <c r="F60" s="281"/>
      <c r="G60" s="281"/>
      <c r="H60" s="281"/>
      <c r="I60" s="281"/>
      <c r="J60" s="281"/>
      <c r="K60" s="281"/>
      <c r="L60" s="281"/>
      <c r="M60" s="281"/>
      <c r="N60" s="281"/>
      <c r="O60" s="281"/>
      <c r="P60" s="281"/>
      <c r="Q60" s="281"/>
      <c r="R60" s="281"/>
      <c r="S60" s="281"/>
      <c r="T60" s="281"/>
      <c r="U60" s="281"/>
      <c r="V60" s="281"/>
      <c r="W60" s="281"/>
      <c r="X60" s="281"/>
      <c r="Y60" s="281"/>
      <c r="Z60" s="281"/>
      <c r="AA60" s="281"/>
      <c r="AB60" s="281"/>
    </row>
    <row r="61" spans="1:28">
      <c r="A61" s="281"/>
      <c r="B61" s="281"/>
      <c r="C61" s="281"/>
      <c r="D61" s="281"/>
      <c r="E61" s="281"/>
      <c r="F61" s="281"/>
      <c r="G61" s="281"/>
      <c r="H61" s="281"/>
      <c r="I61" s="281"/>
      <c r="J61" s="281"/>
      <c r="K61" s="281"/>
      <c r="L61" s="281"/>
      <c r="M61" s="281"/>
      <c r="N61" s="281"/>
      <c r="O61" s="281"/>
      <c r="P61" s="281"/>
      <c r="Q61" s="281"/>
      <c r="R61" s="281"/>
      <c r="S61" s="281"/>
      <c r="T61" s="281"/>
      <c r="U61" s="281"/>
      <c r="V61" s="281"/>
      <c r="W61" s="281"/>
      <c r="X61" s="281"/>
      <c r="Y61" s="281"/>
      <c r="Z61" s="281"/>
      <c r="AA61" s="281"/>
      <c r="AB61" s="281"/>
    </row>
    <row r="62" spans="1:28">
      <c r="A62" s="281"/>
      <c r="B62" s="281"/>
      <c r="C62" s="281"/>
      <c r="D62" s="281"/>
      <c r="E62" s="281"/>
      <c r="F62" s="281"/>
      <c r="G62" s="281"/>
      <c r="H62" s="281"/>
      <c r="I62" s="281"/>
      <c r="J62" s="281"/>
      <c r="K62" s="281"/>
      <c r="L62" s="281"/>
      <c r="M62" s="281"/>
      <c r="N62" s="281"/>
      <c r="O62" s="281"/>
      <c r="P62" s="281"/>
      <c r="Q62" s="281"/>
      <c r="R62" s="281"/>
      <c r="S62" s="281"/>
      <c r="T62" s="281"/>
      <c r="U62" s="281"/>
      <c r="V62" s="281"/>
      <c r="W62" s="281"/>
      <c r="X62" s="281"/>
      <c r="Y62" s="281"/>
      <c r="Z62" s="281"/>
      <c r="AA62" s="281"/>
      <c r="AB62" s="281"/>
    </row>
    <row r="63" spans="1:28">
      <c r="A63" s="281"/>
      <c r="B63" s="281"/>
      <c r="C63" s="281"/>
      <c r="D63" s="281"/>
      <c r="E63" s="281"/>
      <c r="F63" s="281"/>
      <c r="G63" s="281"/>
      <c r="H63" s="281"/>
      <c r="I63" s="281"/>
      <c r="J63" s="281"/>
      <c r="K63" s="281"/>
      <c r="L63" s="281"/>
      <c r="M63" s="281"/>
      <c r="N63" s="281"/>
      <c r="O63" s="281"/>
      <c r="P63" s="281"/>
      <c r="Q63" s="281"/>
      <c r="R63" s="281"/>
      <c r="S63" s="281"/>
      <c r="T63" s="281"/>
      <c r="U63" s="281"/>
      <c r="V63" s="281"/>
      <c r="W63" s="281"/>
      <c r="X63" s="281"/>
      <c r="Y63" s="281"/>
      <c r="Z63" s="281"/>
      <c r="AA63" s="281"/>
      <c r="AB63" s="281"/>
    </row>
    <row r="64" spans="1:28">
      <c r="A64" s="281"/>
      <c r="B64" s="281"/>
      <c r="C64" s="281"/>
      <c r="D64" s="281"/>
      <c r="E64" s="281"/>
      <c r="F64" s="281"/>
      <c r="G64" s="281"/>
      <c r="H64" s="281"/>
      <c r="I64" s="281"/>
      <c r="J64" s="281"/>
      <c r="K64" s="281"/>
      <c r="L64" s="281"/>
      <c r="M64" s="281"/>
      <c r="N64" s="281"/>
      <c r="O64" s="281"/>
      <c r="P64" s="281"/>
      <c r="Q64" s="281"/>
      <c r="R64" s="281"/>
      <c r="S64" s="281"/>
      <c r="T64" s="281"/>
      <c r="U64" s="281"/>
      <c r="V64" s="281"/>
      <c r="W64" s="281"/>
      <c r="X64" s="281"/>
      <c r="Y64" s="281"/>
      <c r="Z64" s="281"/>
      <c r="AA64" s="281"/>
      <c r="AB64" s="281"/>
    </row>
    <row r="65" spans="1:28">
      <c r="A65" s="281"/>
      <c r="B65" s="281"/>
      <c r="C65" s="281"/>
      <c r="D65" s="281"/>
      <c r="E65" s="281"/>
      <c r="F65" s="281"/>
      <c r="G65" s="281"/>
      <c r="H65" s="281"/>
      <c r="I65" s="281"/>
      <c r="J65" s="281"/>
      <c r="K65" s="281"/>
      <c r="L65" s="281"/>
      <c r="M65" s="281"/>
      <c r="N65" s="281"/>
      <c r="O65" s="281"/>
      <c r="P65" s="281"/>
      <c r="Q65" s="281"/>
      <c r="R65" s="281"/>
      <c r="S65" s="281"/>
      <c r="T65" s="281"/>
      <c r="U65" s="281"/>
      <c r="V65" s="281"/>
      <c r="W65" s="281"/>
      <c r="X65" s="281"/>
      <c r="Y65" s="281"/>
      <c r="Z65" s="281"/>
      <c r="AA65" s="281"/>
      <c r="AB65" s="281"/>
    </row>
    <row r="66" spans="1:28">
      <c r="A66" s="281"/>
      <c r="B66" s="281"/>
      <c r="C66" s="281"/>
      <c r="D66" s="281"/>
      <c r="E66" s="281"/>
      <c r="F66" s="281"/>
      <c r="G66" s="281"/>
      <c r="H66" s="281"/>
      <c r="I66" s="281"/>
      <c r="J66" s="281"/>
      <c r="K66" s="281"/>
      <c r="L66" s="281"/>
      <c r="M66" s="281"/>
      <c r="N66" s="281"/>
      <c r="O66" s="281"/>
      <c r="P66" s="281"/>
      <c r="Q66" s="281"/>
      <c r="R66" s="281"/>
      <c r="S66" s="281"/>
      <c r="T66" s="281"/>
      <c r="U66" s="281"/>
      <c r="V66" s="281"/>
      <c r="W66" s="281"/>
      <c r="X66" s="281"/>
      <c r="Y66" s="281"/>
      <c r="Z66" s="281"/>
      <c r="AA66" s="281"/>
      <c r="AB66" s="281"/>
    </row>
    <row r="67" spans="1:28">
      <c r="A67" s="281"/>
      <c r="B67" s="281"/>
      <c r="C67" s="281"/>
      <c r="D67" s="281"/>
      <c r="E67" s="281"/>
      <c r="F67" s="281"/>
      <c r="G67" s="281"/>
      <c r="H67" s="281"/>
      <c r="I67" s="281"/>
      <c r="J67" s="281"/>
      <c r="K67" s="281"/>
      <c r="L67" s="281"/>
      <c r="M67" s="281"/>
      <c r="N67" s="281"/>
      <c r="O67" s="281"/>
      <c r="P67" s="281"/>
      <c r="Q67" s="281"/>
      <c r="R67" s="281"/>
      <c r="S67" s="281"/>
      <c r="T67" s="281"/>
      <c r="U67" s="281"/>
      <c r="V67" s="281"/>
      <c r="W67" s="281"/>
      <c r="X67" s="281"/>
      <c r="Y67" s="281"/>
      <c r="Z67" s="281"/>
      <c r="AA67" s="281"/>
      <c r="AB67" s="281"/>
    </row>
    <row r="68" spans="1:28">
      <c r="A68" s="281"/>
      <c r="B68" s="281"/>
      <c r="C68" s="281"/>
      <c r="D68" s="281"/>
      <c r="E68" s="281"/>
      <c r="F68" s="281"/>
      <c r="G68" s="281"/>
      <c r="H68" s="281"/>
      <c r="I68" s="281"/>
      <c r="J68" s="281"/>
      <c r="K68" s="281"/>
      <c r="L68" s="281"/>
      <c r="M68" s="281"/>
      <c r="N68" s="281"/>
      <c r="O68" s="281"/>
      <c r="P68" s="281"/>
      <c r="Q68" s="281"/>
      <c r="R68" s="281"/>
      <c r="S68" s="281"/>
      <c r="T68" s="281"/>
      <c r="U68" s="281"/>
      <c r="V68" s="281"/>
      <c r="W68" s="281"/>
      <c r="X68" s="281"/>
      <c r="Y68" s="281"/>
      <c r="Z68" s="281"/>
      <c r="AA68" s="281"/>
      <c r="AB68" s="281"/>
    </row>
    <row r="69" spans="1:28">
      <c r="A69" s="281"/>
      <c r="B69" s="281"/>
      <c r="C69" s="281"/>
      <c r="D69" s="281"/>
      <c r="E69" s="281"/>
      <c r="F69" s="281"/>
      <c r="G69" s="281"/>
      <c r="H69" s="281"/>
      <c r="I69" s="281"/>
      <c r="J69" s="281"/>
      <c r="K69" s="281"/>
      <c r="L69" s="281"/>
      <c r="M69" s="281"/>
      <c r="N69" s="281"/>
      <c r="O69" s="281"/>
      <c r="P69" s="281"/>
      <c r="Q69" s="281"/>
      <c r="R69" s="281"/>
      <c r="S69" s="281"/>
      <c r="T69" s="281"/>
      <c r="U69" s="281"/>
      <c r="V69" s="281"/>
      <c r="W69" s="281"/>
      <c r="X69" s="281"/>
      <c r="Y69" s="281"/>
      <c r="Z69" s="281"/>
      <c r="AA69" s="281"/>
      <c r="AB69" s="281"/>
    </row>
    <row r="70" spans="1:28">
      <c r="A70" s="281"/>
      <c r="B70" s="281"/>
      <c r="C70" s="281"/>
      <c r="D70" s="281"/>
      <c r="E70" s="281"/>
      <c r="F70" s="281"/>
      <c r="G70" s="281"/>
      <c r="H70" s="281"/>
      <c r="I70" s="281"/>
      <c r="J70" s="281"/>
      <c r="K70" s="281"/>
      <c r="L70" s="281"/>
      <c r="M70" s="281"/>
      <c r="N70" s="281"/>
      <c r="O70" s="281"/>
      <c r="P70" s="281"/>
      <c r="Q70" s="281"/>
      <c r="R70" s="281"/>
      <c r="S70" s="281"/>
      <c r="T70" s="281"/>
      <c r="U70" s="281"/>
      <c r="V70" s="281"/>
      <c r="W70" s="281"/>
      <c r="X70" s="281"/>
      <c r="Y70" s="281"/>
      <c r="Z70" s="281"/>
      <c r="AA70" s="281"/>
      <c r="AB70" s="281"/>
    </row>
    <row r="71" spans="1:28">
      <c r="A71" s="281"/>
      <c r="B71" s="281"/>
      <c r="C71" s="281"/>
      <c r="D71" s="281"/>
      <c r="E71" s="281"/>
      <c r="F71" s="281"/>
      <c r="G71" s="281"/>
      <c r="H71" s="281"/>
      <c r="I71" s="281"/>
      <c r="J71" s="281"/>
      <c r="K71" s="281"/>
      <c r="L71" s="281"/>
      <c r="M71" s="281"/>
      <c r="N71" s="281"/>
      <c r="O71" s="281"/>
      <c r="P71" s="281"/>
      <c r="Q71" s="281"/>
      <c r="R71" s="281"/>
      <c r="S71" s="281"/>
      <c r="T71" s="281"/>
      <c r="U71" s="281"/>
      <c r="V71" s="281"/>
      <c r="W71" s="281"/>
      <c r="X71" s="281"/>
      <c r="Y71" s="281"/>
      <c r="Z71" s="281"/>
      <c r="AA71" s="281"/>
      <c r="AB71" s="281"/>
    </row>
    <row r="72" spans="1:28">
      <c r="A72" s="281"/>
      <c r="B72" s="281"/>
      <c r="C72" s="281"/>
      <c r="D72" s="281"/>
      <c r="E72" s="281"/>
      <c r="F72" s="281"/>
      <c r="G72" s="281"/>
      <c r="H72" s="281"/>
      <c r="I72" s="281"/>
      <c r="J72" s="281"/>
      <c r="K72" s="281"/>
      <c r="L72" s="281"/>
      <c r="M72" s="281"/>
      <c r="N72" s="281"/>
      <c r="O72" s="281"/>
      <c r="P72" s="281"/>
      <c r="Q72" s="281"/>
      <c r="R72" s="281"/>
      <c r="S72" s="281"/>
      <c r="T72" s="281"/>
      <c r="U72" s="281"/>
      <c r="V72" s="281"/>
      <c r="W72" s="281"/>
      <c r="X72" s="281"/>
      <c r="Y72" s="281"/>
      <c r="Z72" s="281"/>
      <c r="AA72" s="281"/>
      <c r="AB72" s="281"/>
    </row>
    <row r="73" spans="1:28">
      <c r="A73" s="281"/>
      <c r="B73" s="281"/>
      <c r="C73" s="281"/>
      <c r="D73" s="281"/>
      <c r="E73" s="281"/>
      <c r="F73" s="281"/>
      <c r="G73" s="281"/>
      <c r="H73" s="281"/>
      <c r="I73" s="281"/>
      <c r="J73" s="281"/>
      <c r="K73" s="281"/>
      <c r="L73" s="281"/>
      <c r="M73" s="281"/>
      <c r="N73" s="281"/>
      <c r="O73" s="281"/>
      <c r="P73" s="281"/>
      <c r="Q73" s="281"/>
      <c r="R73" s="281"/>
      <c r="S73" s="281"/>
      <c r="T73" s="281"/>
      <c r="U73" s="281"/>
      <c r="V73" s="281"/>
      <c r="W73" s="281"/>
      <c r="X73" s="281"/>
      <c r="Y73" s="281"/>
      <c r="Z73" s="281"/>
      <c r="AA73" s="281"/>
      <c r="AB73" s="281"/>
    </row>
    <row r="74" spans="1:28">
      <c r="A74" s="281"/>
      <c r="B74" s="281"/>
      <c r="C74" s="281"/>
      <c r="D74" s="281"/>
      <c r="E74" s="281"/>
      <c r="F74" s="281"/>
      <c r="G74" s="281"/>
      <c r="H74" s="281"/>
      <c r="I74" s="281"/>
      <c r="J74" s="281"/>
      <c r="K74" s="281"/>
      <c r="L74" s="281"/>
      <c r="M74" s="281"/>
      <c r="N74" s="281"/>
      <c r="O74" s="281"/>
      <c r="P74" s="281"/>
      <c r="Q74" s="281"/>
      <c r="R74" s="281"/>
      <c r="S74" s="281"/>
      <c r="T74" s="281"/>
      <c r="U74" s="281"/>
      <c r="V74" s="281"/>
      <c r="W74" s="281"/>
      <c r="X74" s="281"/>
      <c r="Y74" s="281"/>
      <c r="Z74" s="281"/>
      <c r="AA74" s="281"/>
      <c r="AB74" s="281"/>
    </row>
    <row r="75" spans="1:28">
      <c r="A75" s="281"/>
      <c r="B75" s="281"/>
      <c r="C75" s="281"/>
      <c r="D75" s="281"/>
      <c r="E75" s="281"/>
      <c r="F75" s="281"/>
      <c r="G75" s="281"/>
      <c r="H75" s="281"/>
      <c r="I75" s="281"/>
      <c r="J75" s="281"/>
      <c r="K75" s="281"/>
      <c r="L75" s="281"/>
      <c r="M75" s="281"/>
      <c r="N75" s="281"/>
      <c r="O75" s="281"/>
      <c r="P75" s="281"/>
      <c r="Q75" s="281"/>
      <c r="R75" s="281"/>
      <c r="S75" s="281"/>
      <c r="T75" s="281"/>
      <c r="U75" s="281"/>
      <c r="V75" s="281"/>
      <c r="W75" s="281"/>
      <c r="X75" s="281"/>
      <c r="Y75" s="281"/>
      <c r="Z75" s="281"/>
      <c r="AA75" s="281"/>
      <c r="AB75" s="281"/>
    </row>
    <row r="76" spans="1:28">
      <c r="A76" s="281"/>
      <c r="B76" s="281"/>
      <c r="C76" s="281"/>
      <c r="D76" s="281"/>
      <c r="E76" s="281"/>
      <c r="F76" s="281"/>
      <c r="G76" s="281"/>
      <c r="H76" s="281"/>
      <c r="I76" s="281"/>
      <c r="J76" s="281"/>
      <c r="K76" s="281"/>
      <c r="L76" s="281"/>
      <c r="M76" s="281"/>
      <c r="N76" s="281"/>
      <c r="O76" s="281"/>
      <c r="P76" s="281"/>
      <c r="Q76" s="281"/>
      <c r="R76" s="281"/>
      <c r="S76" s="281"/>
      <c r="T76" s="281"/>
      <c r="U76" s="281"/>
      <c r="V76" s="281"/>
      <c r="W76" s="281"/>
      <c r="X76" s="281"/>
      <c r="Y76" s="281"/>
      <c r="Z76" s="281"/>
      <c r="AA76" s="281"/>
      <c r="AB76" s="281"/>
    </row>
    <row r="77" spans="1:28">
      <c r="A77" s="281"/>
      <c r="B77" s="281"/>
      <c r="C77" s="281"/>
      <c r="D77" s="281"/>
      <c r="E77" s="281"/>
      <c r="F77" s="281"/>
      <c r="G77" s="281"/>
      <c r="H77" s="281"/>
      <c r="I77" s="281"/>
      <c r="J77" s="281"/>
      <c r="K77" s="281"/>
      <c r="L77" s="281"/>
      <c r="M77" s="281"/>
      <c r="N77" s="281"/>
      <c r="O77" s="281"/>
      <c r="P77" s="281"/>
      <c r="Q77" s="281"/>
      <c r="R77" s="281"/>
      <c r="S77" s="281"/>
      <c r="T77" s="281"/>
      <c r="U77" s="281"/>
      <c r="V77" s="281"/>
      <c r="W77" s="281"/>
      <c r="X77" s="281"/>
      <c r="Y77" s="281"/>
      <c r="Z77" s="281"/>
      <c r="AA77" s="281"/>
      <c r="AB77" s="281"/>
    </row>
    <row r="78" spans="1:28">
      <c r="A78" s="281"/>
      <c r="B78" s="281"/>
      <c r="C78" s="281"/>
      <c r="D78" s="281"/>
      <c r="E78" s="281"/>
      <c r="F78" s="281"/>
      <c r="G78" s="281"/>
      <c r="H78" s="281"/>
      <c r="I78" s="281"/>
      <c r="J78" s="281"/>
      <c r="K78" s="281"/>
      <c r="L78" s="281"/>
      <c r="M78" s="281"/>
      <c r="N78" s="281"/>
      <c r="O78" s="281"/>
      <c r="P78" s="281"/>
      <c r="Q78" s="281"/>
      <c r="R78" s="281"/>
      <c r="S78" s="281"/>
      <c r="T78" s="281"/>
      <c r="U78" s="281"/>
      <c r="V78" s="281"/>
      <c r="W78" s="281"/>
      <c r="X78" s="281"/>
      <c r="Y78" s="281"/>
      <c r="Z78" s="281"/>
      <c r="AA78" s="281"/>
      <c r="AB78" s="281"/>
    </row>
    <row r="79" spans="1:28">
      <c r="A79" s="281"/>
      <c r="B79" s="281"/>
      <c r="C79" s="281"/>
      <c r="D79" s="281"/>
      <c r="E79" s="281"/>
      <c r="F79" s="281"/>
      <c r="G79" s="281"/>
      <c r="H79" s="281"/>
      <c r="I79" s="281"/>
      <c r="J79" s="281"/>
      <c r="K79" s="281"/>
      <c r="L79" s="281"/>
      <c r="M79" s="281"/>
      <c r="N79" s="281"/>
      <c r="O79" s="281"/>
      <c r="P79" s="281"/>
      <c r="Q79" s="281"/>
      <c r="R79" s="281"/>
      <c r="S79" s="281"/>
      <c r="T79" s="281"/>
      <c r="U79" s="281"/>
      <c r="V79" s="281"/>
      <c r="W79" s="281"/>
      <c r="X79" s="281"/>
      <c r="Y79" s="281"/>
      <c r="Z79" s="281"/>
      <c r="AA79" s="281"/>
      <c r="AB79" s="281"/>
    </row>
    <row r="80" spans="1:28">
      <c r="A80" s="281"/>
      <c r="B80" s="281"/>
      <c r="C80" s="281"/>
      <c r="D80" s="281"/>
      <c r="E80" s="281"/>
      <c r="F80" s="281"/>
      <c r="G80" s="281"/>
      <c r="H80" s="281"/>
      <c r="I80" s="281"/>
      <c r="J80" s="281"/>
      <c r="K80" s="281"/>
      <c r="L80" s="281"/>
      <c r="M80" s="281"/>
      <c r="N80" s="281"/>
      <c r="O80" s="281"/>
      <c r="P80" s="281"/>
      <c r="Q80" s="281"/>
      <c r="R80" s="281"/>
      <c r="S80" s="281"/>
      <c r="T80" s="281"/>
      <c r="U80" s="281"/>
      <c r="V80" s="281"/>
      <c r="W80" s="281"/>
      <c r="X80" s="281"/>
      <c r="Y80" s="281"/>
      <c r="Z80" s="281"/>
      <c r="AA80" s="281"/>
      <c r="AB80" s="281"/>
    </row>
    <row r="81" spans="1:28">
      <c r="A81" s="281"/>
      <c r="B81" s="281"/>
      <c r="C81" s="281"/>
      <c r="D81" s="281"/>
      <c r="E81" s="281"/>
      <c r="F81" s="281"/>
      <c r="G81" s="281"/>
      <c r="H81" s="281"/>
      <c r="I81" s="281"/>
      <c r="J81" s="281"/>
      <c r="K81" s="281"/>
      <c r="L81" s="281"/>
      <c r="M81" s="281"/>
      <c r="N81" s="281"/>
      <c r="O81" s="281"/>
      <c r="P81" s="281"/>
      <c r="Q81" s="281"/>
      <c r="R81" s="281"/>
      <c r="S81" s="281"/>
      <c r="T81" s="281"/>
      <c r="U81" s="281"/>
      <c r="V81" s="281"/>
      <c r="W81" s="281"/>
      <c r="X81" s="281"/>
      <c r="Y81" s="281"/>
      <c r="Z81" s="281"/>
      <c r="AA81" s="281"/>
      <c r="AB81" s="281"/>
    </row>
    <row r="82" spans="1:28">
      <c r="A82" s="281"/>
      <c r="B82" s="281"/>
      <c r="C82" s="281"/>
      <c r="D82" s="281"/>
      <c r="E82" s="281"/>
      <c r="F82" s="281"/>
      <c r="G82" s="281"/>
      <c r="H82" s="281"/>
      <c r="I82" s="281"/>
      <c r="J82" s="281"/>
      <c r="K82" s="281"/>
      <c r="L82" s="281"/>
      <c r="M82" s="281"/>
      <c r="N82" s="281"/>
      <c r="O82" s="281"/>
      <c r="P82" s="281"/>
      <c r="Q82" s="281"/>
      <c r="R82" s="281"/>
      <c r="S82" s="281"/>
      <c r="T82" s="281"/>
      <c r="U82" s="281"/>
      <c r="V82" s="281"/>
      <c r="W82" s="281"/>
      <c r="X82" s="281"/>
      <c r="Y82" s="281"/>
      <c r="Z82" s="281"/>
      <c r="AA82" s="281"/>
      <c r="AB82" s="281"/>
    </row>
    <row r="83" spans="1:28">
      <c r="A83" s="281"/>
      <c r="B83" s="281"/>
      <c r="C83" s="281"/>
      <c r="D83" s="281"/>
      <c r="E83" s="281"/>
      <c r="F83" s="281"/>
      <c r="G83" s="281"/>
      <c r="H83" s="281"/>
      <c r="I83" s="281"/>
      <c r="J83" s="281"/>
      <c r="K83" s="281"/>
      <c r="L83" s="281"/>
      <c r="M83" s="281"/>
      <c r="N83" s="281"/>
      <c r="O83" s="281"/>
      <c r="P83" s="281"/>
      <c r="Q83" s="281"/>
      <c r="R83" s="281"/>
      <c r="S83" s="281"/>
      <c r="T83" s="281"/>
      <c r="U83" s="281"/>
      <c r="V83" s="281"/>
      <c r="W83" s="281"/>
      <c r="X83" s="281"/>
      <c r="Y83" s="281"/>
      <c r="Z83" s="281"/>
      <c r="AA83" s="281"/>
      <c r="AB83" s="281"/>
    </row>
    <row r="84" spans="1:28">
      <c r="A84" s="281"/>
      <c r="B84" s="281"/>
      <c r="C84" s="281"/>
      <c r="D84" s="281"/>
      <c r="E84" s="281"/>
      <c r="F84" s="281"/>
      <c r="G84" s="281"/>
      <c r="H84" s="281"/>
      <c r="I84" s="281"/>
      <c r="J84" s="281"/>
      <c r="K84" s="281"/>
      <c r="L84" s="281"/>
      <c r="M84" s="281"/>
      <c r="N84" s="281"/>
      <c r="O84" s="281"/>
      <c r="P84" s="281"/>
      <c r="Q84" s="281"/>
      <c r="R84" s="281"/>
      <c r="S84" s="281"/>
      <c r="T84" s="281"/>
      <c r="U84" s="281"/>
      <c r="V84" s="281"/>
      <c r="W84" s="281"/>
      <c r="X84" s="281"/>
      <c r="Y84" s="281"/>
      <c r="Z84" s="281"/>
      <c r="AA84" s="281"/>
      <c r="AB84" s="281"/>
    </row>
    <row r="85" spans="1:28">
      <c r="A85" s="281"/>
      <c r="B85" s="281"/>
      <c r="C85" s="281"/>
      <c r="D85" s="281"/>
      <c r="E85" s="281"/>
      <c r="F85" s="281"/>
      <c r="G85" s="281"/>
      <c r="H85" s="281"/>
      <c r="I85" s="281"/>
      <c r="J85" s="281"/>
      <c r="K85" s="281"/>
      <c r="L85" s="281"/>
      <c r="M85" s="281"/>
      <c r="N85" s="281"/>
      <c r="O85" s="281"/>
      <c r="P85" s="281"/>
      <c r="Q85" s="281"/>
      <c r="R85" s="281"/>
      <c r="S85" s="281"/>
      <c r="T85" s="281"/>
      <c r="U85" s="281"/>
      <c r="V85" s="281"/>
      <c r="W85" s="281"/>
      <c r="X85" s="281"/>
      <c r="Y85" s="281"/>
      <c r="Z85" s="281"/>
      <c r="AA85" s="281"/>
      <c r="AB85" s="281"/>
    </row>
    <row r="86" spans="1:28">
      <c r="A86" s="281"/>
      <c r="B86" s="281"/>
      <c r="C86" s="281"/>
      <c r="D86" s="281"/>
      <c r="E86" s="281"/>
      <c r="F86" s="281"/>
      <c r="G86" s="281"/>
      <c r="H86" s="281"/>
      <c r="I86" s="281"/>
      <c r="J86" s="281"/>
      <c r="K86" s="281"/>
      <c r="L86" s="281"/>
      <c r="M86" s="281"/>
      <c r="N86" s="281"/>
      <c r="O86" s="281"/>
      <c r="P86" s="281"/>
      <c r="Q86" s="281"/>
      <c r="R86" s="281"/>
      <c r="S86" s="281"/>
      <c r="T86" s="281"/>
      <c r="U86" s="281"/>
      <c r="V86" s="281"/>
      <c r="W86" s="281"/>
      <c r="X86" s="281"/>
      <c r="Y86" s="281"/>
      <c r="Z86" s="281"/>
      <c r="AA86" s="281"/>
      <c r="AB86" s="281"/>
    </row>
    <row r="87" spans="1:28">
      <c r="A87" s="281"/>
      <c r="B87" s="281"/>
      <c r="C87" s="281"/>
      <c r="D87" s="281"/>
      <c r="E87" s="281"/>
      <c r="F87" s="281"/>
      <c r="G87" s="281"/>
      <c r="H87" s="281"/>
      <c r="I87" s="281"/>
      <c r="J87" s="281"/>
      <c r="K87" s="281"/>
      <c r="L87" s="281"/>
      <c r="M87" s="281"/>
      <c r="N87" s="281"/>
      <c r="O87" s="281"/>
      <c r="P87" s="281"/>
      <c r="Q87" s="281"/>
      <c r="R87" s="281"/>
      <c r="S87" s="281"/>
      <c r="T87" s="281"/>
      <c r="U87" s="281"/>
      <c r="V87" s="281"/>
      <c r="W87" s="281"/>
      <c r="X87" s="281"/>
      <c r="Y87" s="281"/>
      <c r="Z87" s="281"/>
      <c r="AA87" s="281"/>
      <c r="AB87" s="281"/>
    </row>
    <row r="88" spans="1:28">
      <c r="A88" s="281"/>
      <c r="B88" s="281"/>
      <c r="C88" s="281"/>
      <c r="D88" s="281"/>
      <c r="E88" s="281"/>
      <c r="F88" s="281"/>
      <c r="G88" s="281"/>
      <c r="H88" s="281"/>
      <c r="I88" s="281"/>
      <c r="J88" s="281"/>
      <c r="K88" s="281"/>
      <c r="L88" s="281"/>
      <c r="M88" s="281"/>
      <c r="N88" s="281"/>
      <c r="O88" s="281"/>
      <c r="P88" s="281"/>
      <c r="Q88" s="281"/>
      <c r="R88" s="281"/>
      <c r="S88" s="281"/>
      <c r="T88" s="281"/>
      <c r="U88" s="281"/>
      <c r="V88" s="281"/>
      <c r="W88" s="281"/>
      <c r="X88" s="281"/>
      <c r="Y88" s="281"/>
      <c r="Z88" s="281"/>
      <c r="AA88" s="281"/>
      <c r="AB88" s="281"/>
    </row>
    <row r="89" spans="1:28">
      <c r="A89" s="281"/>
      <c r="B89" s="281"/>
      <c r="C89" s="281"/>
      <c r="D89" s="281"/>
      <c r="E89" s="281"/>
      <c r="F89" s="281"/>
      <c r="G89" s="281"/>
      <c r="H89" s="281"/>
      <c r="I89" s="281"/>
      <c r="J89" s="281"/>
      <c r="K89" s="281"/>
      <c r="L89" s="281"/>
      <c r="M89" s="281"/>
      <c r="N89" s="281"/>
      <c r="O89" s="281"/>
      <c r="P89" s="281"/>
      <c r="Q89" s="281"/>
      <c r="R89" s="281"/>
      <c r="S89" s="281"/>
      <c r="T89" s="281"/>
      <c r="U89" s="281"/>
      <c r="V89" s="281"/>
      <c r="W89" s="281"/>
      <c r="X89" s="281"/>
      <c r="Y89" s="281"/>
      <c r="Z89" s="281"/>
      <c r="AA89" s="281"/>
      <c r="AB89" s="281"/>
    </row>
    <row r="90" spans="1:28">
      <c r="A90" s="281"/>
      <c r="B90" s="281"/>
      <c r="C90" s="281"/>
      <c r="D90" s="281"/>
      <c r="E90" s="281"/>
      <c r="F90" s="281"/>
      <c r="G90" s="281"/>
      <c r="H90" s="281"/>
      <c r="I90" s="281"/>
      <c r="J90" s="281"/>
      <c r="K90" s="281"/>
      <c r="L90" s="281"/>
      <c r="M90" s="281"/>
      <c r="N90" s="281"/>
      <c r="O90" s="281"/>
      <c r="P90" s="281"/>
      <c r="Q90" s="281"/>
      <c r="R90" s="281"/>
      <c r="S90" s="281"/>
      <c r="T90" s="281"/>
      <c r="U90" s="281"/>
      <c r="V90" s="281"/>
      <c r="W90" s="281"/>
      <c r="X90" s="281"/>
      <c r="Y90" s="281"/>
      <c r="Z90" s="281"/>
      <c r="AA90" s="281"/>
      <c r="AB90" s="281"/>
    </row>
    <row r="91" spans="1:28">
      <c r="A91" s="281"/>
      <c r="B91" s="281"/>
      <c r="C91" s="281"/>
      <c r="D91" s="281"/>
      <c r="E91" s="281"/>
      <c r="F91" s="281"/>
      <c r="G91" s="281"/>
      <c r="H91" s="281"/>
      <c r="I91" s="281"/>
      <c r="J91" s="281"/>
      <c r="K91" s="281"/>
      <c r="L91" s="281"/>
      <c r="M91" s="281"/>
      <c r="N91" s="281"/>
      <c r="O91" s="281"/>
      <c r="P91" s="281"/>
      <c r="Q91" s="281"/>
      <c r="R91" s="281"/>
      <c r="S91" s="281"/>
      <c r="T91" s="281"/>
      <c r="U91" s="281"/>
      <c r="V91" s="281"/>
      <c r="W91" s="281"/>
      <c r="X91" s="281"/>
      <c r="Y91" s="281"/>
      <c r="Z91" s="281"/>
      <c r="AA91" s="281"/>
      <c r="AB91" s="281"/>
    </row>
    <row r="92" spans="1:28">
      <c r="A92" s="281"/>
      <c r="B92" s="281"/>
      <c r="C92" s="281"/>
      <c r="D92" s="281"/>
      <c r="E92" s="281"/>
      <c r="F92" s="281"/>
      <c r="G92" s="281"/>
      <c r="H92" s="281"/>
      <c r="I92" s="281"/>
      <c r="J92" s="281"/>
      <c r="K92" s="281"/>
      <c r="L92" s="281"/>
      <c r="M92" s="281"/>
      <c r="N92" s="281"/>
      <c r="O92" s="281"/>
      <c r="P92" s="281"/>
      <c r="Q92" s="281"/>
      <c r="R92" s="281"/>
      <c r="S92" s="281"/>
      <c r="T92" s="281"/>
      <c r="U92" s="281"/>
      <c r="V92" s="281"/>
      <c r="W92" s="281"/>
      <c r="X92" s="281"/>
      <c r="Y92" s="281"/>
      <c r="Z92" s="281"/>
      <c r="AA92" s="281"/>
      <c r="AB92" s="281"/>
    </row>
    <row r="93" spans="1:28">
      <c r="A93" s="281"/>
      <c r="B93" s="281"/>
      <c r="C93" s="281"/>
      <c r="D93" s="281"/>
      <c r="E93" s="281"/>
      <c r="F93" s="281"/>
      <c r="G93" s="281"/>
      <c r="H93" s="281"/>
      <c r="I93" s="281"/>
      <c r="J93" s="281"/>
      <c r="K93" s="281"/>
      <c r="L93" s="281"/>
      <c r="M93" s="281"/>
      <c r="N93" s="281"/>
      <c r="O93" s="281"/>
      <c r="P93" s="281"/>
      <c r="Q93" s="281"/>
      <c r="R93" s="281"/>
      <c r="S93" s="281"/>
      <c r="T93" s="281"/>
      <c r="U93" s="281"/>
      <c r="V93" s="281"/>
      <c r="W93" s="281"/>
      <c r="X93" s="281"/>
      <c r="Y93" s="281"/>
      <c r="Z93" s="281"/>
      <c r="AA93" s="281"/>
      <c r="AB93" s="281"/>
    </row>
    <row r="94" spans="1:28">
      <c r="A94" s="281"/>
      <c r="B94" s="281"/>
      <c r="C94" s="281"/>
      <c r="D94" s="281"/>
      <c r="E94" s="281"/>
      <c r="F94" s="281"/>
      <c r="G94" s="281"/>
      <c r="H94" s="281"/>
      <c r="I94" s="281"/>
      <c r="J94" s="281"/>
      <c r="K94" s="281"/>
      <c r="L94" s="281"/>
      <c r="M94" s="281"/>
      <c r="N94" s="281"/>
      <c r="O94" s="281"/>
      <c r="P94" s="281"/>
      <c r="Q94" s="281"/>
      <c r="R94" s="281"/>
      <c r="S94" s="281"/>
      <c r="T94" s="281"/>
      <c r="U94" s="281"/>
      <c r="V94" s="281"/>
      <c r="W94" s="281"/>
      <c r="X94" s="281"/>
      <c r="Y94" s="281"/>
      <c r="Z94" s="281"/>
      <c r="AA94" s="281"/>
      <c r="AB94" s="281"/>
    </row>
    <row r="95" spans="1:28">
      <c r="A95" s="281"/>
      <c r="B95" s="281"/>
      <c r="C95" s="281"/>
      <c r="D95" s="281"/>
      <c r="E95" s="281"/>
      <c r="F95" s="281"/>
      <c r="G95" s="281"/>
      <c r="H95" s="281"/>
      <c r="I95" s="281"/>
      <c r="J95" s="281"/>
      <c r="K95" s="281"/>
      <c r="L95" s="281"/>
      <c r="M95" s="281"/>
      <c r="N95" s="281"/>
      <c r="O95" s="281"/>
      <c r="P95" s="281"/>
      <c r="Q95" s="281"/>
      <c r="R95" s="281"/>
      <c r="S95" s="281"/>
      <c r="T95" s="281"/>
      <c r="U95" s="281"/>
      <c r="V95" s="281"/>
      <c r="W95" s="281"/>
      <c r="X95" s="281"/>
      <c r="Y95" s="281"/>
      <c r="Z95" s="281"/>
      <c r="AA95" s="281"/>
      <c r="AB95" s="281"/>
    </row>
    <row r="96" spans="1:28">
      <c r="A96" s="281"/>
      <c r="B96" s="281"/>
      <c r="C96" s="281"/>
      <c r="D96" s="281"/>
      <c r="E96" s="281"/>
      <c r="F96" s="281"/>
      <c r="G96" s="281"/>
      <c r="H96" s="281"/>
      <c r="I96" s="281"/>
      <c r="J96" s="281"/>
      <c r="K96" s="281"/>
      <c r="L96" s="281"/>
      <c r="M96" s="281"/>
      <c r="N96" s="281"/>
      <c r="O96" s="281"/>
      <c r="P96" s="281"/>
      <c r="Q96" s="281"/>
      <c r="R96" s="281"/>
      <c r="S96" s="281"/>
      <c r="T96" s="281"/>
      <c r="U96" s="281"/>
      <c r="V96" s="281"/>
      <c r="W96" s="281"/>
      <c r="X96" s="281"/>
      <c r="Y96" s="281"/>
      <c r="Z96" s="281"/>
      <c r="AA96" s="281"/>
      <c r="AB96" s="281"/>
    </row>
    <row r="97" spans="1:28">
      <c r="A97" s="281"/>
      <c r="B97" s="281"/>
      <c r="C97" s="281"/>
      <c r="D97" s="281"/>
      <c r="E97" s="281"/>
      <c r="F97" s="281"/>
      <c r="G97" s="281"/>
      <c r="H97" s="281"/>
      <c r="I97" s="281"/>
      <c r="J97" s="281"/>
      <c r="K97" s="281"/>
      <c r="L97" s="281"/>
      <c r="M97" s="281"/>
      <c r="N97" s="281"/>
      <c r="O97" s="281"/>
      <c r="P97" s="281"/>
      <c r="Q97" s="281"/>
      <c r="R97" s="281"/>
      <c r="S97" s="281"/>
      <c r="T97" s="281"/>
      <c r="U97" s="281"/>
      <c r="V97" s="281"/>
      <c r="W97" s="281"/>
      <c r="X97" s="281"/>
      <c r="Y97" s="281"/>
      <c r="Z97" s="281"/>
      <c r="AA97" s="281"/>
      <c r="AB97" s="281"/>
    </row>
    <row r="98" spans="1:28">
      <c r="A98" s="281"/>
      <c r="B98" s="281"/>
      <c r="C98" s="281"/>
      <c r="D98" s="281"/>
      <c r="E98" s="281"/>
      <c r="F98" s="281"/>
      <c r="G98" s="281"/>
      <c r="H98" s="281"/>
      <c r="I98" s="281"/>
      <c r="J98" s="281"/>
      <c r="K98" s="281"/>
      <c r="L98" s="281"/>
      <c r="M98" s="281"/>
      <c r="N98" s="281"/>
      <c r="O98" s="281"/>
      <c r="P98" s="281"/>
      <c r="Q98" s="281"/>
      <c r="R98" s="281"/>
      <c r="S98" s="281"/>
      <c r="T98" s="281"/>
      <c r="U98" s="281"/>
      <c r="V98" s="281"/>
      <c r="W98" s="281"/>
      <c r="X98" s="281"/>
      <c r="Y98" s="281"/>
      <c r="Z98" s="281"/>
      <c r="AA98" s="281"/>
      <c r="AB98" s="281"/>
    </row>
    <row r="99" spans="1:28">
      <c r="A99" s="281"/>
      <c r="B99" s="281"/>
      <c r="C99" s="281"/>
      <c r="D99" s="281"/>
      <c r="E99" s="281"/>
      <c r="F99" s="281"/>
      <c r="G99" s="281"/>
      <c r="H99" s="281"/>
      <c r="I99" s="281"/>
      <c r="J99" s="281"/>
      <c r="K99" s="281"/>
      <c r="L99" s="281"/>
      <c r="M99" s="281"/>
      <c r="N99" s="281"/>
      <c r="O99" s="281"/>
      <c r="P99" s="281"/>
      <c r="Q99" s="281"/>
      <c r="R99" s="281"/>
      <c r="S99" s="281"/>
      <c r="T99" s="281"/>
      <c r="U99" s="281"/>
      <c r="V99" s="281"/>
      <c r="W99" s="281"/>
      <c r="X99" s="281"/>
      <c r="Y99" s="281"/>
      <c r="Z99" s="281"/>
      <c r="AA99" s="281"/>
      <c r="AB99" s="281"/>
    </row>
    <row r="100" spans="1:28">
      <c r="A100" s="281"/>
      <c r="B100" s="281"/>
      <c r="C100" s="281"/>
      <c r="D100" s="281"/>
      <c r="E100" s="281"/>
      <c r="F100" s="281"/>
      <c r="G100" s="281"/>
      <c r="H100" s="281"/>
      <c r="I100" s="281"/>
      <c r="J100" s="281"/>
      <c r="K100" s="281"/>
      <c r="L100" s="281"/>
      <c r="M100" s="281"/>
      <c r="N100" s="281"/>
      <c r="O100" s="281"/>
      <c r="P100" s="281"/>
      <c r="Q100" s="281"/>
      <c r="R100" s="281"/>
      <c r="S100" s="281"/>
      <c r="T100" s="281"/>
      <c r="U100" s="281"/>
      <c r="V100" s="281"/>
      <c r="W100" s="281"/>
      <c r="X100" s="281"/>
      <c r="Y100" s="281"/>
      <c r="Z100" s="281"/>
      <c r="AA100" s="281"/>
      <c r="AB100" s="281"/>
    </row>
    <row r="101" spans="1:28">
      <c r="A101" s="281"/>
      <c r="B101" s="281"/>
      <c r="C101" s="281"/>
      <c r="D101" s="281"/>
      <c r="E101" s="281"/>
      <c r="F101" s="281"/>
      <c r="G101" s="281"/>
      <c r="H101" s="281"/>
      <c r="I101" s="281"/>
      <c r="J101" s="281"/>
      <c r="K101" s="281"/>
      <c r="L101" s="281"/>
      <c r="M101" s="281"/>
      <c r="N101" s="281"/>
      <c r="O101" s="281"/>
      <c r="P101" s="281"/>
      <c r="Q101" s="281"/>
      <c r="R101" s="281"/>
      <c r="S101" s="281"/>
      <c r="T101" s="281"/>
      <c r="U101" s="281"/>
      <c r="V101" s="281"/>
      <c r="W101" s="281"/>
      <c r="X101" s="281"/>
      <c r="Y101" s="281"/>
      <c r="Z101" s="281"/>
      <c r="AA101" s="281"/>
      <c r="AB101" s="281"/>
    </row>
    <row r="102" spans="1:28">
      <c r="A102" s="281"/>
      <c r="B102" s="281"/>
      <c r="C102" s="281"/>
      <c r="D102" s="281"/>
      <c r="E102" s="281"/>
      <c r="F102" s="281"/>
      <c r="G102" s="281"/>
      <c r="H102" s="281"/>
      <c r="I102" s="281"/>
      <c r="J102" s="281"/>
      <c r="K102" s="281"/>
      <c r="L102" s="281"/>
      <c r="M102" s="281"/>
      <c r="N102" s="281"/>
      <c r="O102" s="281"/>
      <c r="P102" s="281"/>
      <c r="Q102" s="281"/>
      <c r="R102" s="281"/>
      <c r="S102" s="281"/>
      <c r="T102" s="281"/>
      <c r="U102" s="281"/>
      <c r="V102" s="281"/>
      <c r="W102" s="281"/>
      <c r="X102" s="281"/>
      <c r="Y102" s="281"/>
      <c r="Z102" s="281"/>
      <c r="AA102" s="281"/>
      <c r="AB102" s="281"/>
    </row>
    <row r="103" spans="1:28">
      <c r="A103" s="281"/>
      <c r="B103" s="281"/>
      <c r="C103" s="281"/>
      <c r="D103" s="281"/>
      <c r="E103" s="281"/>
      <c r="F103" s="281"/>
      <c r="G103" s="281"/>
      <c r="H103" s="281"/>
      <c r="I103" s="281"/>
      <c r="J103" s="281"/>
      <c r="K103" s="281"/>
      <c r="L103" s="281"/>
      <c r="M103" s="281"/>
      <c r="N103" s="281"/>
      <c r="O103" s="281"/>
      <c r="P103" s="281"/>
      <c r="Q103" s="281"/>
      <c r="R103" s="281"/>
      <c r="S103" s="281"/>
      <c r="T103" s="281"/>
      <c r="U103" s="281"/>
      <c r="V103" s="281"/>
      <c r="W103" s="281"/>
      <c r="X103" s="281"/>
      <c r="Y103" s="281"/>
      <c r="Z103" s="281"/>
      <c r="AA103" s="281"/>
      <c r="AB103" s="281"/>
    </row>
    <row r="104" spans="1:28">
      <c r="A104" s="281"/>
      <c r="B104" s="281"/>
      <c r="C104" s="281"/>
      <c r="D104" s="281"/>
      <c r="E104" s="281"/>
      <c r="F104" s="281"/>
      <c r="G104" s="281"/>
      <c r="H104" s="281"/>
      <c r="I104" s="281"/>
      <c r="J104" s="281"/>
      <c r="K104" s="281"/>
      <c r="L104" s="281"/>
      <c r="M104" s="281"/>
      <c r="N104" s="281"/>
      <c r="O104" s="281"/>
      <c r="P104" s="281"/>
      <c r="Q104" s="281"/>
      <c r="R104" s="281"/>
      <c r="S104" s="281"/>
      <c r="T104" s="281"/>
      <c r="U104" s="281"/>
      <c r="V104" s="281"/>
      <c r="W104" s="281"/>
      <c r="X104" s="281"/>
      <c r="Y104" s="281"/>
      <c r="Z104" s="281"/>
      <c r="AA104" s="281"/>
      <c r="AB104" s="281"/>
    </row>
    <row r="105" spans="1:28">
      <c r="A105" s="281"/>
      <c r="B105" s="281"/>
      <c r="C105" s="281"/>
      <c r="D105" s="281"/>
      <c r="E105" s="281"/>
      <c r="F105" s="281"/>
      <c r="G105" s="281"/>
      <c r="H105" s="281"/>
      <c r="I105" s="281"/>
      <c r="J105" s="281"/>
      <c r="K105" s="281"/>
      <c r="L105" s="281"/>
      <c r="M105" s="281"/>
      <c r="N105" s="281"/>
      <c r="O105" s="281"/>
      <c r="P105" s="281"/>
      <c r="Q105" s="281"/>
      <c r="R105" s="281"/>
      <c r="S105" s="281"/>
      <c r="T105" s="281"/>
      <c r="U105" s="281"/>
      <c r="V105" s="281"/>
      <c r="W105" s="281"/>
      <c r="X105" s="281"/>
      <c r="Y105" s="281"/>
      <c r="Z105" s="281"/>
      <c r="AA105" s="281"/>
      <c r="AB105" s="281"/>
    </row>
    <row r="106" spans="1:28">
      <c r="A106" s="281"/>
      <c r="B106" s="281"/>
      <c r="C106" s="281"/>
      <c r="D106" s="281"/>
      <c r="E106" s="281"/>
      <c r="F106" s="281"/>
      <c r="G106" s="281"/>
      <c r="H106" s="281"/>
      <c r="I106" s="281"/>
      <c r="J106" s="281"/>
      <c r="K106" s="281"/>
      <c r="L106" s="281"/>
      <c r="M106" s="281"/>
      <c r="N106" s="281"/>
      <c r="O106" s="281"/>
      <c r="P106" s="281"/>
      <c r="Q106" s="281"/>
      <c r="R106" s="281"/>
      <c r="S106" s="281"/>
      <c r="T106" s="281"/>
      <c r="U106" s="281"/>
      <c r="V106" s="281"/>
      <c r="W106" s="281"/>
      <c r="X106" s="281"/>
      <c r="Y106" s="281"/>
      <c r="Z106" s="281"/>
      <c r="AA106" s="281"/>
      <c r="AB106" s="281"/>
    </row>
    <row r="107" spans="1:28">
      <c r="A107" s="281"/>
      <c r="B107" s="281"/>
      <c r="C107" s="281"/>
      <c r="D107" s="281"/>
      <c r="E107" s="281"/>
      <c r="F107" s="281"/>
      <c r="G107" s="281"/>
      <c r="H107" s="281"/>
      <c r="I107" s="281"/>
      <c r="J107" s="281"/>
      <c r="K107" s="281"/>
      <c r="L107" s="281"/>
      <c r="M107" s="281"/>
      <c r="N107" s="281"/>
      <c r="O107" s="281"/>
      <c r="P107" s="281"/>
      <c r="Q107" s="281"/>
      <c r="R107" s="281"/>
      <c r="S107" s="281"/>
      <c r="T107" s="281"/>
      <c r="U107" s="281"/>
      <c r="V107" s="281"/>
      <c r="W107" s="281"/>
      <c r="X107" s="281"/>
      <c r="Y107" s="281"/>
      <c r="Z107" s="281"/>
      <c r="AA107" s="281"/>
      <c r="AB107" s="281"/>
    </row>
    <row r="108" spans="1:28">
      <c r="A108" s="281"/>
      <c r="B108" s="281"/>
      <c r="C108" s="281"/>
      <c r="D108" s="281"/>
      <c r="E108" s="281"/>
      <c r="F108" s="281"/>
      <c r="G108" s="281"/>
      <c r="H108" s="281"/>
      <c r="I108" s="281"/>
      <c r="J108" s="281"/>
      <c r="K108" s="281"/>
      <c r="L108" s="281"/>
      <c r="M108" s="281"/>
      <c r="N108" s="281"/>
      <c r="O108" s="281"/>
      <c r="P108" s="281"/>
      <c r="Q108" s="281"/>
      <c r="R108" s="281"/>
      <c r="S108" s="281"/>
      <c r="T108" s="281"/>
      <c r="U108" s="281"/>
      <c r="V108" s="281"/>
      <c r="W108" s="281"/>
      <c r="X108" s="281"/>
      <c r="Y108" s="281"/>
      <c r="Z108" s="281"/>
      <c r="AA108" s="281"/>
      <c r="AB108" s="281"/>
    </row>
    <row r="109" spans="1:28">
      <c r="A109" s="281"/>
      <c r="B109" s="281"/>
      <c r="C109" s="281"/>
      <c r="D109" s="281"/>
      <c r="E109" s="281"/>
      <c r="F109" s="281"/>
      <c r="G109" s="281"/>
      <c r="H109" s="281"/>
      <c r="I109" s="281"/>
      <c r="J109" s="281"/>
      <c r="K109" s="281"/>
      <c r="L109" s="281"/>
      <c r="M109" s="281"/>
      <c r="N109" s="281"/>
      <c r="O109" s="281"/>
      <c r="P109" s="281"/>
      <c r="Q109" s="281"/>
      <c r="R109" s="281"/>
      <c r="S109" s="281"/>
      <c r="T109" s="281"/>
      <c r="U109" s="281"/>
      <c r="V109" s="281"/>
      <c r="W109" s="281"/>
      <c r="X109" s="281"/>
      <c r="Y109" s="281"/>
      <c r="Z109" s="281"/>
      <c r="AA109" s="281"/>
      <c r="AB109" s="281"/>
    </row>
    <row r="110" spans="1:28">
      <c r="A110" s="281"/>
      <c r="B110" s="281"/>
      <c r="C110" s="281"/>
      <c r="D110" s="281"/>
      <c r="E110" s="281"/>
      <c r="F110" s="281"/>
      <c r="G110" s="281"/>
      <c r="H110" s="281"/>
      <c r="I110" s="281"/>
      <c r="J110" s="281"/>
      <c r="K110" s="281"/>
      <c r="L110" s="281"/>
      <c r="M110" s="281"/>
      <c r="N110" s="281"/>
      <c r="O110" s="281"/>
      <c r="P110" s="281"/>
      <c r="Q110" s="281"/>
      <c r="R110" s="281"/>
      <c r="S110" s="281"/>
      <c r="T110" s="281"/>
      <c r="U110" s="281"/>
      <c r="V110" s="281"/>
      <c r="W110" s="281"/>
      <c r="X110" s="281"/>
      <c r="Y110" s="281"/>
      <c r="Z110" s="281"/>
      <c r="AA110" s="281"/>
      <c r="AB110" s="281"/>
    </row>
    <row r="111" spans="1:28">
      <c r="A111" s="281"/>
      <c r="B111" s="281"/>
      <c r="C111" s="281"/>
      <c r="D111" s="281"/>
      <c r="E111" s="281"/>
      <c r="F111" s="281"/>
      <c r="G111" s="281"/>
      <c r="H111" s="281"/>
      <c r="I111" s="281"/>
      <c r="J111" s="281"/>
      <c r="K111" s="281"/>
      <c r="L111" s="281"/>
      <c r="M111" s="281"/>
      <c r="N111" s="281"/>
      <c r="O111" s="281"/>
      <c r="P111" s="281"/>
      <c r="Q111" s="281"/>
      <c r="R111" s="281"/>
      <c r="S111" s="281"/>
      <c r="T111" s="281"/>
      <c r="U111" s="281"/>
      <c r="V111" s="281"/>
      <c r="W111" s="281"/>
      <c r="X111" s="281"/>
      <c r="Y111" s="281"/>
      <c r="Z111" s="281"/>
      <c r="AA111" s="281"/>
      <c r="AB111" s="281"/>
    </row>
    <row r="112" spans="1:28">
      <c r="A112" s="281"/>
      <c r="B112" s="281"/>
      <c r="C112" s="281"/>
      <c r="D112" s="281"/>
      <c r="E112" s="281"/>
      <c r="F112" s="281"/>
      <c r="G112" s="281"/>
      <c r="H112" s="281"/>
      <c r="I112" s="281"/>
      <c r="J112" s="281"/>
      <c r="K112" s="281"/>
      <c r="L112" s="281"/>
      <c r="M112" s="281"/>
      <c r="N112" s="281"/>
      <c r="O112" s="281"/>
      <c r="P112" s="281"/>
      <c r="Q112" s="281"/>
      <c r="R112" s="281"/>
      <c r="S112" s="281"/>
      <c r="T112" s="281"/>
      <c r="U112" s="281"/>
      <c r="V112" s="281"/>
      <c r="W112" s="281"/>
      <c r="X112" s="281"/>
      <c r="Y112" s="281"/>
      <c r="Z112" s="281"/>
      <c r="AA112" s="281"/>
      <c r="AB112" s="281"/>
    </row>
    <row r="113" spans="1:28">
      <c r="A113" s="281"/>
      <c r="B113" s="281"/>
      <c r="C113" s="281"/>
      <c r="D113" s="281"/>
      <c r="E113" s="281"/>
      <c r="F113" s="281"/>
      <c r="G113" s="281"/>
      <c r="H113" s="281"/>
      <c r="I113" s="281"/>
      <c r="J113" s="281"/>
      <c r="K113" s="281"/>
      <c r="L113" s="281"/>
      <c r="M113" s="281"/>
      <c r="N113" s="281"/>
      <c r="O113" s="281"/>
      <c r="P113" s="281"/>
      <c r="Q113" s="281"/>
      <c r="R113" s="281"/>
      <c r="S113" s="281"/>
      <c r="T113" s="281"/>
      <c r="U113" s="281"/>
      <c r="V113" s="281"/>
      <c r="W113" s="281"/>
      <c r="X113" s="281"/>
      <c r="Y113" s="281"/>
      <c r="Z113" s="281"/>
      <c r="AA113" s="281"/>
      <c r="AB113" s="281"/>
    </row>
    <row r="114" spans="1:28">
      <c r="A114" s="281"/>
      <c r="B114" s="281"/>
      <c r="C114" s="281"/>
      <c r="D114" s="281"/>
      <c r="E114" s="281"/>
      <c r="F114" s="281"/>
      <c r="G114" s="281"/>
      <c r="H114" s="281"/>
      <c r="I114" s="281"/>
      <c r="J114" s="281"/>
      <c r="K114" s="281"/>
      <c r="L114" s="281"/>
      <c r="M114" s="281"/>
      <c r="N114" s="281"/>
      <c r="O114" s="281"/>
      <c r="P114" s="281"/>
      <c r="Q114" s="281"/>
      <c r="R114" s="281"/>
      <c r="S114" s="281"/>
      <c r="T114" s="281"/>
      <c r="U114" s="281"/>
      <c r="V114" s="281"/>
      <c r="W114" s="281"/>
      <c r="X114" s="281"/>
      <c r="Y114" s="281"/>
      <c r="Z114" s="281"/>
      <c r="AA114" s="281"/>
      <c r="AB114" s="281"/>
    </row>
    <row r="115" spans="1:28">
      <c r="A115" s="281"/>
      <c r="B115" s="281"/>
      <c r="C115" s="281"/>
      <c r="D115" s="281"/>
      <c r="E115" s="281"/>
      <c r="F115" s="281"/>
      <c r="G115" s="281"/>
      <c r="H115" s="281"/>
      <c r="I115" s="281"/>
      <c r="J115" s="281"/>
      <c r="K115" s="281"/>
      <c r="L115" s="281"/>
      <c r="M115" s="281"/>
      <c r="N115" s="281"/>
      <c r="O115" s="281"/>
      <c r="P115" s="281"/>
      <c r="Q115" s="281"/>
      <c r="R115" s="281"/>
      <c r="S115" s="281"/>
      <c r="T115" s="281"/>
      <c r="U115" s="281"/>
      <c r="V115" s="281"/>
      <c r="W115" s="281"/>
      <c r="X115" s="281"/>
      <c r="Y115" s="281"/>
      <c r="Z115" s="281"/>
      <c r="AA115" s="281"/>
      <c r="AB115" s="281"/>
    </row>
    <row r="116" spans="1:28">
      <c r="A116" s="281"/>
      <c r="B116" s="281"/>
      <c r="C116" s="281"/>
      <c r="D116" s="281"/>
      <c r="E116" s="281"/>
      <c r="F116" s="281"/>
      <c r="G116" s="281"/>
      <c r="H116" s="281"/>
      <c r="I116" s="281"/>
      <c r="J116" s="281"/>
      <c r="K116" s="281"/>
      <c r="L116" s="281"/>
      <c r="M116" s="281"/>
      <c r="N116" s="281"/>
      <c r="O116" s="281"/>
      <c r="P116" s="281"/>
      <c r="Q116" s="281"/>
      <c r="R116" s="281"/>
      <c r="S116" s="281"/>
      <c r="T116" s="281"/>
      <c r="U116" s="281"/>
      <c r="V116" s="281"/>
      <c r="W116" s="281"/>
      <c r="X116" s="281"/>
      <c r="Y116" s="281"/>
      <c r="Z116" s="281"/>
      <c r="AA116" s="281"/>
      <c r="AB116" s="281"/>
    </row>
    <row r="117" spans="1:28">
      <c r="A117" s="281"/>
      <c r="B117" s="281"/>
      <c r="C117" s="281"/>
      <c r="D117" s="281"/>
      <c r="E117" s="281"/>
      <c r="F117" s="281"/>
      <c r="G117" s="281"/>
      <c r="H117" s="281"/>
      <c r="I117" s="281"/>
      <c r="J117" s="281"/>
      <c r="K117" s="281"/>
      <c r="L117" s="281"/>
      <c r="M117" s="281"/>
      <c r="N117" s="281"/>
      <c r="O117" s="281"/>
      <c r="P117" s="281"/>
      <c r="Q117" s="281"/>
      <c r="R117" s="281"/>
      <c r="S117" s="281"/>
      <c r="T117" s="281"/>
      <c r="U117" s="281"/>
      <c r="V117" s="281"/>
      <c r="W117" s="281"/>
      <c r="X117" s="281"/>
      <c r="Y117" s="281"/>
      <c r="Z117" s="281"/>
      <c r="AA117" s="281"/>
      <c r="AB117" s="281"/>
    </row>
    <row r="118" spans="1:28">
      <c r="A118" s="281"/>
      <c r="B118" s="281"/>
      <c r="C118" s="281"/>
      <c r="D118" s="281"/>
      <c r="E118" s="281"/>
      <c r="F118" s="281"/>
      <c r="G118" s="281"/>
      <c r="H118" s="281"/>
      <c r="I118" s="281"/>
      <c r="J118" s="281"/>
      <c r="K118" s="281"/>
      <c r="L118" s="281"/>
      <c r="M118" s="281"/>
      <c r="N118" s="281"/>
      <c r="O118" s="281"/>
      <c r="P118" s="281"/>
      <c r="Q118" s="281"/>
      <c r="R118" s="281"/>
      <c r="S118" s="281"/>
      <c r="T118" s="281"/>
      <c r="U118" s="281"/>
      <c r="V118" s="281"/>
      <c r="W118" s="281"/>
      <c r="X118" s="281"/>
      <c r="Y118" s="281"/>
      <c r="Z118" s="281"/>
      <c r="AA118" s="281"/>
      <c r="AB118" s="281"/>
    </row>
    <row r="119" spans="1:28">
      <c r="A119" s="281"/>
      <c r="B119" s="281"/>
      <c r="C119" s="281"/>
      <c r="D119" s="281"/>
      <c r="E119" s="281"/>
      <c r="F119" s="281"/>
      <c r="G119" s="281"/>
      <c r="H119" s="281"/>
      <c r="I119" s="281"/>
      <c r="J119" s="281"/>
      <c r="K119" s="281"/>
      <c r="L119" s="281"/>
      <c r="M119" s="281"/>
      <c r="N119" s="281"/>
      <c r="O119" s="281"/>
      <c r="P119" s="281"/>
      <c r="Q119" s="281"/>
      <c r="R119" s="281"/>
      <c r="S119" s="281"/>
      <c r="T119" s="281"/>
      <c r="U119" s="281"/>
      <c r="V119" s="281"/>
      <c r="W119" s="281"/>
      <c r="X119" s="281"/>
      <c r="Y119" s="281"/>
      <c r="Z119" s="281"/>
      <c r="AA119" s="281"/>
      <c r="AB119" s="281"/>
    </row>
    <row r="120" spans="1:28">
      <c r="A120" s="281"/>
      <c r="B120" s="281"/>
      <c r="C120" s="281"/>
      <c r="D120" s="281"/>
      <c r="E120" s="281"/>
      <c r="F120" s="281"/>
      <c r="G120" s="281"/>
      <c r="H120" s="281"/>
      <c r="I120" s="281"/>
      <c r="J120" s="281"/>
      <c r="K120" s="281"/>
      <c r="L120" s="281"/>
      <c r="M120" s="281"/>
      <c r="N120" s="281"/>
      <c r="O120" s="281"/>
      <c r="P120" s="281"/>
      <c r="Q120" s="281"/>
      <c r="R120" s="281"/>
      <c r="S120" s="281"/>
      <c r="T120" s="281"/>
      <c r="U120" s="281"/>
      <c r="V120" s="281"/>
      <c r="W120" s="281"/>
      <c r="X120" s="281"/>
      <c r="Y120" s="281"/>
      <c r="Z120" s="281"/>
      <c r="AA120" s="281"/>
      <c r="AB120" s="281"/>
    </row>
    <row r="121" spans="1:28">
      <c r="A121" s="281"/>
      <c r="B121" s="281"/>
      <c r="C121" s="281"/>
      <c r="D121" s="281"/>
      <c r="E121" s="281"/>
      <c r="F121" s="281"/>
      <c r="G121" s="281"/>
      <c r="H121" s="281"/>
      <c r="I121" s="281"/>
      <c r="J121" s="281"/>
      <c r="K121" s="281"/>
      <c r="L121" s="281"/>
      <c r="M121" s="281"/>
      <c r="N121" s="281"/>
      <c r="O121" s="281"/>
      <c r="P121" s="281"/>
      <c r="Q121" s="281"/>
      <c r="R121" s="281"/>
      <c r="S121" s="281"/>
      <c r="T121" s="281"/>
      <c r="U121" s="281"/>
      <c r="V121" s="281"/>
      <c r="W121" s="281"/>
      <c r="X121" s="281"/>
      <c r="Y121" s="281"/>
      <c r="Z121" s="281"/>
      <c r="AA121" s="281"/>
      <c r="AB121" s="281"/>
    </row>
    <row r="122" spans="1:28">
      <c r="A122" s="281"/>
      <c r="B122" s="281"/>
      <c r="C122" s="281"/>
      <c r="D122" s="281"/>
      <c r="E122" s="281"/>
      <c r="F122" s="281"/>
      <c r="G122" s="281"/>
      <c r="H122" s="281"/>
      <c r="I122" s="281"/>
      <c r="J122" s="281"/>
      <c r="K122" s="281"/>
      <c r="L122" s="281"/>
      <c r="M122" s="281"/>
      <c r="N122" s="281"/>
      <c r="O122" s="281"/>
      <c r="P122" s="281"/>
      <c r="Q122" s="281"/>
      <c r="R122" s="281"/>
      <c r="S122" s="281"/>
      <c r="T122" s="281"/>
      <c r="U122" s="281"/>
      <c r="V122" s="281"/>
      <c r="W122" s="281"/>
      <c r="X122" s="281"/>
      <c r="Y122" s="281"/>
      <c r="Z122" s="281"/>
      <c r="AA122" s="281"/>
      <c r="AB122" s="281"/>
    </row>
    <row r="123" spans="1:28">
      <c r="A123" s="281"/>
      <c r="B123" s="281"/>
      <c r="C123" s="281"/>
      <c r="D123" s="281"/>
      <c r="E123" s="281"/>
      <c r="F123" s="281"/>
      <c r="G123" s="281"/>
      <c r="H123" s="281"/>
      <c r="I123" s="281"/>
      <c r="J123" s="281"/>
      <c r="K123" s="281"/>
      <c r="L123" s="281"/>
      <c r="M123" s="281"/>
      <c r="N123" s="281"/>
      <c r="O123" s="281"/>
      <c r="P123" s="281"/>
      <c r="Q123" s="281"/>
      <c r="R123" s="281"/>
      <c r="S123" s="281"/>
      <c r="T123" s="281"/>
      <c r="U123" s="281"/>
      <c r="V123" s="281"/>
      <c r="W123" s="281"/>
      <c r="X123" s="281"/>
      <c r="Y123" s="281"/>
      <c r="Z123" s="281"/>
      <c r="AA123" s="281"/>
      <c r="AB123" s="281"/>
    </row>
    <row r="124" spans="1:28">
      <c r="A124" s="281"/>
      <c r="B124" s="281"/>
      <c r="C124" s="281"/>
      <c r="D124" s="281"/>
      <c r="E124" s="281"/>
      <c r="F124" s="281"/>
      <c r="G124" s="281"/>
      <c r="H124" s="281"/>
      <c r="I124" s="281"/>
      <c r="J124" s="281"/>
      <c r="K124" s="281"/>
      <c r="L124" s="281"/>
      <c r="M124" s="281"/>
      <c r="N124" s="281"/>
      <c r="O124" s="281"/>
      <c r="P124" s="281"/>
      <c r="Q124" s="281"/>
      <c r="R124" s="281"/>
      <c r="S124" s="281"/>
      <c r="T124" s="281"/>
      <c r="U124" s="281"/>
      <c r="V124" s="281"/>
      <c r="W124" s="281"/>
      <c r="X124" s="281"/>
      <c r="Y124" s="281"/>
      <c r="Z124" s="281"/>
      <c r="AA124" s="281"/>
      <c r="AB124" s="281"/>
    </row>
    <row r="125" spans="1:28">
      <c r="A125" s="281"/>
      <c r="B125" s="281"/>
      <c r="C125" s="281"/>
      <c r="D125" s="281"/>
      <c r="E125" s="281"/>
      <c r="F125" s="281"/>
      <c r="G125" s="281"/>
      <c r="H125" s="281"/>
      <c r="I125" s="281"/>
      <c r="J125" s="281"/>
      <c r="K125" s="281"/>
      <c r="L125" s="281"/>
      <c r="M125" s="281"/>
      <c r="N125" s="281"/>
      <c r="O125" s="281"/>
      <c r="P125" s="281"/>
      <c r="Q125" s="281"/>
      <c r="R125" s="281"/>
      <c r="S125" s="281"/>
      <c r="T125" s="281"/>
      <c r="U125" s="281"/>
      <c r="V125" s="281"/>
      <c r="W125" s="281"/>
      <c r="X125" s="281"/>
      <c r="Y125" s="281"/>
      <c r="Z125" s="281"/>
      <c r="AA125" s="281"/>
      <c r="AB125" s="281"/>
    </row>
    <row r="126" spans="1:28">
      <c r="A126" s="281"/>
      <c r="B126" s="281"/>
      <c r="C126" s="281"/>
      <c r="D126" s="281"/>
      <c r="E126" s="281"/>
      <c r="F126" s="281"/>
      <c r="G126" s="281"/>
      <c r="H126" s="281"/>
      <c r="I126" s="281"/>
      <c r="J126" s="281"/>
      <c r="K126" s="281"/>
      <c r="L126" s="281"/>
      <c r="M126" s="281"/>
      <c r="N126" s="281"/>
      <c r="O126" s="281"/>
      <c r="P126" s="281"/>
      <c r="Q126" s="281"/>
      <c r="R126" s="281"/>
      <c r="S126" s="281"/>
      <c r="T126" s="281"/>
      <c r="U126" s="281"/>
      <c r="V126" s="281"/>
      <c r="W126" s="281"/>
      <c r="X126" s="281"/>
      <c r="Y126" s="281"/>
      <c r="Z126" s="281"/>
      <c r="AA126" s="281"/>
      <c r="AB126" s="281"/>
    </row>
    <row r="127" spans="1:28">
      <c r="A127" s="281"/>
      <c r="B127" s="281"/>
      <c r="C127" s="281"/>
      <c r="D127" s="281"/>
      <c r="E127" s="281"/>
      <c r="F127" s="281"/>
      <c r="G127" s="281"/>
      <c r="H127" s="281"/>
      <c r="I127" s="281"/>
      <c r="J127" s="281"/>
      <c r="K127" s="281"/>
      <c r="L127" s="281"/>
      <c r="M127" s="281"/>
      <c r="N127" s="281"/>
      <c r="O127" s="281"/>
      <c r="P127" s="281"/>
      <c r="Q127" s="281"/>
      <c r="R127" s="281"/>
      <c r="S127" s="281"/>
      <c r="T127" s="281"/>
      <c r="U127" s="281"/>
      <c r="V127" s="281"/>
      <c r="W127" s="281"/>
      <c r="X127" s="281"/>
      <c r="Y127" s="281"/>
      <c r="Z127" s="281"/>
      <c r="AA127" s="281"/>
      <c r="AB127" s="281"/>
    </row>
    <row r="128" spans="1:28">
      <c r="A128" s="281"/>
      <c r="B128" s="281"/>
      <c r="C128" s="281"/>
      <c r="D128" s="281"/>
      <c r="E128" s="281"/>
      <c r="F128" s="281"/>
      <c r="G128" s="281"/>
      <c r="H128" s="281"/>
      <c r="I128" s="281"/>
      <c r="J128" s="281"/>
      <c r="K128" s="281"/>
      <c r="L128" s="281"/>
      <c r="M128" s="281"/>
      <c r="N128" s="281"/>
      <c r="O128" s="281"/>
      <c r="P128" s="281"/>
      <c r="Q128" s="281"/>
      <c r="R128" s="281"/>
      <c r="S128" s="281"/>
      <c r="T128" s="281"/>
      <c r="U128" s="281"/>
      <c r="V128" s="281"/>
      <c r="W128" s="281"/>
      <c r="X128" s="281"/>
      <c r="Y128" s="281"/>
      <c r="Z128" s="281"/>
      <c r="AA128" s="281"/>
      <c r="AB128" s="281"/>
    </row>
    <row r="129" spans="1:28">
      <c r="A129" s="281"/>
      <c r="B129" s="281"/>
      <c r="C129" s="281"/>
      <c r="D129" s="281"/>
      <c r="E129" s="281"/>
      <c r="F129" s="281"/>
      <c r="G129" s="281"/>
      <c r="H129" s="281"/>
      <c r="I129" s="281"/>
      <c r="J129" s="281"/>
      <c r="K129" s="281"/>
      <c r="L129" s="281"/>
      <c r="M129" s="281"/>
      <c r="N129" s="281"/>
      <c r="O129" s="281"/>
      <c r="P129" s="281"/>
      <c r="Q129" s="281"/>
      <c r="R129" s="281"/>
      <c r="S129" s="281"/>
      <c r="T129" s="281"/>
      <c r="U129" s="281"/>
      <c r="V129" s="281"/>
      <c r="W129" s="281"/>
      <c r="X129" s="281"/>
      <c r="Y129" s="281"/>
      <c r="Z129" s="281"/>
      <c r="AA129" s="281"/>
      <c r="AB129" s="281"/>
    </row>
    <row r="130" spans="1:28">
      <c r="A130" s="281"/>
      <c r="B130" s="281"/>
      <c r="C130" s="281"/>
      <c r="D130" s="281"/>
      <c r="E130" s="281"/>
      <c r="F130" s="281"/>
      <c r="G130" s="281"/>
      <c r="H130" s="281"/>
      <c r="I130" s="281"/>
      <c r="J130" s="281"/>
      <c r="K130" s="281"/>
      <c r="L130" s="281"/>
      <c r="M130" s="281"/>
      <c r="N130" s="281"/>
      <c r="O130" s="281"/>
      <c r="P130" s="281"/>
      <c r="Q130" s="281"/>
      <c r="R130" s="281"/>
      <c r="S130" s="281"/>
      <c r="T130" s="281"/>
      <c r="U130" s="281"/>
      <c r="V130" s="281"/>
      <c r="W130" s="281"/>
      <c r="X130" s="281"/>
      <c r="Y130" s="281"/>
      <c r="Z130" s="281"/>
      <c r="AA130" s="281"/>
      <c r="AB130" s="281"/>
    </row>
    <row r="131" spans="1:28">
      <c r="A131" s="281"/>
      <c r="B131" s="281"/>
      <c r="C131" s="281"/>
      <c r="D131" s="281"/>
      <c r="E131" s="281"/>
      <c r="F131" s="281"/>
      <c r="G131" s="281"/>
      <c r="H131" s="281"/>
      <c r="I131" s="281"/>
      <c r="J131" s="281"/>
      <c r="K131" s="281"/>
      <c r="L131" s="281"/>
      <c r="M131" s="281"/>
      <c r="N131" s="281"/>
      <c r="O131" s="281"/>
      <c r="P131" s="281"/>
      <c r="Q131" s="281"/>
      <c r="R131" s="281"/>
      <c r="S131" s="281"/>
      <c r="T131" s="281"/>
      <c r="U131" s="281"/>
      <c r="V131" s="281"/>
      <c r="W131" s="281"/>
      <c r="X131" s="281"/>
      <c r="Y131" s="281"/>
      <c r="Z131" s="281"/>
      <c r="AA131" s="281"/>
      <c r="AB131" s="281"/>
    </row>
    <row r="132" spans="1:28">
      <c r="A132" s="281"/>
      <c r="B132" s="281"/>
      <c r="C132" s="281"/>
      <c r="D132" s="281"/>
      <c r="E132" s="281"/>
      <c r="F132" s="281"/>
      <c r="G132" s="281"/>
      <c r="H132" s="281"/>
      <c r="I132" s="281"/>
      <c r="J132" s="281"/>
      <c r="K132" s="281"/>
      <c r="L132" s="281"/>
      <c r="M132" s="281"/>
      <c r="N132" s="281"/>
      <c r="O132" s="281"/>
      <c r="P132" s="281"/>
      <c r="Q132" s="281"/>
      <c r="R132" s="281"/>
      <c r="S132" s="281"/>
      <c r="T132" s="281"/>
      <c r="U132" s="281"/>
      <c r="V132" s="281"/>
      <c r="W132" s="281"/>
      <c r="X132" s="281"/>
      <c r="Y132" s="281"/>
      <c r="Z132" s="281"/>
      <c r="AA132" s="281"/>
      <c r="AB132" s="281"/>
    </row>
    <row r="133" spans="1:28">
      <c r="A133" s="281"/>
      <c r="B133" s="281"/>
      <c r="C133" s="281"/>
      <c r="D133" s="281"/>
      <c r="E133" s="281"/>
      <c r="F133" s="281"/>
      <c r="G133" s="281"/>
      <c r="H133" s="281"/>
      <c r="I133" s="281"/>
      <c r="J133" s="281"/>
      <c r="K133" s="281"/>
      <c r="L133" s="281"/>
      <c r="M133" s="281"/>
      <c r="N133" s="281"/>
      <c r="O133" s="281"/>
      <c r="P133" s="281"/>
      <c r="Q133" s="281"/>
      <c r="R133" s="281"/>
      <c r="S133" s="281"/>
      <c r="T133" s="281"/>
      <c r="U133" s="281"/>
      <c r="V133" s="281"/>
      <c r="W133" s="281"/>
      <c r="X133" s="281"/>
      <c r="Y133" s="281"/>
      <c r="Z133" s="281"/>
      <c r="AA133" s="281"/>
      <c r="AB133" s="281"/>
    </row>
    <row r="134" spans="1:28">
      <c r="A134" s="281"/>
      <c r="B134" s="281"/>
      <c r="C134" s="281"/>
      <c r="D134" s="281"/>
      <c r="E134" s="281"/>
      <c r="F134" s="281"/>
      <c r="G134" s="281"/>
      <c r="H134" s="281"/>
      <c r="I134" s="281"/>
      <c r="J134" s="281"/>
      <c r="K134" s="281"/>
      <c r="L134" s="281"/>
      <c r="M134" s="281"/>
      <c r="N134" s="281"/>
      <c r="O134" s="281"/>
      <c r="P134" s="281"/>
      <c r="Q134" s="281"/>
      <c r="R134" s="281"/>
      <c r="S134" s="281"/>
      <c r="T134" s="281"/>
      <c r="U134" s="281"/>
      <c r="V134" s="281"/>
      <c r="W134" s="281"/>
      <c r="X134" s="281"/>
      <c r="Y134" s="281"/>
      <c r="Z134" s="281"/>
      <c r="AA134" s="281"/>
      <c r="AB134" s="281"/>
    </row>
    <row r="135" spans="1:28">
      <c r="A135" s="281"/>
      <c r="B135" s="281"/>
      <c r="C135" s="281"/>
      <c r="D135" s="281"/>
      <c r="E135" s="281"/>
      <c r="F135" s="281"/>
      <c r="G135" s="281"/>
      <c r="H135" s="281"/>
      <c r="I135" s="281"/>
      <c r="J135" s="281"/>
      <c r="K135" s="281"/>
      <c r="L135" s="281"/>
      <c r="M135" s="281"/>
      <c r="N135" s="281"/>
      <c r="O135" s="281"/>
      <c r="P135" s="281"/>
      <c r="Q135" s="281"/>
      <c r="R135" s="281"/>
      <c r="S135" s="281"/>
      <c r="T135" s="281"/>
      <c r="U135" s="281"/>
      <c r="V135" s="281"/>
      <c r="W135" s="281"/>
      <c r="X135" s="281"/>
      <c r="Y135" s="281"/>
      <c r="Z135" s="281"/>
      <c r="AA135" s="281"/>
      <c r="AB135" s="281"/>
    </row>
    <row r="136" spans="1:28">
      <c r="A136" s="281"/>
      <c r="B136" s="281"/>
      <c r="C136" s="281"/>
      <c r="D136" s="281"/>
      <c r="E136" s="281"/>
      <c r="F136" s="281"/>
      <c r="G136" s="281"/>
      <c r="H136" s="281"/>
      <c r="I136" s="281"/>
      <c r="J136" s="281"/>
      <c r="K136" s="281"/>
      <c r="L136" s="281"/>
      <c r="M136" s="281"/>
      <c r="N136" s="281"/>
      <c r="O136" s="281"/>
      <c r="P136" s="281"/>
      <c r="Q136" s="281"/>
      <c r="R136" s="281"/>
      <c r="S136" s="281"/>
      <c r="T136" s="281"/>
      <c r="U136" s="281"/>
      <c r="V136" s="281"/>
      <c r="W136" s="281"/>
      <c r="X136" s="281"/>
      <c r="Y136" s="281"/>
      <c r="Z136" s="281"/>
      <c r="AA136" s="281"/>
      <c r="AB136" s="281"/>
    </row>
    <row r="137" spans="1:28">
      <c r="A137" s="281"/>
      <c r="B137" s="281"/>
      <c r="C137" s="281"/>
      <c r="D137" s="281"/>
      <c r="E137" s="281"/>
      <c r="F137" s="281"/>
      <c r="G137" s="281"/>
      <c r="H137" s="281"/>
      <c r="I137" s="281"/>
      <c r="J137" s="281"/>
      <c r="K137" s="281"/>
      <c r="L137" s="281"/>
      <c r="M137" s="281"/>
      <c r="N137" s="281"/>
      <c r="O137" s="281"/>
      <c r="P137" s="281"/>
      <c r="Q137" s="281"/>
      <c r="R137" s="281"/>
      <c r="S137" s="281"/>
      <c r="T137" s="281"/>
      <c r="U137" s="281"/>
      <c r="V137" s="281"/>
      <c r="W137" s="281"/>
      <c r="X137" s="281"/>
      <c r="Y137" s="281"/>
      <c r="Z137" s="281"/>
      <c r="AA137" s="281"/>
      <c r="AB137" s="281"/>
    </row>
    <row r="138" spans="1:28">
      <c r="A138" s="281"/>
      <c r="B138" s="281"/>
      <c r="C138" s="281"/>
      <c r="D138" s="281"/>
      <c r="E138" s="281"/>
      <c r="F138" s="281"/>
      <c r="G138" s="281"/>
      <c r="H138" s="281"/>
      <c r="I138" s="281"/>
      <c r="J138" s="281"/>
      <c r="K138" s="281"/>
      <c r="L138" s="281"/>
      <c r="M138" s="281"/>
      <c r="N138" s="281"/>
      <c r="O138" s="281"/>
      <c r="P138" s="281"/>
      <c r="Q138" s="281"/>
      <c r="R138" s="281"/>
      <c r="S138" s="281"/>
      <c r="T138" s="281"/>
      <c r="U138" s="281"/>
      <c r="V138" s="281"/>
      <c r="W138" s="281"/>
      <c r="X138" s="281"/>
      <c r="Y138" s="281"/>
      <c r="Z138" s="281"/>
      <c r="AA138" s="281"/>
      <c r="AB138" s="281"/>
    </row>
    <row r="139" spans="1:28">
      <c r="A139" s="281"/>
      <c r="B139" s="281"/>
      <c r="C139" s="281"/>
      <c r="D139" s="281"/>
      <c r="E139" s="281"/>
      <c r="F139" s="281"/>
      <c r="G139" s="281"/>
      <c r="H139" s="281"/>
      <c r="I139" s="281"/>
      <c r="J139" s="281"/>
      <c r="K139" s="281"/>
      <c r="L139" s="281"/>
      <c r="M139" s="281"/>
      <c r="N139" s="281"/>
      <c r="O139" s="281"/>
      <c r="P139" s="281"/>
      <c r="Q139" s="281"/>
      <c r="R139" s="281"/>
      <c r="S139" s="281"/>
      <c r="T139" s="281"/>
      <c r="U139" s="281"/>
      <c r="V139" s="281"/>
      <c r="W139" s="281"/>
      <c r="X139" s="281"/>
      <c r="Y139" s="281"/>
      <c r="Z139" s="281"/>
      <c r="AA139" s="281"/>
      <c r="AB139" s="281"/>
    </row>
    <row r="140" spans="1:28">
      <c r="A140" s="281"/>
      <c r="B140" s="281"/>
      <c r="C140" s="281"/>
      <c r="D140" s="281"/>
      <c r="E140" s="281"/>
      <c r="F140" s="281"/>
      <c r="G140" s="281"/>
      <c r="H140" s="281"/>
      <c r="I140" s="281"/>
      <c r="J140" s="281"/>
      <c r="K140" s="281"/>
      <c r="L140" s="281"/>
      <c r="M140" s="281"/>
      <c r="N140" s="281"/>
      <c r="O140" s="281"/>
      <c r="P140" s="281"/>
      <c r="Q140" s="281"/>
      <c r="R140" s="281"/>
      <c r="S140" s="281"/>
      <c r="T140" s="281"/>
      <c r="U140" s="281"/>
      <c r="V140" s="281"/>
      <c r="W140" s="281"/>
      <c r="X140" s="281"/>
      <c r="Y140" s="281"/>
      <c r="Z140" s="281"/>
      <c r="AA140" s="281"/>
      <c r="AB140" s="281"/>
    </row>
    <row r="141" spans="1:28">
      <c r="A141" s="281"/>
      <c r="B141" s="281"/>
      <c r="C141" s="281"/>
      <c r="D141" s="281"/>
      <c r="E141" s="281"/>
      <c r="F141" s="281"/>
      <c r="G141" s="281"/>
      <c r="H141" s="281"/>
      <c r="I141" s="281"/>
      <c r="J141" s="281"/>
      <c r="K141" s="281"/>
      <c r="L141" s="281"/>
      <c r="M141" s="281"/>
      <c r="N141" s="281"/>
      <c r="O141" s="281"/>
      <c r="P141" s="281"/>
      <c r="Q141" s="281"/>
      <c r="R141" s="281"/>
      <c r="S141" s="281"/>
      <c r="T141" s="281"/>
      <c r="U141" s="281"/>
      <c r="V141" s="281"/>
      <c r="W141" s="281"/>
      <c r="X141" s="281"/>
      <c r="Y141" s="281"/>
      <c r="Z141" s="281"/>
      <c r="AA141" s="281"/>
      <c r="AB141" s="281"/>
    </row>
    <row r="142" spans="1:28">
      <c r="A142" s="281"/>
      <c r="B142" s="281"/>
      <c r="C142" s="281"/>
      <c r="D142" s="281"/>
      <c r="E142" s="281"/>
      <c r="F142" s="281"/>
      <c r="G142" s="281"/>
      <c r="H142" s="281"/>
      <c r="I142" s="281"/>
      <c r="J142" s="281"/>
      <c r="K142" s="281"/>
      <c r="L142" s="281"/>
      <c r="M142" s="281"/>
      <c r="N142" s="281"/>
      <c r="O142" s="281"/>
      <c r="P142" s="281"/>
      <c r="Q142" s="281"/>
      <c r="R142" s="281"/>
      <c r="S142" s="281"/>
      <c r="T142" s="281"/>
      <c r="U142" s="281"/>
      <c r="V142" s="281"/>
      <c r="W142" s="281"/>
      <c r="X142" s="281"/>
      <c r="Y142" s="281"/>
      <c r="Z142" s="281"/>
      <c r="AA142" s="281"/>
      <c r="AB142" s="281"/>
    </row>
    <row r="143" spans="1:28">
      <c r="A143" s="281"/>
      <c r="B143" s="281"/>
      <c r="C143" s="281"/>
      <c r="D143" s="281"/>
      <c r="E143" s="281"/>
      <c r="F143" s="281"/>
      <c r="G143" s="281"/>
      <c r="H143" s="281"/>
      <c r="I143" s="281"/>
      <c r="J143" s="281"/>
      <c r="K143" s="281"/>
      <c r="L143" s="281"/>
      <c r="M143" s="281"/>
      <c r="N143" s="281"/>
      <c r="O143" s="281"/>
      <c r="P143" s="281"/>
      <c r="Q143" s="281"/>
      <c r="R143" s="281"/>
      <c r="S143" s="281"/>
      <c r="T143" s="281"/>
      <c r="U143" s="281"/>
      <c r="V143" s="281"/>
      <c r="W143" s="281"/>
      <c r="X143" s="281"/>
      <c r="Y143" s="281"/>
      <c r="Z143" s="281"/>
      <c r="AA143" s="281"/>
      <c r="AB143" s="281"/>
    </row>
    <row r="144" spans="1:28">
      <c r="A144" s="281"/>
      <c r="B144" s="281"/>
      <c r="C144" s="281"/>
      <c r="D144" s="281"/>
      <c r="E144" s="281"/>
      <c r="F144" s="281"/>
      <c r="G144" s="281"/>
      <c r="H144" s="281"/>
      <c r="I144" s="281"/>
      <c r="J144" s="281"/>
      <c r="K144" s="281"/>
      <c r="L144" s="281"/>
      <c r="M144" s="281"/>
      <c r="N144" s="281"/>
      <c r="O144" s="281"/>
      <c r="P144" s="281"/>
      <c r="Q144" s="281"/>
      <c r="R144" s="281"/>
      <c r="S144" s="281"/>
      <c r="T144" s="281"/>
      <c r="U144" s="281"/>
      <c r="V144" s="281"/>
      <c r="W144" s="281"/>
      <c r="X144" s="281"/>
      <c r="Y144" s="281"/>
      <c r="Z144" s="281"/>
      <c r="AA144" s="281"/>
      <c r="AB144" s="281"/>
    </row>
    <row r="145" spans="1:28">
      <c r="A145" s="281"/>
      <c r="B145" s="281"/>
      <c r="C145" s="281"/>
      <c r="D145" s="281"/>
      <c r="E145" s="281"/>
      <c r="F145" s="281"/>
      <c r="G145" s="281"/>
      <c r="H145" s="281"/>
      <c r="I145" s="281"/>
      <c r="J145" s="281"/>
      <c r="K145" s="281"/>
      <c r="L145" s="281"/>
      <c r="M145" s="281"/>
      <c r="N145" s="281"/>
      <c r="O145" s="281"/>
      <c r="P145" s="281"/>
      <c r="Q145" s="281"/>
      <c r="R145" s="281"/>
      <c r="S145" s="281"/>
      <c r="T145" s="281"/>
      <c r="U145" s="281"/>
      <c r="V145" s="281"/>
      <c r="W145" s="281"/>
      <c r="X145" s="281"/>
      <c r="Y145" s="281"/>
      <c r="Z145" s="281"/>
      <c r="AA145" s="281"/>
      <c r="AB145" s="281"/>
    </row>
    <row r="146" spans="1:28">
      <c r="A146" s="281"/>
      <c r="B146" s="281"/>
      <c r="C146" s="281"/>
      <c r="D146" s="281"/>
      <c r="E146" s="281"/>
      <c r="F146" s="281"/>
      <c r="G146" s="281"/>
      <c r="H146" s="281"/>
      <c r="I146" s="281"/>
      <c r="J146" s="281"/>
      <c r="K146" s="281"/>
      <c r="L146" s="281"/>
      <c r="M146" s="281"/>
      <c r="N146" s="281"/>
      <c r="O146" s="281"/>
      <c r="P146" s="281"/>
      <c r="Q146" s="281"/>
      <c r="R146" s="281"/>
      <c r="S146" s="281"/>
      <c r="T146" s="281"/>
      <c r="U146" s="281"/>
      <c r="V146" s="281"/>
      <c r="W146" s="281"/>
      <c r="X146" s="281"/>
      <c r="Y146" s="281"/>
      <c r="Z146" s="281"/>
      <c r="AA146" s="281"/>
      <c r="AB146" s="281"/>
    </row>
    <row r="147" spans="1:28">
      <c r="A147" s="281"/>
      <c r="B147" s="281"/>
      <c r="C147" s="281"/>
      <c r="D147" s="281"/>
      <c r="E147" s="281"/>
      <c r="F147" s="281"/>
      <c r="G147" s="281"/>
      <c r="H147" s="281"/>
      <c r="I147" s="281"/>
      <c r="J147" s="281"/>
      <c r="K147" s="281"/>
      <c r="L147" s="281"/>
      <c r="M147" s="281"/>
      <c r="N147" s="281"/>
      <c r="O147" s="281"/>
      <c r="P147" s="281"/>
      <c r="Q147" s="281"/>
      <c r="R147" s="281"/>
      <c r="S147" s="281"/>
      <c r="T147" s="281"/>
      <c r="U147" s="281"/>
      <c r="V147" s="281"/>
      <c r="W147" s="281"/>
      <c r="X147" s="281"/>
      <c r="Y147" s="281"/>
      <c r="Z147" s="281"/>
      <c r="AA147" s="281"/>
      <c r="AB147" s="281"/>
    </row>
    <row r="148" spans="1:28">
      <c r="A148" s="281"/>
      <c r="B148" s="281"/>
      <c r="C148" s="281"/>
      <c r="D148" s="281"/>
      <c r="E148" s="281"/>
      <c r="F148" s="281"/>
      <c r="G148" s="281"/>
      <c r="H148" s="281"/>
      <c r="I148" s="281"/>
      <c r="J148" s="281"/>
      <c r="K148" s="281"/>
      <c r="L148" s="281"/>
      <c r="M148" s="281"/>
      <c r="N148" s="281"/>
      <c r="O148" s="281"/>
      <c r="P148" s="281"/>
      <c r="Q148" s="281"/>
      <c r="R148" s="281"/>
      <c r="S148" s="281"/>
      <c r="T148" s="281"/>
      <c r="U148" s="281"/>
      <c r="V148" s="281"/>
      <c r="W148" s="281"/>
      <c r="X148" s="281"/>
      <c r="Y148" s="281"/>
      <c r="Z148" s="281"/>
      <c r="AA148" s="281"/>
      <c r="AB148" s="281"/>
    </row>
    <row r="149" spans="1:28">
      <c r="A149" s="281"/>
      <c r="B149" s="281"/>
      <c r="C149" s="281"/>
      <c r="D149" s="281"/>
      <c r="E149" s="281"/>
      <c r="F149" s="281"/>
      <c r="G149" s="281"/>
      <c r="H149" s="281"/>
      <c r="I149" s="281"/>
      <c r="J149" s="281"/>
      <c r="K149" s="281"/>
      <c r="L149" s="281"/>
      <c r="M149" s="281"/>
      <c r="N149" s="281"/>
      <c r="O149" s="281"/>
      <c r="P149" s="281"/>
      <c r="Q149" s="281"/>
      <c r="R149" s="281"/>
      <c r="S149" s="281"/>
      <c r="T149" s="281"/>
      <c r="U149" s="281"/>
      <c r="V149" s="281"/>
      <c r="W149" s="281"/>
      <c r="X149" s="281"/>
      <c r="Y149" s="281"/>
      <c r="Z149" s="281"/>
      <c r="AA149" s="281"/>
      <c r="AB149" s="281"/>
    </row>
    <row r="150" spans="1:28">
      <c r="A150" s="281"/>
      <c r="B150" s="281"/>
      <c r="C150" s="281"/>
      <c r="D150" s="281"/>
      <c r="E150" s="281"/>
      <c r="F150" s="281"/>
      <c r="G150" s="281"/>
      <c r="H150" s="281"/>
      <c r="I150" s="281"/>
      <c r="J150" s="281"/>
      <c r="K150" s="281"/>
      <c r="L150" s="281"/>
      <c r="M150" s="281"/>
      <c r="N150" s="281"/>
      <c r="O150" s="281"/>
      <c r="P150" s="281"/>
      <c r="Q150" s="281"/>
      <c r="R150" s="281"/>
      <c r="S150" s="281"/>
      <c r="T150" s="281"/>
      <c r="U150" s="281"/>
      <c r="V150" s="281"/>
      <c r="W150" s="281"/>
      <c r="X150" s="281"/>
      <c r="Y150" s="281"/>
      <c r="Z150" s="281"/>
      <c r="AA150" s="281"/>
      <c r="AB150" s="281"/>
    </row>
    <row r="151" spans="1:28">
      <c r="A151" s="281"/>
      <c r="B151" s="281"/>
      <c r="C151" s="281"/>
      <c r="D151" s="281"/>
      <c r="E151" s="281"/>
      <c r="F151" s="281"/>
      <c r="G151" s="281"/>
      <c r="H151" s="281"/>
      <c r="I151" s="281"/>
      <c r="J151" s="281"/>
      <c r="K151" s="281"/>
      <c r="L151" s="281"/>
      <c r="M151" s="281"/>
      <c r="N151" s="281"/>
      <c r="O151" s="281"/>
      <c r="P151" s="281"/>
      <c r="Q151" s="281"/>
      <c r="R151" s="281"/>
      <c r="S151" s="281"/>
      <c r="T151" s="281"/>
      <c r="U151" s="281"/>
      <c r="V151" s="281"/>
      <c r="W151" s="281"/>
      <c r="X151" s="281"/>
      <c r="Y151" s="281"/>
      <c r="Z151" s="281"/>
      <c r="AA151" s="281"/>
      <c r="AB151" s="281"/>
    </row>
    <row r="152" spans="1:28">
      <c r="A152" s="281"/>
      <c r="B152" s="281"/>
      <c r="C152" s="281"/>
      <c r="D152" s="281"/>
      <c r="E152" s="281"/>
      <c r="F152" s="281"/>
      <c r="G152" s="281"/>
      <c r="H152" s="281"/>
      <c r="I152" s="281"/>
      <c r="J152" s="281"/>
      <c r="K152" s="281"/>
      <c r="L152" s="281"/>
      <c r="M152" s="281"/>
      <c r="N152" s="281"/>
      <c r="O152" s="281"/>
      <c r="P152" s="281"/>
      <c r="Q152" s="281"/>
      <c r="R152" s="281"/>
      <c r="S152" s="281"/>
      <c r="T152" s="281"/>
      <c r="U152" s="281"/>
      <c r="V152" s="281"/>
      <c r="W152" s="281"/>
      <c r="X152" s="281"/>
      <c r="Y152" s="281"/>
      <c r="Z152" s="281"/>
      <c r="AA152" s="281"/>
      <c r="AB152" s="281"/>
    </row>
    <row r="153" spans="1:28">
      <c r="A153" s="281"/>
      <c r="B153" s="281"/>
      <c r="C153" s="281"/>
      <c r="D153" s="281"/>
      <c r="E153" s="281"/>
      <c r="F153" s="281"/>
      <c r="G153" s="281"/>
      <c r="H153" s="281"/>
      <c r="I153" s="281"/>
      <c r="J153" s="281"/>
      <c r="K153" s="281"/>
      <c r="L153" s="281"/>
      <c r="M153" s="281"/>
      <c r="N153" s="281"/>
      <c r="O153" s="281"/>
      <c r="P153" s="281"/>
      <c r="Q153" s="281"/>
      <c r="R153" s="281"/>
      <c r="S153" s="281"/>
      <c r="T153" s="281"/>
      <c r="U153" s="281"/>
      <c r="V153" s="281"/>
      <c r="W153" s="281"/>
      <c r="X153" s="281"/>
      <c r="Y153" s="281"/>
      <c r="Z153" s="281"/>
      <c r="AA153" s="281"/>
      <c r="AB153" s="281"/>
    </row>
    <row r="154" spans="1:28">
      <c r="A154" s="281"/>
      <c r="B154" s="281"/>
      <c r="C154" s="281"/>
      <c r="D154" s="281"/>
      <c r="E154" s="281"/>
      <c r="F154" s="281"/>
      <c r="G154" s="281"/>
      <c r="H154" s="281"/>
      <c r="I154" s="281"/>
      <c r="J154" s="281"/>
      <c r="K154" s="281"/>
      <c r="L154" s="281"/>
      <c r="M154" s="281"/>
      <c r="N154" s="281"/>
      <c r="O154" s="281"/>
      <c r="P154" s="281"/>
      <c r="Q154" s="281"/>
      <c r="R154" s="281"/>
      <c r="S154" s="281"/>
      <c r="T154" s="281"/>
      <c r="U154" s="281"/>
      <c r="V154" s="281"/>
      <c r="W154" s="281"/>
      <c r="X154" s="281"/>
      <c r="Y154" s="281"/>
      <c r="Z154" s="281"/>
      <c r="AA154" s="281"/>
      <c r="AB154" s="281"/>
    </row>
    <row r="155" spans="1:28">
      <c r="A155" s="281"/>
      <c r="B155" s="281"/>
      <c r="C155" s="281"/>
      <c r="D155" s="281"/>
      <c r="E155" s="281"/>
      <c r="F155" s="281"/>
      <c r="G155" s="281"/>
      <c r="H155" s="281"/>
      <c r="I155" s="281"/>
      <c r="J155" s="281"/>
      <c r="K155" s="281"/>
      <c r="L155" s="281"/>
      <c r="M155" s="281"/>
      <c r="N155" s="281"/>
      <c r="O155" s="281"/>
      <c r="P155" s="281"/>
      <c r="Q155" s="281"/>
      <c r="R155" s="281"/>
      <c r="S155" s="281"/>
      <c r="T155" s="281"/>
      <c r="U155" s="281"/>
      <c r="V155" s="281"/>
      <c r="W155" s="281"/>
      <c r="X155" s="281"/>
      <c r="Y155" s="281"/>
      <c r="Z155" s="281"/>
      <c r="AA155" s="281"/>
      <c r="AB155" s="281"/>
    </row>
    <row r="156" spans="1:28">
      <c r="A156" s="281"/>
      <c r="B156" s="281"/>
      <c r="C156" s="281"/>
      <c r="D156" s="281"/>
      <c r="E156" s="281"/>
      <c r="F156" s="281"/>
      <c r="G156" s="281"/>
      <c r="H156" s="281"/>
      <c r="I156" s="281"/>
      <c r="J156" s="281"/>
      <c r="K156" s="281"/>
      <c r="L156" s="281"/>
      <c r="M156" s="281"/>
      <c r="N156" s="281"/>
      <c r="O156" s="281"/>
      <c r="P156" s="281"/>
      <c r="Q156" s="281"/>
      <c r="R156" s="281"/>
      <c r="S156" s="281"/>
      <c r="T156" s="281"/>
      <c r="U156" s="281"/>
      <c r="V156" s="281"/>
      <c r="W156" s="281"/>
      <c r="X156" s="281"/>
      <c r="Y156" s="281"/>
      <c r="Z156" s="281"/>
      <c r="AA156" s="281"/>
      <c r="AB156" s="281"/>
    </row>
    <row r="157" spans="1:28">
      <c r="A157" s="281"/>
      <c r="B157" s="281"/>
      <c r="C157" s="281"/>
      <c r="D157" s="281"/>
      <c r="E157" s="281"/>
      <c r="F157" s="281"/>
      <c r="G157" s="281"/>
      <c r="H157" s="281"/>
      <c r="I157" s="281"/>
      <c r="J157" s="281"/>
      <c r="K157" s="281"/>
      <c r="L157" s="281"/>
      <c r="M157" s="281"/>
      <c r="N157" s="281"/>
      <c r="O157" s="281"/>
      <c r="P157" s="281"/>
      <c r="Q157" s="281"/>
      <c r="R157" s="281"/>
      <c r="S157" s="281"/>
      <c r="T157" s="281"/>
      <c r="U157" s="281"/>
      <c r="V157" s="281"/>
      <c r="W157" s="281"/>
      <c r="X157" s="281"/>
      <c r="Y157" s="281"/>
      <c r="Z157" s="281"/>
      <c r="AA157" s="281"/>
      <c r="AB157" s="281"/>
    </row>
    <row r="158" spans="1:28">
      <c r="A158" s="281"/>
      <c r="B158" s="281"/>
      <c r="C158" s="281"/>
      <c r="D158" s="281"/>
      <c r="E158" s="281"/>
      <c r="F158" s="281"/>
      <c r="G158" s="281"/>
      <c r="H158" s="281"/>
      <c r="I158" s="281"/>
      <c r="J158" s="281"/>
      <c r="K158" s="281"/>
      <c r="L158" s="281"/>
      <c r="M158" s="281"/>
      <c r="N158" s="281"/>
      <c r="O158" s="281"/>
      <c r="P158" s="281"/>
      <c r="Q158" s="281"/>
      <c r="R158" s="281"/>
      <c r="S158" s="281"/>
      <c r="T158" s="281"/>
      <c r="U158" s="281"/>
      <c r="V158" s="281"/>
      <c r="W158" s="281"/>
      <c r="X158" s="281"/>
      <c r="Y158" s="281"/>
      <c r="Z158" s="281"/>
      <c r="AA158" s="281"/>
      <c r="AB158" s="281"/>
    </row>
    <row r="159" spans="1:28">
      <c r="A159" s="281"/>
      <c r="B159" s="281"/>
      <c r="C159" s="281"/>
      <c r="D159" s="281"/>
      <c r="E159" s="281"/>
      <c r="F159" s="281"/>
      <c r="G159" s="281"/>
      <c r="H159" s="281"/>
      <c r="I159" s="281"/>
      <c r="J159" s="281"/>
      <c r="K159" s="281"/>
      <c r="L159" s="281"/>
      <c r="M159" s="281"/>
      <c r="N159" s="281"/>
      <c r="O159" s="281"/>
      <c r="P159" s="281"/>
      <c r="Q159" s="281"/>
      <c r="R159" s="281"/>
      <c r="S159" s="281"/>
      <c r="T159" s="281"/>
      <c r="U159" s="281"/>
      <c r="V159" s="281"/>
      <c r="W159" s="281"/>
      <c r="X159" s="281"/>
      <c r="Y159" s="281"/>
      <c r="Z159" s="281"/>
      <c r="AA159" s="281"/>
      <c r="AB159" s="281"/>
    </row>
    <row r="160" spans="1:28">
      <c r="A160" s="281"/>
      <c r="B160" s="281"/>
      <c r="C160" s="281"/>
      <c r="D160" s="281"/>
      <c r="E160" s="281"/>
      <c r="F160" s="281"/>
      <c r="G160" s="281"/>
      <c r="H160" s="281"/>
      <c r="I160" s="281"/>
      <c r="J160" s="281"/>
      <c r="K160" s="281"/>
      <c r="L160" s="281"/>
      <c r="M160" s="281"/>
      <c r="N160" s="281"/>
      <c r="O160" s="281"/>
      <c r="P160" s="281"/>
      <c r="Q160" s="281"/>
      <c r="R160" s="281"/>
      <c r="S160" s="281"/>
      <c r="T160" s="281"/>
      <c r="U160" s="281"/>
      <c r="V160" s="281"/>
      <c r="W160" s="281"/>
      <c r="X160" s="281"/>
      <c r="Y160" s="281"/>
      <c r="Z160" s="281"/>
      <c r="AA160" s="281"/>
      <c r="AB160" s="281"/>
    </row>
    <row r="161" spans="1:28">
      <c r="A161" s="281"/>
      <c r="B161" s="281"/>
      <c r="C161" s="281"/>
      <c r="D161" s="281"/>
      <c r="E161" s="281"/>
      <c r="F161" s="281"/>
      <c r="G161" s="281"/>
      <c r="H161" s="281"/>
      <c r="I161" s="281"/>
      <c r="J161" s="281"/>
      <c r="K161" s="281"/>
      <c r="L161" s="281"/>
      <c r="M161" s="281"/>
      <c r="N161" s="281"/>
      <c r="O161" s="281"/>
      <c r="P161" s="281"/>
      <c r="Q161" s="281"/>
      <c r="R161" s="281"/>
      <c r="S161" s="281"/>
      <c r="T161" s="281"/>
      <c r="U161" s="281"/>
      <c r="V161" s="281"/>
      <c r="W161" s="281"/>
      <c r="X161" s="281"/>
      <c r="Y161" s="281"/>
      <c r="Z161" s="281"/>
      <c r="AA161" s="281"/>
      <c r="AB161" s="281"/>
    </row>
    <row r="162" spans="1:28">
      <c r="A162" s="281"/>
      <c r="B162" s="281"/>
      <c r="C162" s="281"/>
      <c r="D162" s="281"/>
      <c r="E162" s="281"/>
      <c r="F162" s="281"/>
      <c r="G162" s="281"/>
      <c r="H162" s="281"/>
      <c r="I162" s="281"/>
      <c r="J162" s="281"/>
      <c r="K162" s="281"/>
      <c r="L162" s="281"/>
      <c r="M162" s="281"/>
      <c r="N162" s="281"/>
      <c r="O162" s="281"/>
      <c r="P162" s="281"/>
      <c r="Q162" s="281"/>
      <c r="R162" s="281"/>
      <c r="S162" s="281"/>
      <c r="T162" s="281"/>
      <c r="U162" s="281"/>
      <c r="V162" s="281"/>
      <c r="W162" s="281"/>
      <c r="X162" s="281"/>
      <c r="Y162" s="281"/>
      <c r="Z162" s="281"/>
      <c r="AA162" s="281"/>
      <c r="AB162" s="281"/>
    </row>
    <row r="163" spans="1:28">
      <c r="A163" s="281"/>
      <c r="B163" s="281"/>
      <c r="C163" s="281"/>
      <c r="D163" s="281"/>
      <c r="E163" s="281"/>
      <c r="F163" s="281"/>
      <c r="G163" s="281"/>
      <c r="H163" s="281"/>
      <c r="I163" s="281"/>
      <c r="J163" s="281"/>
      <c r="K163" s="281"/>
      <c r="L163" s="281"/>
      <c r="M163" s="281"/>
      <c r="N163" s="281"/>
      <c r="O163" s="281"/>
      <c r="P163" s="281"/>
      <c r="Q163" s="281"/>
      <c r="R163" s="281"/>
      <c r="S163" s="281"/>
      <c r="T163" s="281"/>
      <c r="U163" s="281"/>
      <c r="V163" s="281"/>
      <c r="W163" s="281"/>
      <c r="X163" s="281"/>
      <c r="Y163" s="281"/>
      <c r="Z163" s="281"/>
      <c r="AA163" s="281"/>
      <c r="AB163" s="281"/>
    </row>
    <row r="164" spans="1:28">
      <c r="A164" s="281"/>
      <c r="B164" s="281"/>
      <c r="C164" s="281"/>
      <c r="D164" s="281"/>
      <c r="E164" s="281"/>
      <c r="F164" s="281"/>
      <c r="G164" s="281"/>
      <c r="H164" s="281"/>
      <c r="I164" s="281"/>
      <c r="J164" s="281"/>
      <c r="K164" s="281"/>
      <c r="L164" s="281"/>
      <c r="M164" s="281"/>
      <c r="N164" s="281"/>
      <c r="O164" s="281"/>
      <c r="P164" s="281"/>
      <c r="Q164" s="281"/>
      <c r="R164" s="281"/>
      <c r="S164" s="281"/>
      <c r="T164" s="281"/>
      <c r="U164" s="281"/>
      <c r="V164" s="281"/>
      <c r="W164" s="281"/>
      <c r="X164" s="281"/>
      <c r="Y164" s="281"/>
      <c r="Z164" s="281"/>
      <c r="AA164" s="281"/>
      <c r="AB164" s="281"/>
    </row>
    <row r="165" spans="1:28">
      <c r="A165" s="281"/>
      <c r="B165" s="281"/>
      <c r="C165" s="281"/>
      <c r="D165" s="281"/>
      <c r="E165" s="281"/>
      <c r="F165" s="281"/>
      <c r="G165" s="281"/>
      <c r="H165" s="281"/>
      <c r="I165" s="281"/>
      <c r="J165" s="281"/>
      <c r="K165" s="281"/>
      <c r="L165" s="281"/>
      <c r="M165" s="281"/>
      <c r="N165" s="281"/>
      <c r="O165" s="281"/>
      <c r="P165" s="281"/>
      <c r="Q165" s="281"/>
      <c r="R165" s="281"/>
      <c r="S165" s="281"/>
      <c r="T165" s="281"/>
      <c r="U165" s="281"/>
      <c r="V165" s="281"/>
      <c r="W165" s="281"/>
      <c r="X165" s="281"/>
      <c r="Y165" s="281"/>
      <c r="Z165" s="281"/>
      <c r="AA165" s="281"/>
      <c r="AB165" s="281"/>
    </row>
    <row r="166" spans="1:28">
      <c r="A166" s="281"/>
      <c r="B166" s="281"/>
      <c r="C166" s="281"/>
      <c r="D166" s="281"/>
      <c r="E166" s="281"/>
      <c r="F166" s="281"/>
      <c r="G166" s="281"/>
      <c r="H166" s="281"/>
      <c r="I166" s="281"/>
      <c r="J166" s="281"/>
      <c r="K166" s="281"/>
      <c r="L166" s="281"/>
      <c r="M166" s="281"/>
      <c r="N166" s="281"/>
      <c r="O166" s="281"/>
      <c r="P166" s="281"/>
      <c r="Q166" s="281"/>
      <c r="R166" s="281"/>
      <c r="S166" s="281"/>
      <c r="T166" s="281"/>
      <c r="U166" s="281"/>
      <c r="V166" s="281"/>
      <c r="W166" s="281"/>
      <c r="X166" s="281"/>
      <c r="Y166" s="281"/>
      <c r="Z166" s="281"/>
      <c r="AA166" s="281"/>
      <c r="AB166" s="281"/>
    </row>
    <row r="167" spans="1:28">
      <c r="A167" s="281"/>
      <c r="B167" s="281"/>
      <c r="C167" s="281"/>
      <c r="D167" s="281"/>
      <c r="E167" s="281"/>
      <c r="F167" s="281"/>
      <c r="G167" s="281"/>
      <c r="H167" s="281"/>
      <c r="I167" s="281"/>
      <c r="J167" s="281"/>
      <c r="K167" s="281"/>
      <c r="L167" s="281"/>
      <c r="M167" s="281"/>
      <c r="N167" s="281"/>
      <c r="O167" s="281"/>
      <c r="P167" s="281"/>
      <c r="Q167" s="281"/>
      <c r="R167" s="281"/>
      <c r="S167" s="281"/>
      <c r="T167" s="281"/>
      <c r="U167" s="281"/>
      <c r="V167" s="281"/>
      <c r="W167" s="281"/>
      <c r="X167" s="281"/>
      <c r="Y167" s="281"/>
      <c r="Z167" s="281"/>
      <c r="AA167" s="281"/>
      <c r="AB167" s="281"/>
    </row>
    <row r="168" spans="1:28">
      <c r="A168" s="281"/>
      <c r="B168" s="281"/>
      <c r="C168" s="281"/>
      <c r="D168" s="281"/>
      <c r="E168" s="281"/>
      <c r="F168" s="281"/>
      <c r="G168" s="281"/>
      <c r="H168" s="281"/>
      <c r="I168" s="281"/>
      <c r="J168" s="281"/>
      <c r="K168" s="281"/>
      <c r="L168" s="281"/>
      <c r="M168" s="281"/>
      <c r="N168" s="281"/>
      <c r="O168" s="281"/>
      <c r="P168" s="281"/>
      <c r="Q168" s="281"/>
      <c r="R168" s="281"/>
      <c r="S168" s="281"/>
      <c r="T168" s="281"/>
      <c r="U168" s="281"/>
      <c r="V168" s="281"/>
      <c r="W168" s="281"/>
      <c r="X168" s="281"/>
      <c r="Y168" s="281"/>
      <c r="Z168" s="281"/>
      <c r="AA168" s="281"/>
      <c r="AB168" s="281"/>
    </row>
    <row r="169" spans="1:28">
      <c r="A169" s="281"/>
      <c r="B169" s="281"/>
      <c r="C169" s="281"/>
      <c r="D169" s="281"/>
      <c r="E169" s="281"/>
      <c r="F169" s="281"/>
      <c r="G169" s="281"/>
      <c r="H169" s="281"/>
      <c r="I169" s="281"/>
      <c r="J169" s="281"/>
      <c r="K169" s="281"/>
      <c r="L169" s="281"/>
      <c r="M169" s="281"/>
      <c r="N169" s="281"/>
      <c r="O169" s="281"/>
      <c r="P169" s="281"/>
      <c r="Q169" s="281"/>
      <c r="R169" s="281"/>
      <c r="S169" s="281"/>
      <c r="T169" s="281"/>
      <c r="U169" s="281"/>
      <c r="V169" s="281"/>
      <c r="W169" s="281"/>
      <c r="X169" s="281"/>
      <c r="Y169" s="281"/>
      <c r="Z169" s="281"/>
      <c r="AA169" s="281"/>
      <c r="AB169" s="281"/>
    </row>
    <row r="170" spans="1:28">
      <c r="A170" s="281"/>
      <c r="B170" s="281"/>
      <c r="C170" s="281"/>
      <c r="D170" s="281"/>
      <c r="E170" s="281"/>
      <c r="F170" s="281"/>
      <c r="G170" s="281"/>
      <c r="H170" s="281"/>
      <c r="I170" s="281"/>
      <c r="J170" s="281"/>
      <c r="K170" s="281"/>
      <c r="L170" s="281"/>
      <c r="M170" s="281"/>
      <c r="N170" s="281"/>
      <c r="O170" s="281"/>
      <c r="P170" s="281"/>
      <c r="Q170" s="281"/>
      <c r="R170" s="281"/>
      <c r="S170" s="281"/>
      <c r="T170" s="281"/>
      <c r="U170" s="281"/>
      <c r="V170" s="281"/>
      <c r="W170" s="281"/>
      <c r="X170" s="281"/>
      <c r="Y170" s="281"/>
      <c r="Z170" s="281"/>
      <c r="AA170" s="281"/>
      <c r="AB170" s="281"/>
    </row>
    <row r="171" spans="1:28">
      <c r="A171" s="281"/>
      <c r="B171" s="281"/>
      <c r="C171" s="281"/>
      <c r="D171" s="281"/>
      <c r="E171" s="281"/>
      <c r="F171" s="281"/>
      <c r="G171" s="281"/>
      <c r="H171" s="281"/>
      <c r="I171" s="281"/>
      <c r="J171" s="281"/>
      <c r="K171" s="281"/>
      <c r="L171" s="281"/>
      <c r="M171" s="281"/>
      <c r="N171" s="281"/>
      <c r="O171" s="281"/>
      <c r="P171" s="281"/>
      <c r="Q171" s="281"/>
      <c r="R171" s="281"/>
      <c r="S171" s="281"/>
      <c r="T171" s="281"/>
      <c r="U171" s="281"/>
      <c r="V171" s="281"/>
      <c r="W171" s="281"/>
      <c r="X171" s="281"/>
      <c r="Y171" s="281"/>
      <c r="Z171" s="281"/>
      <c r="AA171" s="281"/>
      <c r="AB171" s="281"/>
    </row>
    <row r="172" spans="1:28">
      <c r="A172" s="281"/>
      <c r="B172" s="281"/>
      <c r="C172" s="281"/>
      <c r="D172" s="281"/>
      <c r="E172" s="281"/>
      <c r="F172" s="281"/>
      <c r="G172" s="281"/>
      <c r="H172" s="281"/>
      <c r="I172" s="281"/>
      <c r="J172" s="281"/>
      <c r="K172" s="281"/>
      <c r="L172" s="281"/>
      <c r="M172" s="281"/>
      <c r="N172" s="281"/>
      <c r="O172" s="281"/>
      <c r="P172" s="281"/>
      <c r="Q172" s="281"/>
      <c r="R172" s="281"/>
      <c r="S172" s="281"/>
      <c r="T172" s="281"/>
      <c r="U172" s="281"/>
      <c r="V172" s="281"/>
      <c r="W172" s="281"/>
      <c r="X172" s="281"/>
      <c r="Y172" s="281"/>
      <c r="Z172" s="281"/>
      <c r="AA172" s="281"/>
      <c r="AB172" s="281"/>
    </row>
    <row r="173" spans="1:28">
      <c r="A173" s="281"/>
      <c r="B173" s="281"/>
      <c r="C173" s="281"/>
      <c r="D173" s="281"/>
      <c r="E173" s="281"/>
      <c r="F173" s="281"/>
      <c r="G173" s="281"/>
      <c r="H173" s="281"/>
      <c r="I173" s="281"/>
      <c r="J173" s="281"/>
      <c r="K173" s="281"/>
      <c r="L173" s="281"/>
      <c r="M173" s="281"/>
      <c r="N173" s="281"/>
      <c r="O173" s="281"/>
      <c r="P173" s="281"/>
      <c r="Q173" s="281"/>
      <c r="R173" s="281"/>
      <c r="S173" s="281"/>
      <c r="T173" s="281"/>
      <c r="U173" s="281"/>
      <c r="V173" s="281"/>
      <c r="W173" s="281"/>
      <c r="X173" s="281"/>
      <c r="Y173" s="281"/>
      <c r="Z173" s="281"/>
      <c r="AA173" s="281"/>
      <c r="AB173" s="281"/>
    </row>
    <row r="174" spans="1:28">
      <c r="A174" s="281"/>
      <c r="B174" s="281"/>
      <c r="C174" s="281"/>
      <c r="D174" s="281"/>
      <c r="E174" s="281"/>
      <c r="F174" s="281"/>
      <c r="G174" s="281"/>
      <c r="H174" s="281"/>
      <c r="I174" s="281"/>
      <c r="J174" s="281"/>
      <c r="K174" s="281"/>
      <c r="L174" s="281"/>
      <c r="M174" s="281"/>
      <c r="N174" s="281"/>
      <c r="O174" s="281"/>
      <c r="P174" s="281"/>
      <c r="Q174" s="281"/>
      <c r="R174" s="281"/>
      <c r="S174" s="281"/>
      <c r="T174" s="281"/>
      <c r="U174" s="281"/>
      <c r="V174" s="281"/>
      <c r="W174" s="281"/>
      <c r="X174" s="281"/>
      <c r="Y174" s="281"/>
      <c r="Z174" s="281"/>
      <c r="AA174" s="281"/>
      <c r="AB174" s="281"/>
    </row>
    <row r="175" spans="1:28">
      <c r="A175" s="281"/>
      <c r="B175" s="281"/>
      <c r="C175" s="281"/>
      <c r="D175" s="281"/>
      <c r="E175" s="281"/>
      <c r="F175" s="281"/>
      <c r="G175" s="281"/>
      <c r="H175" s="281"/>
      <c r="I175" s="281"/>
      <c r="J175" s="281"/>
      <c r="K175" s="281"/>
      <c r="L175" s="281"/>
      <c r="M175" s="281"/>
      <c r="N175" s="281"/>
      <c r="O175" s="281"/>
      <c r="P175" s="281"/>
      <c r="Q175" s="281"/>
      <c r="R175" s="281"/>
      <c r="S175" s="281"/>
      <c r="T175" s="281"/>
      <c r="U175" s="281"/>
      <c r="V175" s="281"/>
      <c r="W175" s="281"/>
      <c r="X175" s="281"/>
      <c r="Y175" s="281"/>
      <c r="Z175" s="281"/>
      <c r="AA175" s="281"/>
      <c r="AB175" s="281"/>
    </row>
    <row r="176" spans="1:28">
      <c r="A176" s="281"/>
      <c r="B176" s="281"/>
      <c r="C176" s="281"/>
      <c r="D176" s="281"/>
      <c r="E176" s="281"/>
      <c r="F176" s="281"/>
      <c r="G176" s="281"/>
      <c r="H176" s="281"/>
      <c r="I176" s="281"/>
      <c r="J176" s="281"/>
      <c r="K176" s="281"/>
      <c r="L176" s="281"/>
      <c r="M176" s="281"/>
      <c r="N176" s="281"/>
      <c r="O176" s="281"/>
      <c r="P176" s="281"/>
      <c r="Q176" s="281"/>
      <c r="R176" s="281"/>
      <c r="S176" s="281"/>
      <c r="T176" s="281"/>
      <c r="U176" s="281"/>
      <c r="V176" s="281"/>
      <c r="W176" s="281"/>
      <c r="X176" s="281"/>
      <c r="Y176" s="281"/>
      <c r="Z176" s="281"/>
      <c r="AA176" s="281"/>
      <c r="AB176" s="281"/>
    </row>
    <row r="177" spans="1:28">
      <c r="A177" s="281"/>
      <c r="B177" s="281"/>
      <c r="C177" s="281"/>
      <c r="D177" s="281"/>
      <c r="E177" s="281"/>
      <c r="F177" s="281"/>
      <c r="G177" s="281"/>
      <c r="H177" s="281"/>
      <c r="I177" s="281"/>
      <c r="J177" s="281"/>
      <c r="K177" s="281"/>
      <c r="L177" s="281"/>
      <c r="M177" s="281"/>
      <c r="N177" s="281"/>
      <c r="O177" s="281"/>
      <c r="P177" s="281"/>
      <c r="Q177" s="281"/>
      <c r="R177" s="281"/>
      <c r="S177" s="281"/>
      <c r="T177" s="281"/>
      <c r="U177" s="281"/>
      <c r="V177" s="281"/>
      <c r="W177" s="281"/>
      <c r="X177" s="281"/>
      <c r="Y177" s="281"/>
      <c r="Z177" s="281"/>
      <c r="AA177" s="281"/>
      <c r="AB177" s="281"/>
    </row>
    <row r="178" spans="1:28">
      <c r="A178" s="281"/>
      <c r="B178" s="281"/>
      <c r="C178" s="281"/>
      <c r="D178" s="281"/>
      <c r="E178" s="281"/>
      <c r="F178" s="281"/>
      <c r="G178" s="281"/>
      <c r="H178" s="281"/>
      <c r="I178" s="281"/>
      <c r="J178" s="281"/>
      <c r="K178" s="281"/>
      <c r="L178" s="281"/>
      <c r="M178" s="281"/>
      <c r="N178" s="281"/>
      <c r="O178" s="281"/>
      <c r="P178" s="281"/>
      <c r="Q178" s="281"/>
      <c r="R178" s="281"/>
      <c r="S178" s="281"/>
      <c r="T178" s="281"/>
      <c r="U178" s="281"/>
      <c r="V178" s="281"/>
      <c r="W178" s="281"/>
      <c r="X178" s="281"/>
      <c r="Y178" s="281"/>
      <c r="Z178" s="281"/>
      <c r="AA178" s="281"/>
      <c r="AB178" s="281"/>
    </row>
    <row r="179" spans="1:28">
      <c r="A179" s="281"/>
      <c r="B179" s="281"/>
      <c r="C179" s="281"/>
      <c r="D179" s="281"/>
      <c r="E179" s="281"/>
      <c r="F179" s="281"/>
      <c r="G179" s="281"/>
      <c r="H179" s="281"/>
      <c r="I179" s="281"/>
      <c r="J179" s="281"/>
      <c r="K179" s="281"/>
      <c r="L179" s="281"/>
      <c r="M179" s="281"/>
      <c r="N179" s="281"/>
      <c r="O179" s="281"/>
      <c r="P179" s="281"/>
      <c r="Q179" s="281"/>
      <c r="R179" s="281"/>
      <c r="S179" s="281"/>
      <c r="T179" s="281"/>
      <c r="U179" s="281"/>
      <c r="V179" s="281"/>
      <c r="W179" s="281"/>
      <c r="X179" s="281"/>
      <c r="Y179" s="281"/>
      <c r="Z179" s="281"/>
      <c r="AA179" s="281"/>
      <c r="AB179" s="281"/>
    </row>
    <row r="180" spans="1:28">
      <c r="A180" s="281"/>
      <c r="B180" s="281"/>
      <c r="C180" s="281"/>
      <c r="D180" s="281"/>
      <c r="E180" s="281"/>
      <c r="F180" s="281"/>
      <c r="G180" s="281"/>
      <c r="H180" s="281"/>
      <c r="I180" s="281"/>
      <c r="J180" s="281"/>
      <c r="K180" s="281"/>
      <c r="L180" s="281"/>
      <c r="M180" s="281"/>
      <c r="N180" s="281"/>
      <c r="O180" s="281"/>
      <c r="P180" s="281"/>
      <c r="Q180" s="281"/>
      <c r="R180" s="281"/>
      <c r="S180" s="281"/>
      <c r="T180" s="281"/>
      <c r="U180" s="281"/>
      <c r="V180" s="281"/>
      <c r="W180" s="281"/>
      <c r="X180" s="281"/>
      <c r="Y180" s="281"/>
      <c r="Z180" s="281"/>
      <c r="AA180" s="281"/>
      <c r="AB180" s="281"/>
    </row>
    <row r="181" spans="1:28">
      <c r="A181" s="281"/>
      <c r="B181" s="281"/>
      <c r="C181" s="281"/>
      <c r="D181" s="281"/>
      <c r="E181" s="281"/>
      <c r="F181" s="281"/>
      <c r="G181" s="281"/>
      <c r="H181" s="281"/>
      <c r="I181" s="281"/>
      <c r="J181" s="281"/>
      <c r="K181" s="281"/>
      <c r="L181" s="281"/>
      <c r="M181" s="281"/>
      <c r="N181" s="281"/>
      <c r="O181" s="281"/>
      <c r="P181" s="281"/>
      <c r="Q181" s="281"/>
      <c r="R181" s="281"/>
      <c r="S181" s="281"/>
      <c r="T181" s="281"/>
      <c r="U181" s="281"/>
      <c r="V181" s="281"/>
      <c r="W181" s="281"/>
      <c r="X181" s="281"/>
      <c r="Y181" s="281"/>
      <c r="Z181" s="281"/>
      <c r="AA181" s="281"/>
      <c r="AB181" s="281"/>
    </row>
    <row r="182" spans="1:28">
      <c r="A182" s="281"/>
      <c r="B182" s="281"/>
      <c r="C182" s="281"/>
      <c r="D182" s="281"/>
      <c r="E182" s="281"/>
      <c r="F182" s="281"/>
      <c r="G182" s="281"/>
      <c r="H182" s="281"/>
      <c r="I182" s="281"/>
      <c r="J182" s="281"/>
      <c r="K182" s="281"/>
      <c r="L182" s="281"/>
      <c r="M182" s="281"/>
      <c r="N182" s="281"/>
      <c r="O182" s="281"/>
      <c r="P182" s="281"/>
      <c r="Q182" s="281"/>
      <c r="R182" s="281"/>
      <c r="S182" s="281"/>
      <c r="T182" s="281"/>
      <c r="U182" s="281"/>
      <c r="V182" s="281"/>
      <c r="W182" s="281"/>
      <c r="X182" s="281"/>
      <c r="Y182" s="281"/>
      <c r="Z182" s="281"/>
      <c r="AA182" s="281"/>
      <c r="AB182" s="281"/>
    </row>
    <row r="183" spans="1:28">
      <c r="A183" s="281"/>
      <c r="B183" s="281"/>
      <c r="C183" s="281"/>
      <c r="D183" s="281"/>
      <c r="E183" s="281"/>
      <c r="F183" s="281"/>
      <c r="G183" s="281"/>
      <c r="H183" s="281"/>
      <c r="I183" s="281"/>
      <c r="J183" s="281"/>
      <c r="K183" s="281"/>
      <c r="L183" s="281"/>
      <c r="M183" s="281"/>
      <c r="N183" s="281"/>
      <c r="O183" s="281"/>
      <c r="P183" s="281"/>
      <c r="Q183" s="281"/>
      <c r="R183" s="281"/>
      <c r="S183" s="281"/>
      <c r="T183" s="281"/>
      <c r="U183" s="281"/>
      <c r="V183" s="281"/>
      <c r="W183" s="281"/>
      <c r="X183" s="281"/>
      <c r="Y183" s="281"/>
      <c r="Z183" s="281"/>
      <c r="AA183" s="281"/>
      <c r="AB183" s="281"/>
    </row>
    <row r="184" spans="1:28">
      <c r="A184" s="281"/>
      <c r="B184" s="281"/>
      <c r="C184" s="281"/>
      <c r="D184" s="281"/>
      <c r="E184" s="281"/>
      <c r="F184" s="281"/>
      <c r="G184" s="281"/>
      <c r="H184" s="281"/>
      <c r="I184" s="281"/>
      <c r="J184" s="281"/>
      <c r="K184" s="281"/>
      <c r="L184" s="281"/>
      <c r="M184" s="281"/>
      <c r="N184" s="281"/>
      <c r="O184" s="281"/>
      <c r="P184" s="281"/>
      <c r="Q184" s="281"/>
      <c r="R184" s="281"/>
      <c r="S184" s="281"/>
      <c r="T184" s="281"/>
      <c r="U184" s="281"/>
      <c r="V184" s="281"/>
      <c r="W184" s="281"/>
      <c r="X184" s="281"/>
      <c r="Y184" s="281"/>
      <c r="Z184" s="281"/>
      <c r="AA184" s="281"/>
      <c r="AB184" s="281"/>
    </row>
    <row r="185" spans="1:28">
      <c r="A185" s="281"/>
      <c r="B185" s="281"/>
      <c r="C185" s="281"/>
      <c r="D185" s="281"/>
      <c r="E185" s="281"/>
      <c r="F185" s="281"/>
      <c r="G185" s="281"/>
      <c r="H185" s="281"/>
      <c r="I185" s="281"/>
      <c r="J185" s="281"/>
      <c r="K185" s="281"/>
      <c r="L185" s="281"/>
      <c r="M185" s="281"/>
      <c r="N185" s="281"/>
      <c r="O185" s="281"/>
      <c r="P185" s="281"/>
      <c r="Q185" s="281"/>
      <c r="R185" s="281"/>
      <c r="S185" s="281"/>
      <c r="T185" s="281"/>
      <c r="U185" s="281"/>
      <c r="V185" s="281"/>
      <c r="W185" s="281"/>
      <c r="X185" s="281"/>
      <c r="Y185" s="281"/>
      <c r="Z185" s="281"/>
      <c r="AA185" s="281"/>
      <c r="AB185" s="281"/>
    </row>
    <row r="186" spans="1:28">
      <c r="A186" s="281"/>
      <c r="B186" s="281"/>
      <c r="C186" s="281"/>
      <c r="D186" s="281"/>
      <c r="E186" s="281"/>
      <c r="F186" s="281"/>
      <c r="G186" s="281"/>
      <c r="H186" s="281"/>
      <c r="I186" s="281"/>
      <c r="J186" s="281"/>
      <c r="K186" s="281"/>
      <c r="L186" s="281"/>
      <c r="M186" s="281"/>
      <c r="N186" s="281"/>
      <c r="O186" s="281"/>
      <c r="P186" s="281"/>
      <c r="Q186" s="281"/>
      <c r="R186" s="281"/>
      <c r="S186" s="281"/>
      <c r="T186" s="281"/>
      <c r="U186" s="281"/>
      <c r="V186" s="281"/>
      <c r="W186" s="281"/>
      <c r="X186" s="281"/>
      <c r="Y186" s="281"/>
      <c r="Z186" s="281"/>
      <c r="AA186" s="281"/>
      <c r="AB186" s="281"/>
    </row>
    <row r="187" spans="1:28">
      <c r="A187" s="281"/>
      <c r="B187" s="281"/>
      <c r="C187" s="281"/>
      <c r="D187" s="281"/>
      <c r="E187" s="281"/>
      <c r="F187" s="281"/>
      <c r="G187" s="281"/>
      <c r="H187" s="281"/>
      <c r="I187" s="281"/>
      <c r="J187" s="281"/>
      <c r="K187" s="281"/>
      <c r="L187" s="281"/>
      <c r="M187" s="281"/>
      <c r="N187" s="281"/>
      <c r="O187" s="281"/>
      <c r="P187" s="281"/>
      <c r="Q187" s="281"/>
      <c r="R187" s="281"/>
      <c r="S187" s="281"/>
      <c r="T187" s="281"/>
      <c r="U187" s="281"/>
      <c r="V187" s="281"/>
      <c r="W187" s="281"/>
      <c r="X187" s="281"/>
      <c r="Y187" s="281"/>
      <c r="Z187" s="281"/>
      <c r="AA187" s="281"/>
      <c r="AB187" s="281"/>
    </row>
    <row r="188" spans="1:28">
      <c r="A188" s="281"/>
      <c r="B188" s="281"/>
      <c r="C188" s="281"/>
      <c r="D188" s="281"/>
      <c r="E188" s="281"/>
      <c r="F188" s="281"/>
      <c r="G188" s="281"/>
      <c r="H188" s="281"/>
      <c r="I188" s="281"/>
      <c r="J188" s="281"/>
      <c r="K188" s="281"/>
      <c r="L188" s="281"/>
      <c r="M188" s="281"/>
      <c r="N188" s="281"/>
      <c r="O188" s="281"/>
      <c r="P188" s="281"/>
      <c r="Q188" s="281"/>
      <c r="R188" s="281"/>
      <c r="S188" s="281"/>
      <c r="T188" s="281"/>
      <c r="U188" s="281"/>
      <c r="V188" s="281"/>
      <c r="W188" s="281"/>
      <c r="X188" s="281"/>
      <c r="Y188" s="281"/>
      <c r="Z188" s="281"/>
      <c r="AA188" s="281"/>
      <c r="AB188" s="281"/>
    </row>
    <row r="189" spans="1:28">
      <c r="A189" s="281"/>
      <c r="B189" s="281"/>
      <c r="C189" s="281"/>
      <c r="D189" s="281"/>
      <c r="E189" s="281"/>
      <c r="F189" s="281"/>
      <c r="G189" s="281"/>
      <c r="H189" s="281"/>
      <c r="I189" s="281"/>
      <c r="J189" s="281"/>
      <c r="K189" s="281"/>
      <c r="L189" s="281"/>
      <c r="M189" s="281"/>
      <c r="N189" s="281"/>
      <c r="O189" s="281"/>
      <c r="P189" s="281"/>
      <c r="Q189" s="281"/>
      <c r="R189" s="281"/>
      <c r="S189" s="281"/>
      <c r="T189" s="281"/>
      <c r="U189" s="281"/>
      <c r="V189" s="281"/>
      <c r="W189" s="281"/>
      <c r="X189" s="281"/>
      <c r="Y189" s="281"/>
      <c r="Z189" s="281"/>
      <c r="AA189" s="281"/>
      <c r="AB189" s="281"/>
    </row>
    <row r="190" spans="1:28">
      <c r="A190" s="281"/>
      <c r="B190" s="281"/>
      <c r="C190" s="281"/>
      <c r="D190" s="281"/>
      <c r="E190" s="281"/>
      <c r="F190" s="281"/>
      <c r="G190" s="281"/>
      <c r="H190" s="281"/>
      <c r="I190" s="281"/>
      <c r="J190" s="281"/>
      <c r="K190" s="281"/>
      <c r="L190" s="281"/>
      <c r="M190" s="281"/>
      <c r="N190" s="281"/>
      <c r="O190" s="281"/>
      <c r="P190" s="281"/>
      <c r="Q190" s="281"/>
      <c r="R190" s="281"/>
      <c r="S190" s="281"/>
      <c r="T190" s="281"/>
      <c r="U190" s="281"/>
      <c r="V190" s="281"/>
      <c r="W190" s="281"/>
      <c r="X190" s="281"/>
      <c r="Y190" s="281"/>
      <c r="Z190" s="281"/>
      <c r="AA190" s="281"/>
      <c r="AB190" s="281"/>
    </row>
    <row r="191" spans="1:28">
      <c r="A191" s="281"/>
      <c r="B191" s="281"/>
      <c r="C191" s="281"/>
      <c r="D191" s="281"/>
      <c r="E191" s="281"/>
      <c r="F191" s="281"/>
      <c r="G191" s="281"/>
      <c r="H191" s="281"/>
      <c r="I191" s="281"/>
      <c r="J191" s="281"/>
      <c r="K191" s="281"/>
      <c r="L191" s="281"/>
      <c r="M191" s="281"/>
      <c r="N191" s="281"/>
      <c r="O191" s="281"/>
      <c r="P191" s="281"/>
      <c r="Q191" s="281"/>
      <c r="R191" s="281"/>
      <c r="S191" s="281"/>
      <c r="T191" s="281"/>
      <c r="U191" s="281"/>
      <c r="V191" s="281"/>
      <c r="W191" s="281"/>
      <c r="X191" s="281"/>
      <c r="Y191" s="281"/>
      <c r="Z191" s="281"/>
      <c r="AA191" s="281"/>
      <c r="AB191" s="281"/>
    </row>
    <row r="192" spans="1:28">
      <c r="A192" s="281"/>
      <c r="B192" s="281"/>
      <c r="C192" s="281"/>
      <c r="D192" s="281"/>
      <c r="E192" s="281"/>
      <c r="F192" s="281"/>
      <c r="G192" s="281"/>
      <c r="H192" s="281"/>
      <c r="I192" s="281"/>
      <c r="J192" s="281"/>
      <c r="K192" s="281"/>
      <c r="L192" s="281"/>
      <c r="M192" s="281"/>
      <c r="N192" s="281"/>
      <c r="O192" s="281"/>
      <c r="P192" s="281"/>
      <c r="Q192" s="281"/>
      <c r="R192" s="281"/>
      <c r="S192" s="281"/>
      <c r="T192" s="281"/>
      <c r="U192" s="281"/>
      <c r="V192" s="281"/>
      <c r="W192" s="281"/>
      <c r="X192" s="281"/>
      <c r="Y192" s="281"/>
      <c r="Z192" s="281"/>
      <c r="AA192" s="281"/>
      <c r="AB192" s="281"/>
    </row>
    <row r="193" spans="1:28">
      <c r="A193" s="281"/>
      <c r="B193" s="281"/>
      <c r="C193" s="281"/>
      <c r="D193" s="281"/>
      <c r="E193" s="281"/>
      <c r="F193" s="281"/>
      <c r="G193" s="281"/>
      <c r="H193" s="281"/>
      <c r="I193" s="281"/>
      <c r="J193" s="281"/>
      <c r="K193" s="281"/>
      <c r="L193" s="281"/>
      <c r="M193" s="281"/>
      <c r="N193" s="281"/>
      <c r="O193" s="281"/>
      <c r="P193" s="281"/>
      <c r="Q193" s="281"/>
      <c r="R193" s="281"/>
      <c r="S193" s="281"/>
      <c r="T193" s="281"/>
      <c r="U193" s="281"/>
      <c r="V193" s="281"/>
      <c r="W193" s="281"/>
      <c r="X193" s="281"/>
      <c r="Y193" s="281"/>
      <c r="Z193" s="281"/>
      <c r="AA193" s="281"/>
      <c r="AB193" s="281"/>
    </row>
    <row r="194" spans="1:28">
      <c r="A194" s="281"/>
      <c r="B194" s="281"/>
      <c r="C194" s="281"/>
      <c r="D194" s="281"/>
      <c r="E194" s="281"/>
      <c r="F194" s="281"/>
      <c r="G194" s="281"/>
      <c r="H194" s="281"/>
      <c r="I194" s="281"/>
      <c r="J194" s="281"/>
      <c r="K194" s="281"/>
      <c r="L194" s="281"/>
      <c r="M194" s="281"/>
      <c r="N194" s="281"/>
      <c r="O194" s="281"/>
      <c r="P194" s="281"/>
      <c r="Q194" s="281"/>
      <c r="R194" s="281"/>
      <c r="S194" s="281"/>
      <c r="T194" s="281"/>
      <c r="U194" s="281"/>
      <c r="V194" s="281"/>
      <c r="W194" s="281"/>
      <c r="X194" s="281"/>
      <c r="Y194" s="281"/>
      <c r="Z194" s="281"/>
      <c r="AA194" s="281"/>
      <c r="AB194" s="281"/>
    </row>
    <row r="195" spans="1:28">
      <c r="A195" s="281"/>
      <c r="B195" s="281"/>
      <c r="C195" s="281"/>
      <c r="D195" s="281"/>
      <c r="E195" s="281"/>
      <c r="F195" s="281"/>
      <c r="G195" s="281"/>
      <c r="H195" s="281"/>
      <c r="I195" s="281"/>
      <c r="J195" s="281"/>
      <c r="K195" s="281"/>
      <c r="L195" s="281"/>
      <c r="M195" s="281"/>
      <c r="N195" s="281"/>
      <c r="O195" s="281"/>
      <c r="P195" s="281"/>
      <c r="Q195" s="281"/>
      <c r="R195" s="281"/>
      <c r="S195" s="281"/>
      <c r="T195" s="281"/>
      <c r="U195" s="281"/>
      <c r="V195" s="281"/>
      <c r="W195" s="281"/>
      <c r="X195" s="281"/>
      <c r="Y195" s="281"/>
      <c r="Z195" s="281"/>
      <c r="AA195" s="281"/>
      <c r="AB195" s="281"/>
    </row>
    <row r="196" spans="1:28">
      <c r="A196" s="281"/>
      <c r="B196" s="281"/>
      <c r="C196" s="281"/>
      <c r="D196" s="281"/>
      <c r="E196" s="281"/>
      <c r="F196" s="281"/>
      <c r="G196" s="281"/>
      <c r="H196" s="281"/>
      <c r="I196" s="281"/>
      <c r="J196" s="281"/>
      <c r="K196" s="281"/>
      <c r="L196" s="281"/>
      <c r="M196" s="281"/>
      <c r="N196" s="281"/>
      <c r="O196" s="281"/>
      <c r="P196" s="281"/>
      <c r="Q196" s="281"/>
      <c r="R196" s="281"/>
      <c r="S196" s="281"/>
      <c r="T196" s="281"/>
      <c r="U196" s="281"/>
      <c r="V196" s="281"/>
      <c r="W196" s="281"/>
      <c r="X196" s="281"/>
      <c r="Y196" s="281"/>
      <c r="Z196" s="281"/>
      <c r="AA196" s="281"/>
      <c r="AB196" s="281"/>
    </row>
    <row r="197" spans="1:28">
      <c r="A197" s="281"/>
      <c r="B197" s="281"/>
      <c r="C197" s="281"/>
      <c r="D197" s="281"/>
      <c r="E197" s="281"/>
      <c r="F197" s="281"/>
      <c r="G197" s="281"/>
      <c r="H197" s="281"/>
      <c r="I197" s="281"/>
      <c r="J197" s="281"/>
      <c r="K197" s="281"/>
      <c r="L197" s="281"/>
      <c r="M197" s="281"/>
      <c r="N197" s="281"/>
      <c r="O197" s="281"/>
      <c r="P197" s="281"/>
      <c r="Q197" s="281"/>
      <c r="R197" s="281"/>
      <c r="S197" s="281"/>
      <c r="T197" s="281"/>
      <c r="U197" s="281"/>
      <c r="V197" s="281"/>
      <c r="W197" s="281"/>
      <c r="X197" s="281"/>
      <c r="Y197" s="281"/>
      <c r="Z197" s="281"/>
      <c r="AA197" s="281"/>
      <c r="AB197" s="281"/>
    </row>
    <row r="198" spans="1:28">
      <c r="A198" s="281"/>
      <c r="B198" s="281"/>
      <c r="C198" s="281"/>
      <c r="D198" s="281"/>
      <c r="E198" s="281"/>
      <c r="F198" s="281"/>
      <c r="G198" s="281"/>
      <c r="H198" s="281"/>
      <c r="I198" s="281"/>
      <c r="J198" s="281"/>
      <c r="K198" s="281"/>
      <c r="L198" s="281"/>
      <c r="M198" s="281"/>
      <c r="N198" s="281"/>
      <c r="O198" s="281"/>
      <c r="P198" s="281"/>
      <c r="Q198" s="281"/>
      <c r="R198" s="281"/>
      <c r="S198" s="281"/>
      <c r="T198" s="281"/>
      <c r="U198" s="281"/>
      <c r="V198" s="281"/>
      <c r="W198" s="281"/>
      <c r="X198" s="281"/>
      <c r="Y198" s="281"/>
      <c r="Z198" s="281"/>
      <c r="AA198" s="281"/>
      <c r="AB198" s="281"/>
    </row>
    <row r="199" spans="1:28">
      <c r="A199" s="281"/>
      <c r="B199" s="281"/>
      <c r="C199" s="281"/>
      <c r="D199" s="281"/>
      <c r="E199" s="281"/>
      <c r="F199" s="281"/>
      <c r="G199" s="281"/>
      <c r="H199" s="281"/>
      <c r="I199" s="281"/>
      <c r="J199" s="281"/>
      <c r="K199" s="281"/>
      <c r="L199" s="281"/>
      <c r="M199" s="281"/>
      <c r="N199" s="281"/>
      <c r="O199" s="281"/>
      <c r="P199" s="281"/>
      <c r="Q199" s="281"/>
      <c r="R199" s="281"/>
      <c r="S199" s="281"/>
      <c r="T199" s="281"/>
      <c r="U199" s="281"/>
      <c r="V199" s="281"/>
      <c r="W199" s="281"/>
      <c r="X199" s="281"/>
      <c r="Y199" s="281"/>
      <c r="Z199" s="281"/>
      <c r="AA199" s="281"/>
      <c r="AB199" s="281"/>
    </row>
    <row r="200" spans="1:28">
      <c r="A200" s="281"/>
      <c r="B200" s="281"/>
      <c r="C200" s="281"/>
      <c r="D200" s="281"/>
      <c r="E200" s="281"/>
      <c r="F200" s="281"/>
      <c r="G200" s="281"/>
      <c r="H200" s="281"/>
      <c r="I200" s="281"/>
      <c r="J200" s="281"/>
      <c r="K200" s="281"/>
      <c r="L200" s="281"/>
      <c r="M200" s="281"/>
      <c r="N200" s="281"/>
      <c r="O200" s="281"/>
      <c r="P200" s="281"/>
      <c r="Q200" s="281"/>
      <c r="R200" s="281"/>
      <c r="S200" s="281"/>
      <c r="T200" s="281"/>
      <c r="U200" s="281"/>
      <c r="V200" s="281"/>
      <c r="W200" s="281"/>
      <c r="X200" s="281"/>
      <c r="Y200" s="281"/>
      <c r="Z200" s="281"/>
      <c r="AA200" s="281"/>
      <c r="AB200" s="281"/>
    </row>
    <row r="201" spans="1:28">
      <c r="A201" s="281"/>
      <c r="B201" s="281"/>
      <c r="C201" s="281"/>
      <c r="D201" s="281"/>
      <c r="E201" s="281"/>
      <c r="F201" s="281"/>
      <c r="G201" s="281"/>
      <c r="H201" s="281"/>
      <c r="I201" s="281"/>
      <c r="J201" s="281"/>
      <c r="K201" s="281"/>
      <c r="L201" s="281"/>
      <c r="M201" s="281"/>
      <c r="N201" s="281"/>
      <c r="O201" s="281"/>
      <c r="P201" s="281"/>
      <c r="Q201" s="281"/>
      <c r="R201" s="281"/>
      <c r="S201" s="281"/>
      <c r="T201" s="281"/>
      <c r="U201" s="281"/>
      <c r="V201" s="281"/>
      <c r="W201" s="281"/>
      <c r="X201" s="281"/>
      <c r="Y201" s="281"/>
      <c r="Z201" s="281"/>
      <c r="AA201" s="281"/>
      <c r="AB201" s="281"/>
    </row>
    <row r="202" spans="1:28">
      <c r="A202" s="281"/>
      <c r="B202" s="281"/>
      <c r="C202" s="281"/>
      <c r="D202" s="281"/>
      <c r="E202" s="281"/>
      <c r="F202" s="281"/>
      <c r="G202" s="281"/>
      <c r="H202" s="281"/>
      <c r="I202" s="281"/>
      <c r="J202" s="281"/>
      <c r="K202" s="281"/>
      <c r="L202" s="281"/>
      <c r="M202" s="281"/>
      <c r="N202" s="281"/>
      <c r="O202" s="281"/>
      <c r="P202" s="281"/>
      <c r="Q202" s="281"/>
      <c r="R202" s="281"/>
      <c r="S202" s="281"/>
      <c r="T202" s="281"/>
      <c r="U202" s="281"/>
      <c r="V202" s="281"/>
      <c r="W202" s="281"/>
      <c r="X202" s="281"/>
      <c r="Y202" s="281"/>
      <c r="Z202" s="281"/>
      <c r="AA202" s="281"/>
      <c r="AB202" s="281"/>
    </row>
    <row r="203" spans="1:28">
      <c r="A203" s="281"/>
      <c r="B203" s="281"/>
      <c r="C203" s="281"/>
      <c r="D203" s="281"/>
      <c r="E203" s="281"/>
      <c r="F203" s="281"/>
      <c r="G203" s="281"/>
      <c r="H203" s="281"/>
      <c r="I203" s="281"/>
      <c r="J203" s="281"/>
      <c r="K203" s="281"/>
      <c r="L203" s="281"/>
      <c r="M203" s="281"/>
      <c r="N203" s="281"/>
      <c r="O203" s="281"/>
      <c r="P203" s="281"/>
      <c r="Q203" s="281"/>
      <c r="R203" s="281"/>
      <c r="S203" s="281"/>
      <c r="T203" s="281"/>
      <c r="U203" s="281"/>
      <c r="V203" s="281"/>
      <c r="W203" s="281"/>
      <c r="X203" s="281"/>
      <c r="Y203" s="281"/>
      <c r="Z203" s="281"/>
      <c r="AA203" s="281"/>
      <c r="AB203" s="281"/>
    </row>
    <row r="204" spans="1:28">
      <c r="A204" s="281"/>
      <c r="B204" s="281"/>
      <c r="C204" s="281"/>
      <c r="D204" s="281"/>
      <c r="E204" s="281"/>
      <c r="F204" s="281"/>
      <c r="G204" s="281"/>
      <c r="H204" s="281"/>
      <c r="I204" s="281"/>
      <c r="J204" s="281"/>
      <c r="K204" s="281"/>
      <c r="L204" s="281"/>
      <c r="M204" s="281"/>
      <c r="N204" s="281"/>
      <c r="O204" s="281"/>
      <c r="P204" s="281"/>
      <c r="Q204" s="281"/>
      <c r="R204" s="281"/>
      <c r="S204" s="281"/>
      <c r="T204" s="281"/>
      <c r="U204" s="281"/>
      <c r="V204" s="281"/>
      <c r="W204" s="281"/>
      <c r="X204" s="281"/>
      <c r="Y204" s="281"/>
      <c r="Z204" s="281"/>
      <c r="AA204" s="281"/>
      <c r="AB204" s="281"/>
    </row>
    <row r="205" spans="1:28">
      <c r="A205" s="281"/>
      <c r="B205" s="281"/>
      <c r="C205" s="281"/>
      <c r="D205" s="281"/>
      <c r="E205" s="281"/>
      <c r="F205" s="281"/>
      <c r="G205" s="281"/>
      <c r="H205" s="281"/>
      <c r="I205" s="281"/>
      <c r="J205" s="281"/>
      <c r="K205" s="281"/>
      <c r="L205" s="281"/>
      <c r="M205" s="281"/>
      <c r="N205" s="281"/>
      <c r="O205" s="281"/>
      <c r="P205" s="281"/>
      <c r="Q205" s="281"/>
      <c r="R205" s="281"/>
      <c r="S205" s="281"/>
      <c r="T205" s="281"/>
      <c r="U205" s="281"/>
      <c r="V205" s="281"/>
      <c r="W205" s="281"/>
      <c r="X205" s="281"/>
      <c r="Y205" s="281"/>
      <c r="Z205" s="281"/>
      <c r="AA205" s="281"/>
      <c r="AB205" s="281"/>
    </row>
    <row r="206" spans="1:28">
      <c r="A206" s="281"/>
      <c r="B206" s="281"/>
      <c r="C206" s="281"/>
      <c r="D206" s="281"/>
      <c r="E206" s="281"/>
      <c r="F206" s="281"/>
      <c r="G206" s="281"/>
      <c r="H206" s="281"/>
      <c r="I206" s="281"/>
      <c r="J206" s="281"/>
      <c r="K206" s="281"/>
      <c r="L206" s="281"/>
      <c r="M206" s="281"/>
      <c r="N206" s="281"/>
      <c r="O206" s="281"/>
      <c r="P206" s="281"/>
      <c r="Q206" s="281"/>
      <c r="R206" s="281"/>
      <c r="S206" s="281"/>
      <c r="T206" s="281"/>
      <c r="U206" s="281"/>
      <c r="V206" s="281"/>
      <c r="W206" s="281"/>
      <c r="X206" s="281"/>
      <c r="Y206" s="281"/>
      <c r="Z206" s="281"/>
      <c r="AA206" s="281"/>
      <c r="AB206" s="281"/>
    </row>
    <row r="207" spans="1:28">
      <c r="A207" s="281"/>
      <c r="B207" s="281"/>
      <c r="C207" s="281"/>
      <c r="D207" s="281"/>
      <c r="E207" s="281"/>
      <c r="F207" s="281"/>
      <c r="G207" s="281"/>
      <c r="H207" s="281"/>
      <c r="I207" s="281"/>
      <c r="J207" s="281"/>
      <c r="K207" s="281"/>
      <c r="L207" s="281"/>
      <c r="M207" s="281"/>
      <c r="N207" s="281"/>
      <c r="O207" s="281"/>
      <c r="P207" s="281"/>
      <c r="Q207" s="281"/>
      <c r="R207" s="281"/>
      <c r="S207" s="281"/>
      <c r="T207" s="281"/>
      <c r="U207" s="281"/>
      <c r="V207" s="281"/>
      <c r="W207" s="281"/>
      <c r="X207" s="281"/>
      <c r="Y207" s="281"/>
      <c r="Z207" s="281"/>
      <c r="AA207" s="281"/>
      <c r="AB207" s="281"/>
    </row>
    <row r="208" spans="1:28">
      <c r="A208" s="281"/>
      <c r="B208" s="281"/>
      <c r="C208" s="281"/>
      <c r="D208" s="281"/>
      <c r="E208" s="281"/>
      <c r="F208" s="281"/>
      <c r="G208" s="281"/>
      <c r="H208" s="281"/>
      <c r="I208" s="281"/>
      <c r="J208" s="281"/>
      <c r="K208" s="281"/>
      <c r="L208" s="281"/>
      <c r="M208" s="281"/>
      <c r="N208" s="281"/>
      <c r="O208" s="281"/>
      <c r="P208" s="281"/>
      <c r="Q208" s="281"/>
      <c r="R208" s="281"/>
      <c r="S208" s="281"/>
      <c r="T208" s="281"/>
      <c r="U208" s="281"/>
      <c r="V208" s="281"/>
      <c r="W208" s="281"/>
      <c r="X208" s="281"/>
      <c r="Y208" s="281"/>
      <c r="Z208" s="281"/>
      <c r="AA208" s="281"/>
      <c r="AB208" s="281"/>
    </row>
    <row r="209" spans="1:28">
      <c r="A209" s="281"/>
      <c r="B209" s="281"/>
      <c r="C209" s="281"/>
      <c r="D209" s="281"/>
      <c r="E209" s="281"/>
      <c r="F209" s="281"/>
      <c r="G209" s="281"/>
      <c r="H209" s="281"/>
      <c r="I209" s="281"/>
      <c r="J209" s="281"/>
      <c r="K209" s="281"/>
      <c r="L209" s="281"/>
      <c r="M209" s="281"/>
      <c r="N209" s="281"/>
      <c r="O209" s="281"/>
      <c r="P209" s="281"/>
      <c r="Q209" s="281"/>
      <c r="R209" s="281"/>
      <c r="S209" s="281"/>
      <c r="T209" s="281"/>
      <c r="U209" s="281"/>
      <c r="V209" s="281"/>
      <c r="W209" s="281"/>
      <c r="X209" s="281"/>
      <c r="Y209" s="281"/>
      <c r="Z209" s="281"/>
      <c r="AA209" s="281"/>
      <c r="AB209" s="281"/>
    </row>
    <row r="210" spans="1:28">
      <c r="A210" s="281"/>
      <c r="B210" s="281"/>
      <c r="C210" s="281"/>
      <c r="D210" s="281"/>
      <c r="E210" s="281"/>
      <c r="F210" s="281"/>
      <c r="G210" s="281"/>
      <c r="H210" s="281"/>
      <c r="I210" s="281"/>
      <c r="J210" s="281"/>
      <c r="K210" s="281"/>
      <c r="L210" s="281"/>
      <c r="M210" s="281"/>
      <c r="N210" s="281"/>
      <c r="O210" s="281"/>
      <c r="P210" s="281"/>
      <c r="Q210" s="281"/>
      <c r="R210" s="281"/>
      <c r="S210" s="281"/>
      <c r="T210" s="281"/>
      <c r="U210" s="281"/>
      <c r="V210" s="281"/>
      <c r="W210" s="281"/>
      <c r="X210" s="281"/>
      <c r="Y210" s="281"/>
      <c r="Z210" s="281"/>
      <c r="AA210" s="281"/>
      <c r="AB210" s="281"/>
    </row>
    <row r="211" spans="1:28">
      <c r="A211" s="281"/>
      <c r="B211" s="281"/>
      <c r="C211" s="281"/>
      <c r="D211" s="281"/>
      <c r="E211" s="281"/>
      <c r="F211" s="281"/>
      <c r="G211" s="281"/>
      <c r="H211" s="281"/>
      <c r="I211" s="281"/>
      <c r="J211" s="281"/>
      <c r="K211" s="281"/>
      <c r="L211" s="281"/>
      <c r="M211" s="281"/>
      <c r="N211" s="281"/>
      <c r="O211" s="281"/>
      <c r="P211" s="281"/>
      <c r="Q211" s="281"/>
      <c r="R211" s="281"/>
      <c r="S211" s="281"/>
      <c r="T211" s="281"/>
      <c r="U211" s="281"/>
      <c r="V211" s="281"/>
      <c r="W211" s="281"/>
      <c r="X211" s="281"/>
      <c r="Y211" s="281"/>
      <c r="Z211" s="281"/>
      <c r="AA211" s="281"/>
      <c r="AB211" s="281"/>
    </row>
    <row r="212" spans="1:28">
      <c r="A212" s="281"/>
      <c r="B212" s="281"/>
      <c r="C212" s="281"/>
      <c r="D212" s="281"/>
      <c r="E212" s="281"/>
      <c r="F212" s="281"/>
      <c r="G212" s="281"/>
      <c r="H212" s="281"/>
      <c r="I212" s="281"/>
      <c r="J212" s="281"/>
      <c r="K212" s="281"/>
      <c r="L212" s="281"/>
      <c r="M212" s="281"/>
      <c r="N212" s="281"/>
      <c r="O212" s="281"/>
      <c r="P212" s="281"/>
      <c r="Q212" s="281"/>
      <c r="R212" s="281"/>
      <c r="S212" s="281"/>
      <c r="T212" s="281"/>
      <c r="U212" s="281"/>
      <c r="V212" s="281"/>
      <c r="W212" s="281"/>
      <c r="X212" s="281"/>
      <c r="Y212" s="281"/>
      <c r="Z212" s="281"/>
      <c r="AA212" s="281"/>
      <c r="AB212" s="281"/>
    </row>
    <row r="213" spans="1:28">
      <c r="A213" s="281"/>
      <c r="B213" s="281"/>
      <c r="C213" s="281"/>
      <c r="D213" s="281"/>
      <c r="E213" s="281"/>
      <c r="F213" s="281"/>
      <c r="G213" s="281"/>
      <c r="H213" s="281"/>
      <c r="I213" s="281"/>
      <c r="J213" s="281"/>
      <c r="K213" s="281"/>
      <c r="L213" s="281"/>
      <c r="M213" s="281"/>
      <c r="N213" s="281"/>
      <c r="O213" s="281"/>
      <c r="P213" s="281"/>
      <c r="Q213" s="281"/>
      <c r="R213" s="281"/>
      <c r="S213" s="281"/>
      <c r="T213" s="281"/>
      <c r="U213" s="281"/>
      <c r="V213" s="281"/>
      <c r="W213" s="281"/>
      <c r="X213" s="281"/>
      <c r="Y213" s="281"/>
      <c r="Z213" s="281"/>
      <c r="AA213" s="281"/>
      <c r="AB213" s="281"/>
    </row>
    <row r="214" spans="1:28">
      <c r="A214" s="281"/>
      <c r="B214" s="281"/>
      <c r="C214" s="281"/>
      <c r="D214" s="281"/>
      <c r="E214" s="281"/>
      <c r="F214" s="281"/>
      <c r="G214" s="281"/>
      <c r="H214" s="281"/>
      <c r="I214" s="281"/>
      <c r="J214" s="281"/>
      <c r="K214" s="281"/>
      <c r="L214" s="281"/>
      <c r="M214" s="281"/>
      <c r="N214" s="281"/>
      <c r="O214" s="281"/>
      <c r="P214" s="281"/>
      <c r="Q214" s="281"/>
      <c r="R214" s="281"/>
      <c r="S214" s="281"/>
      <c r="T214" s="281"/>
      <c r="U214" s="281"/>
      <c r="V214" s="281"/>
      <c r="W214" s="281"/>
      <c r="X214" s="281"/>
      <c r="Y214" s="281"/>
      <c r="Z214" s="281"/>
      <c r="AA214" s="281"/>
      <c r="AB214" s="281"/>
    </row>
    <row r="215" spans="1:28">
      <c r="A215" s="281"/>
      <c r="B215" s="281"/>
      <c r="C215" s="281"/>
      <c r="D215" s="281"/>
      <c r="E215" s="281"/>
      <c r="F215" s="281"/>
      <c r="G215" s="281"/>
      <c r="H215" s="281"/>
      <c r="I215" s="281"/>
      <c r="J215" s="281"/>
      <c r="K215" s="281"/>
      <c r="L215" s="281"/>
      <c r="M215" s="281"/>
      <c r="N215" s="281"/>
      <c r="O215" s="281"/>
      <c r="P215" s="281"/>
      <c r="Q215" s="281"/>
      <c r="R215" s="281"/>
      <c r="S215" s="281"/>
      <c r="T215" s="281"/>
      <c r="U215" s="281"/>
      <c r="V215" s="281"/>
      <c r="W215" s="281"/>
      <c r="X215" s="281"/>
      <c r="Y215" s="281"/>
      <c r="Z215" s="281"/>
      <c r="AA215" s="281"/>
      <c r="AB215" s="281"/>
    </row>
    <row r="216" spans="1:28">
      <c r="A216" s="281"/>
      <c r="B216" s="281"/>
      <c r="C216" s="281"/>
      <c r="D216" s="281"/>
      <c r="E216" s="281"/>
      <c r="F216" s="281"/>
      <c r="G216" s="281"/>
      <c r="H216" s="281"/>
      <c r="I216" s="281"/>
      <c r="J216" s="281"/>
      <c r="K216" s="281"/>
      <c r="L216" s="281"/>
      <c r="M216" s="281"/>
      <c r="N216" s="281"/>
      <c r="O216" s="281"/>
      <c r="P216" s="281"/>
      <c r="Q216" s="281"/>
      <c r="R216" s="281"/>
      <c r="S216" s="281"/>
      <c r="T216" s="281"/>
      <c r="U216" s="281"/>
      <c r="V216" s="281"/>
      <c r="W216" s="281"/>
      <c r="X216" s="281"/>
      <c r="Y216" s="281"/>
      <c r="Z216" s="281"/>
      <c r="AA216" s="281"/>
      <c r="AB216" s="281"/>
    </row>
    <row r="217" spans="1:28">
      <c r="A217" s="281"/>
      <c r="B217" s="281"/>
      <c r="C217" s="281"/>
      <c r="D217" s="281"/>
      <c r="E217" s="281"/>
      <c r="F217" s="281"/>
      <c r="G217" s="281"/>
      <c r="H217" s="281"/>
      <c r="I217" s="281"/>
      <c r="J217" s="281"/>
      <c r="K217" s="281"/>
      <c r="L217" s="281"/>
      <c r="M217" s="281"/>
      <c r="N217" s="281"/>
      <c r="O217" s="281"/>
      <c r="P217" s="281"/>
      <c r="Q217" s="281"/>
      <c r="R217" s="281"/>
      <c r="S217" s="281"/>
      <c r="T217" s="281"/>
      <c r="U217" s="281"/>
      <c r="V217" s="281"/>
      <c r="W217" s="281"/>
      <c r="X217" s="281"/>
      <c r="Y217" s="281"/>
      <c r="Z217" s="281"/>
      <c r="AA217" s="281"/>
      <c r="AB217" s="281"/>
    </row>
    <row r="218" spans="1:28">
      <c r="A218" s="281"/>
      <c r="B218" s="281"/>
      <c r="C218" s="281"/>
      <c r="D218" s="281"/>
      <c r="E218" s="281"/>
      <c r="F218" s="281"/>
      <c r="G218" s="281"/>
      <c r="H218" s="281"/>
      <c r="I218" s="281"/>
      <c r="J218" s="281"/>
      <c r="K218" s="281"/>
      <c r="L218" s="281"/>
      <c r="M218" s="281"/>
      <c r="N218" s="281"/>
      <c r="O218" s="281"/>
      <c r="P218" s="281"/>
      <c r="Q218" s="281"/>
      <c r="R218" s="281"/>
      <c r="S218" s="281"/>
      <c r="T218" s="281"/>
      <c r="U218" s="281"/>
      <c r="V218" s="281"/>
      <c r="W218" s="281"/>
      <c r="X218" s="281"/>
      <c r="Y218" s="281"/>
      <c r="Z218" s="281"/>
      <c r="AA218" s="281"/>
      <c r="AB218" s="281"/>
    </row>
    <row r="219" spans="1:28">
      <c r="A219" s="281"/>
      <c r="B219" s="281"/>
      <c r="C219" s="281"/>
      <c r="D219" s="281"/>
      <c r="E219" s="281"/>
      <c r="F219" s="281"/>
      <c r="G219" s="281"/>
      <c r="H219" s="281"/>
      <c r="I219" s="281"/>
      <c r="J219" s="281"/>
      <c r="K219" s="281"/>
      <c r="L219" s="281"/>
      <c r="M219" s="281"/>
      <c r="N219" s="281"/>
      <c r="O219" s="281"/>
      <c r="P219" s="281"/>
      <c r="Q219" s="281"/>
      <c r="R219" s="281"/>
      <c r="S219" s="281"/>
      <c r="T219" s="281"/>
      <c r="U219" s="281"/>
      <c r="V219" s="281"/>
      <c r="W219" s="281"/>
      <c r="X219" s="281"/>
      <c r="Y219" s="281"/>
      <c r="Z219" s="281"/>
      <c r="AA219" s="281"/>
      <c r="AB219" s="281"/>
    </row>
    <row r="220" spans="1:28">
      <c r="A220" s="281"/>
      <c r="B220" s="281"/>
      <c r="C220" s="281"/>
      <c r="D220" s="281"/>
      <c r="E220" s="281"/>
      <c r="F220" s="281"/>
      <c r="G220" s="281"/>
      <c r="H220" s="281"/>
      <c r="I220" s="281"/>
      <c r="J220" s="281"/>
      <c r="K220" s="281"/>
      <c r="L220" s="281"/>
      <c r="M220" s="281"/>
      <c r="N220" s="281"/>
      <c r="O220" s="281"/>
      <c r="P220" s="281"/>
      <c r="Q220" s="281"/>
      <c r="R220" s="281"/>
      <c r="S220" s="281"/>
      <c r="T220" s="281"/>
      <c r="U220" s="281"/>
      <c r="V220" s="281"/>
      <c r="W220" s="281"/>
      <c r="X220" s="281"/>
      <c r="Y220" s="281"/>
      <c r="Z220" s="281"/>
      <c r="AA220" s="281"/>
      <c r="AB220" s="281"/>
    </row>
    <row r="221" spans="1:28">
      <c r="A221" s="281"/>
      <c r="B221" s="281"/>
      <c r="C221" s="281"/>
      <c r="D221" s="281"/>
      <c r="E221" s="281"/>
      <c r="F221" s="281"/>
      <c r="G221" s="281"/>
      <c r="H221" s="281"/>
      <c r="I221" s="281"/>
      <c r="J221" s="281"/>
      <c r="K221" s="281"/>
      <c r="L221" s="281"/>
      <c r="M221" s="281"/>
      <c r="N221" s="281"/>
      <c r="O221" s="281"/>
      <c r="P221" s="281"/>
      <c r="Q221" s="281"/>
      <c r="R221" s="281"/>
      <c r="S221" s="281"/>
      <c r="T221" s="281"/>
      <c r="U221" s="281"/>
      <c r="V221" s="281"/>
      <c r="W221" s="281"/>
      <c r="X221" s="281"/>
      <c r="Y221" s="281"/>
      <c r="Z221" s="281"/>
      <c r="AA221" s="281"/>
      <c r="AB221" s="281"/>
    </row>
    <row r="222" spans="1:28">
      <c r="A222" s="281"/>
      <c r="B222" s="281"/>
      <c r="C222" s="281"/>
      <c r="D222" s="281"/>
      <c r="E222" s="281"/>
      <c r="F222" s="281"/>
      <c r="G222" s="281"/>
      <c r="H222" s="281"/>
      <c r="I222" s="281"/>
      <c r="J222" s="281"/>
      <c r="K222" s="281"/>
      <c r="L222" s="281"/>
      <c r="M222" s="281"/>
      <c r="N222" s="281"/>
      <c r="O222" s="281"/>
      <c r="P222" s="281"/>
      <c r="Q222" s="281"/>
      <c r="R222" s="281"/>
      <c r="S222" s="281"/>
      <c r="T222" s="281"/>
      <c r="U222" s="281"/>
      <c r="V222" s="281"/>
      <c r="W222" s="281"/>
      <c r="X222" s="281"/>
      <c r="Y222" s="281"/>
      <c r="Z222" s="281"/>
      <c r="AA222" s="281"/>
      <c r="AB222" s="281"/>
    </row>
    <row r="223" spans="1:28">
      <c r="A223" s="281"/>
      <c r="B223" s="281"/>
      <c r="C223" s="281"/>
      <c r="D223" s="281"/>
      <c r="E223" s="281"/>
      <c r="F223" s="281"/>
      <c r="G223" s="281"/>
      <c r="H223" s="281"/>
      <c r="I223" s="281"/>
      <c r="J223" s="281"/>
      <c r="K223" s="281"/>
      <c r="L223" s="281"/>
      <c r="M223" s="281"/>
      <c r="N223" s="281"/>
      <c r="O223" s="281"/>
      <c r="P223" s="281"/>
      <c r="Q223" s="281"/>
      <c r="R223" s="281"/>
      <c r="S223" s="281"/>
      <c r="T223" s="281"/>
      <c r="U223" s="281"/>
      <c r="V223" s="281"/>
      <c r="W223" s="281"/>
      <c r="X223" s="281"/>
      <c r="Y223" s="281"/>
      <c r="Z223" s="281"/>
      <c r="AA223" s="281"/>
      <c r="AB223" s="281"/>
    </row>
    <row r="224" spans="1:28">
      <c r="A224" s="281"/>
      <c r="B224" s="281"/>
      <c r="C224" s="281"/>
      <c r="D224" s="281"/>
      <c r="E224" s="281"/>
      <c r="F224" s="281"/>
      <c r="G224" s="281"/>
      <c r="H224" s="281"/>
      <c r="I224" s="281"/>
      <c r="J224" s="281"/>
      <c r="K224" s="281"/>
      <c r="L224" s="281"/>
      <c r="M224" s="281"/>
      <c r="N224" s="281"/>
      <c r="O224" s="281"/>
      <c r="P224" s="281"/>
      <c r="Q224" s="281"/>
      <c r="R224" s="281"/>
      <c r="S224" s="281"/>
      <c r="T224" s="281"/>
      <c r="U224" s="281"/>
      <c r="V224" s="281"/>
      <c r="W224" s="281"/>
      <c r="X224" s="281"/>
      <c r="Y224" s="281"/>
      <c r="Z224" s="281"/>
      <c r="AA224" s="281"/>
      <c r="AB224" s="281"/>
    </row>
    <row r="225" spans="1:28">
      <c r="A225" s="281"/>
      <c r="B225" s="281"/>
      <c r="C225" s="281"/>
      <c r="D225" s="281"/>
      <c r="E225" s="281"/>
      <c r="F225" s="281"/>
      <c r="G225" s="281"/>
      <c r="H225" s="281"/>
      <c r="I225" s="281"/>
      <c r="J225" s="281"/>
      <c r="K225" s="281"/>
      <c r="L225" s="281"/>
      <c r="M225" s="281"/>
      <c r="N225" s="281"/>
      <c r="O225" s="281"/>
      <c r="P225" s="281"/>
      <c r="Q225" s="281"/>
      <c r="R225" s="281"/>
      <c r="S225" s="281"/>
      <c r="T225" s="281"/>
      <c r="U225" s="281"/>
      <c r="V225" s="281"/>
      <c r="W225" s="281"/>
      <c r="X225" s="281"/>
      <c r="Y225" s="281"/>
      <c r="Z225" s="281"/>
      <c r="AA225" s="281"/>
      <c r="AB225" s="281"/>
    </row>
    <row r="226" spans="1:28">
      <c r="A226" s="281"/>
      <c r="B226" s="281"/>
      <c r="C226" s="281"/>
      <c r="D226" s="281"/>
      <c r="E226" s="281"/>
      <c r="F226" s="281"/>
      <c r="G226" s="281"/>
      <c r="H226" s="281"/>
      <c r="I226" s="281"/>
      <c r="J226" s="281"/>
      <c r="K226" s="281"/>
      <c r="L226" s="281"/>
      <c r="M226" s="281"/>
      <c r="N226" s="281"/>
      <c r="O226" s="281"/>
      <c r="P226" s="281"/>
      <c r="Q226" s="281"/>
      <c r="R226" s="281"/>
      <c r="S226" s="281"/>
      <c r="T226" s="281"/>
      <c r="U226" s="281"/>
      <c r="V226" s="281"/>
      <c r="W226" s="281"/>
      <c r="X226" s="281"/>
      <c r="Y226" s="281"/>
      <c r="Z226" s="281"/>
      <c r="AA226" s="281"/>
      <c r="AB226" s="281"/>
    </row>
    <row r="227" spans="1:28">
      <c r="A227" s="281"/>
      <c r="B227" s="281"/>
      <c r="C227" s="281"/>
      <c r="D227" s="281"/>
      <c r="E227" s="281"/>
      <c r="F227" s="281"/>
      <c r="G227" s="281"/>
      <c r="H227" s="281"/>
      <c r="I227" s="281"/>
      <c r="J227" s="281"/>
      <c r="K227" s="281"/>
      <c r="L227" s="281"/>
      <c r="M227" s="281"/>
      <c r="N227" s="281"/>
      <c r="O227" s="281"/>
      <c r="P227" s="281"/>
      <c r="Q227" s="281"/>
      <c r="R227" s="281"/>
      <c r="S227" s="281"/>
      <c r="T227" s="281"/>
      <c r="U227" s="281"/>
      <c r="V227" s="281"/>
      <c r="W227" s="281"/>
      <c r="X227" s="281"/>
      <c r="Y227" s="281"/>
      <c r="Z227" s="281"/>
      <c r="AA227" s="281"/>
      <c r="AB227" s="281"/>
    </row>
    <row r="228" spans="1:28">
      <c r="A228" s="281"/>
      <c r="B228" s="281"/>
      <c r="C228" s="281"/>
      <c r="D228" s="281"/>
      <c r="E228" s="281"/>
      <c r="F228" s="281"/>
      <c r="G228" s="281"/>
      <c r="H228" s="281"/>
      <c r="I228" s="281"/>
      <c r="J228" s="281"/>
      <c r="K228" s="281"/>
      <c r="L228" s="281"/>
      <c r="M228" s="281"/>
      <c r="N228" s="281"/>
      <c r="O228" s="281"/>
      <c r="P228" s="281"/>
      <c r="Q228" s="281"/>
      <c r="R228" s="281"/>
      <c r="S228" s="281"/>
      <c r="T228" s="281"/>
      <c r="U228" s="281"/>
      <c r="V228" s="281"/>
      <c r="W228" s="281"/>
      <c r="X228" s="281"/>
      <c r="Y228" s="281"/>
      <c r="Z228" s="281"/>
      <c r="AA228" s="281"/>
      <c r="AB228" s="281"/>
    </row>
    <row r="229" spans="1:28">
      <c r="A229" s="281"/>
      <c r="B229" s="281"/>
      <c r="C229" s="281"/>
      <c r="D229" s="281"/>
      <c r="E229" s="281"/>
      <c r="F229" s="281"/>
      <c r="G229" s="281"/>
      <c r="H229" s="281"/>
      <c r="I229" s="281"/>
      <c r="J229" s="281"/>
      <c r="K229" s="281"/>
      <c r="L229" s="281"/>
      <c r="M229" s="281"/>
      <c r="N229" s="281"/>
      <c r="O229" s="281"/>
      <c r="P229" s="281"/>
      <c r="Q229" s="281"/>
      <c r="R229" s="281"/>
      <c r="S229" s="281"/>
      <c r="T229" s="281"/>
      <c r="U229" s="281"/>
      <c r="V229" s="281"/>
      <c r="W229" s="281"/>
      <c r="X229" s="281"/>
      <c r="Y229" s="281"/>
      <c r="Z229" s="281"/>
      <c r="AA229" s="281"/>
      <c r="AB229" s="281"/>
    </row>
    <row r="230" spans="1:28">
      <c r="A230" s="281"/>
      <c r="B230" s="281"/>
      <c r="C230" s="281"/>
      <c r="D230" s="281"/>
      <c r="E230" s="281"/>
      <c r="F230" s="281"/>
      <c r="G230" s="281"/>
      <c r="H230" s="281"/>
      <c r="I230" s="281"/>
      <c r="J230" s="281"/>
      <c r="K230" s="281"/>
      <c r="L230" s="281"/>
      <c r="M230" s="281"/>
      <c r="N230" s="281"/>
      <c r="O230" s="281"/>
      <c r="P230" s="281"/>
      <c r="Q230" s="281"/>
      <c r="R230" s="281"/>
      <c r="S230" s="281"/>
      <c r="T230" s="281"/>
      <c r="U230" s="281"/>
      <c r="V230" s="281"/>
      <c r="W230" s="281"/>
      <c r="X230" s="281"/>
      <c r="Y230" s="281"/>
      <c r="Z230" s="281"/>
      <c r="AA230" s="281"/>
      <c r="AB230" s="281"/>
    </row>
    <row r="231" spans="1:28">
      <c r="A231" s="281"/>
      <c r="B231" s="281"/>
      <c r="C231" s="281"/>
      <c r="D231" s="281"/>
      <c r="E231" s="281"/>
      <c r="F231" s="281"/>
      <c r="G231" s="281"/>
      <c r="H231" s="281"/>
      <c r="I231" s="281"/>
      <c r="J231" s="281"/>
      <c r="K231" s="281"/>
      <c r="L231" s="281"/>
      <c r="M231" s="281"/>
      <c r="N231" s="281"/>
      <c r="O231" s="281"/>
      <c r="P231" s="281"/>
      <c r="Q231" s="281"/>
      <c r="R231" s="281"/>
      <c r="S231" s="281"/>
      <c r="T231" s="281"/>
      <c r="U231" s="281"/>
      <c r="V231" s="281"/>
      <c r="W231" s="281"/>
      <c r="X231" s="281"/>
      <c r="Y231" s="281"/>
      <c r="Z231" s="281"/>
      <c r="AA231" s="281"/>
      <c r="AB231" s="281"/>
    </row>
    <row r="232" spans="1:28">
      <c r="A232" s="281"/>
      <c r="B232" s="281"/>
      <c r="C232" s="281"/>
      <c r="D232" s="281"/>
      <c r="E232" s="281"/>
      <c r="F232" s="281"/>
      <c r="G232" s="281"/>
      <c r="H232" s="281"/>
      <c r="I232" s="281"/>
      <c r="J232" s="281"/>
      <c r="K232" s="281"/>
      <c r="L232" s="281"/>
      <c r="M232" s="281"/>
      <c r="N232" s="281"/>
      <c r="O232" s="281"/>
      <c r="P232" s="281"/>
      <c r="Q232" s="281"/>
      <c r="R232" s="281"/>
      <c r="S232" s="281"/>
      <c r="T232" s="281"/>
      <c r="U232" s="281"/>
      <c r="V232" s="281"/>
      <c r="W232" s="281"/>
      <c r="X232" s="281"/>
      <c r="Y232" s="281"/>
      <c r="Z232" s="281"/>
      <c r="AA232" s="281"/>
      <c r="AB232" s="281"/>
    </row>
    <row r="233" spans="1:28">
      <c r="A233" s="281"/>
      <c r="B233" s="281"/>
      <c r="C233" s="281"/>
      <c r="D233" s="281"/>
      <c r="E233" s="281"/>
      <c r="F233" s="281"/>
      <c r="G233" s="281"/>
      <c r="H233" s="281"/>
      <c r="I233" s="281"/>
      <c r="J233" s="281"/>
      <c r="K233" s="281"/>
      <c r="L233" s="281"/>
      <c r="M233" s="281"/>
      <c r="N233" s="281"/>
      <c r="O233" s="281"/>
      <c r="P233" s="281"/>
      <c r="Q233" s="281"/>
      <c r="R233" s="281"/>
      <c r="S233" s="281"/>
      <c r="T233" s="281"/>
      <c r="U233" s="281"/>
      <c r="V233" s="281"/>
      <c r="W233" s="281"/>
      <c r="X233" s="281"/>
      <c r="Y233" s="281"/>
      <c r="Z233" s="281"/>
      <c r="AA233" s="281"/>
      <c r="AB233" s="281"/>
    </row>
    <row r="234" spans="1:28">
      <c r="A234" s="281"/>
      <c r="B234" s="281"/>
      <c r="C234" s="281"/>
      <c r="D234" s="281"/>
      <c r="E234" s="281"/>
      <c r="F234" s="281"/>
      <c r="G234" s="281"/>
      <c r="H234" s="281"/>
      <c r="I234" s="281"/>
      <c r="J234" s="281"/>
      <c r="K234" s="281"/>
      <c r="L234" s="281"/>
      <c r="M234" s="281"/>
      <c r="N234" s="281"/>
      <c r="O234" s="281"/>
      <c r="P234" s="281"/>
      <c r="Q234" s="281"/>
      <c r="R234" s="281"/>
      <c r="S234" s="281"/>
      <c r="T234" s="281"/>
      <c r="U234" s="281"/>
      <c r="V234" s="281"/>
      <c r="W234" s="281"/>
      <c r="X234" s="281"/>
      <c r="Y234" s="281"/>
      <c r="Z234" s="281"/>
      <c r="AA234" s="281"/>
      <c r="AB234" s="281"/>
    </row>
    <row r="235" spans="1:28">
      <c r="A235" s="281"/>
      <c r="B235" s="281"/>
      <c r="C235" s="281"/>
      <c r="D235" s="281"/>
      <c r="E235" s="281"/>
      <c r="F235" s="281"/>
      <c r="G235" s="281"/>
      <c r="H235" s="281"/>
      <c r="I235" s="281"/>
      <c r="J235" s="281"/>
      <c r="K235" s="281"/>
      <c r="L235" s="281"/>
      <c r="M235" s="281"/>
      <c r="N235" s="281"/>
      <c r="O235" s="281"/>
      <c r="P235" s="281"/>
      <c r="Q235" s="281"/>
      <c r="R235" s="281"/>
      <c r="S235" s="281"/>
      <c r="T235" s="281"/>
      <c r="U235" s="281"/>
      <c r="V235" s="281"/>
      <c r="W235" s="281"/>
      <c r="X235" s="281"/>
      <c r="Y235" s="281"/>
      <c r="Z235" s="281"/>
      <c r="AA235" s="281"/>
      <c r="AB235" s="281"/>
    </row>
    <row r="236" spans="1:28">
      <c r="A236" s="281"/>
      <c r="B236" s="281"/>
      <c r="C236" s="281"/>
      <c r="D236" s="281"/>
      <c r="E236" s="281"/>
      <c r="F236" s="281"/>
      <c r="G236" s="281"/>
      <c r="H236" s="281"/>
      <c r="I236" s="281"/>
      <c r="J236" s="281"/>
      <c r="K236" s="281"/>
      <c r="L236" s="281"/>
      <c r="M236" s="281"/>
      <c r="N236" s="281"/>
      <c r="O236" s="281"/>
      <c r="P236" s="281"/>
      <c r="Q236" s="281"/>
      <c r="R236" s="281"/>
      <c r="S236" s="281"/>
      <c r="T236" s="281"/>
      <c r="U236" s="281"/>
      <c r="V236" s="281"/>
      <c r="W236" s="281"/>
      <c r="X236" s="281"/>
      <c r="Y236" s="281"/>
      <c r="Z236" s="281"/>
      <c r="AA236" s="281"/>
      <c r="AB236" s="281"/>
    </row>
    <row r="237" spans="1:28">
      <c r="A237" s="281"/>
      <c r="B237" s="281"/>
      <c r="C237" s="281"/>
      <c r="D237" s="281"/>
      <c r="E237" s="281"/>
      <c r="F237" s="281"/>
      <c r="G237" s="281"/>
      <c r="H237" s="281"/>
      <c r="I237" s="281"/>
      <c r="J237" s="281"/>
      <c r="K237" s="281"/>
      <c r="L237" s="281"/>
      <c r="M237" s="281"/>
      <c r="N237" s="281"/>
      <c r="O237" s="281"/>
      <c r="P237" s="281"/>
      <c r="Q237" s="281"/>
      <c r="R237" s="281"/>
      <c r="S237" s="281"/>
      <c r="T237" s="281"/>
      <c r="U237" s="281"/>
      <c r="V237" s="281"/>
      <c r="W237" s="281"/>
      <c r="X237" s="281"/>
      <c r="Y237" s="281"/>
      <c r="Z237" s="281"/>
      <c r="AA237" s="281"/>
      <c r="AB237" s="281"/>
    </row>
    <row r="238" spans="1:28">
      <c r="A238" s="281"/>
      <c r="B238" s="281"/>
      <c r="C238" s="281"/>
      <c r="D238" s="281"/>
      <c r="E238" s="281"/>
      <c r="F238" s="281"/>
      <c r="G238" s="281"/>
      <c r="H238" s="281"/>
      <c r="I238" s="281"/>
      <c r="J238" s="281"/>
      <c r="K238" s="281"/>
      <c r="L238" s="281"/>
      <c r="M238" s="281"/>
      <c r="N238" s="281"/>
      <c r="O238" s="281"/>
      <c r="P238" s="281"/>
      <c r="Q238" s="281"/>
      <c r="R238" s="281"/>
      <c r="S238" s="281"/>
      <c r="T238" s="281"/>
      <c r="U238" s="281"/>
      <c r="V238" s="281"/>
      <c r="W238" s="281"/>
      <c r="X238" s="281"/>
      <c r="Y238" s="281"/>
      <c r="Z238" s="281"/>
      <c r="AA238" s="281"/>
      <c r="AB238" s="281"/>
    </row>
    <row r="239" spans="1:28">
      <c r="A239" s="281"/>
      <c r="B239" s="281"/>
      <c r="C239" s="281"/>
      <c r="D239" s="281"/>
      <c r="E239" s="281"/>
      <c r="F239" s="281"/>
      <c r="G239" s="281"/>
      <c r="H239" s="281"/>
      <c r="I239" s="281"/>
      <c r="J239" s="281"/>
      <c r="K239" s="281"/>
      <c r="L239" s="281"/>
      <c r="M239" s="281"/>
      <c r="N239" s="281"/>
      <c r="O239" s="281"/>
      <c r="P239" s="281"/>
      <c r="Q239" s="281"/>
      <c r="R239" s="281"/>
      <c r="S239" s="281"/>
      <c r="T239" s="281"/>
      <c r="U239" s="281"/>
      <c r="V239" s="281"/>
      <c r="W239" s="281"/>
      <c r="X239" s="281"/>
      <c r="Y239" s="281"/>
      <c r="Z239" s="281"/>
      <c r="AA239" s="281"/>
      <c r="AB239" s="281"/>
    </row>
    <row r="240" spans="1:28">
      <c r="A240" s="281"/>
      <c r="B240" s="281"/>
      <c r="C240" s="281"/>
      <c r="D240" s="281"/>
      <c r="E240" s="281"/>
      <c r="F240" s="281"/>
      <c r="G240" s="281"/>
      <c r="H240" s="281"/>
      <c r="I240" s="281"/>
      <c r="J240" s="281"/>
      <c r="K240" s="281"/>
      <c r="L240" s="281"/>
      <c r="M240" s="281"/>
      <c r="N240" s="281"/>
      <c r="O240" s="281"/>
      <c r="P240" s="281"/>
      <c r="Q240" s="281"/>
      <c r="R240" s="281"/>
      <c r="S240" s="281"/>
      <c r="T240" s="281"/>
      <c r="U240" s="281"/>
      <c r="V240" s="281"/>
      <c r="W240" s="281"/>
      <c r="X240" s="281"/>
      <c r="Y240" s="281"/>
      <c r="Z240" s="281"/>
      <c r="AA240" s="281"/>
      <c r="AB240" s="281"/>
    </row>
    <row r="241" spans="1:28">
      <c r="A241" s="281"/>
      <c r="B241" s="281"/>
      <c r="C241" s="281"/>
      <c r="D241" s="281"/>
      <c r="E241" s="281"/>
      <c r="F241" s="281"/>
      <c r="G241" s="281"/>
      <c r="H241" s="281"/>
      <c r="I241" s="281"/>
      <c r="J241" s="281"/>
      <c r="K241" s="281"/>
      <c r="L241" s="281"/>
      <c r="M241" s="281"/>
      <c r="N241" s="281"/>
      <c r="O241" s="281"/>
      <c r="P241" s="281"/>
      <c r="Q241" s="281"/>
      <c r="R241" s="281"/>
      <c r="S241" s="281"/>
      <c r="T241" s="281"/>
      <c r="U241" s="281"/>
      <c r="V241" s="281"/>
      <c r="W241" s="281"/>
      <c r="X241" s="281"/>
      <c r="Y241" s="281"/>
      <c r="Z241" s="281"/>
      <c r="AA241" s="281"/>
      <c r="AB241" s="281"/>
    </row>
    <row r="242" spans="1:28">
      <c r="A242" s="281"/>
      <c r="B242" s="281"/>
      <c r="C242" s="281"/>
      <c r="D242" s="281"/>
      <c r="E242" s="281"/>
      <c r="F242" s="281"/>
      <c r="G242" s="281"/>
      <c r="H242" s="281"/>
      <c r="I242" s="281"/>
      <c r="J242" s="281"/>
      <c r="K242" s="281"/>
      <c r="L242" s="281"/>
      <c r="M242" s="281"/>
      <c r="N242" s="281"/>
      <c r="O242" s="281"/>
      <c r="P242" s="281"/>
      <c r="Q242" s="281"/>
      <c r="R242" s="281"/>
      <c r="S242" s="281"/>
      <c r="T242" s="281"/>
      <c r="U242" s="281"/>
      <c r="V242" s="281"/>
      <c r="W242" s="281"/>
      <c r="X242" s="281"/>
      <c r="Y242" s="281"/>
      <c r="Z242" s="281"/>
      <c r="AA242" s="281"/>
      <c r="AB242" s="281"/>
    </row>
    <row r="243" spans="1:28">
      <c r="A243" s="281"/>
      <c r="B243" s="281"/>
      <c r="C243" s="281"/>
      <c r="D243" s="281"/>
      <c r="E243" s="281"/>
      <c r="F243" s="281"/>
      <c r="G243" s="281"/>
      <c r="H243" s="281"/>
      <c r="I243" s="281"/>
      <c r="J243" s="281"/>
      <c r="K243" s="281"/>
      <c r="L243" s="281"/>
      <c r="M243" s="281"/>
      <c r="N243" s="281"/>
      <c r="O243" s="281"/>
      <c r="P243" s="281"/>
      <c r="Q243" s="281"/>
      <c r="R243" s="281"/>
      <c r="S243" s="281"/>
      <c r="T243" s="281"/>
      <c r="U243" s="281"/>
      <c r="V243" s="281"/>
      <c r="W243" s="281"/>
      <c r="X243" s="281"/>
      <c r="Y243" s="281"/>
      <c r="Z243" s="281"/>
      <c r="AA243" s="281"/>
      <c r="AB243" s="281"/>
    </row>
    <row r="244" spans="1:28">
      <c r="A244" s="281"/>
      <c r="B244" s="281"/>
      <c r="C244" s="281"/>
      <c r="D244" s="281"/>
      <c r="E244" s="281"/>
      <c r="F244" s="281"/>
      <c r="G244" s="281"/>
      <c r="H244" s="281"/>
      <c r="I244" s="281"/>
      <c r="J244" s="281"/>
      <c r="K244" s="281"/>
      <c r="L244" s="281"/>
      <c r="M244" s="281"/>
      <c r="N244" s="281"/>
      <c r="O244" s="281"/>
      <c r="P244" s="281"/>
      <c r="Q244" s="281"/>
      <c r="R244" s="281"/>
      <c r="S244" s="281"/>
      <c r="T244" s="281"/>
      <c r="U244" s="281"/>
      <c r="V244" s="281"/>
      <c r="W244" s="281"/>
      <c r="X244" s="281"/>
      <c r="Y244" s="281"/>
      <c r="Z244" s="281"/>
      <c r="AA244" s="281"/>
      <c r="AB244" s="281"/>
    </row>
    <row r="245" spans="1:28">
      <c r="A245" s="281"/>
      <c r="B245" s="281"/>
      <c r="C245" s="281"/>
      <c r="D245" s="281"/>
      <c r="E245" s="281"/>
      <c r="F245" s="281"/>
      <c r="G245" s="281"/>
      <c r="H245" s="281"/>
      <c r="I245" s="281"/>
      <c r="J245" s="281"/>
      <c r="K245" s="281"/>
      <c r="L245" s="281"/>
      <c r="M245" s="281"/>
      <c r="N245" s="281"/>
      <c r="O245" s="281"/>
      <c r="P245" s="281"/>
      <c r="Q245" s="281"/>
      <c r="R245" s="281"/>
      <c r="S245" s="281"/>
      <c r="T245" s="281"/>
      <c r="U245" s="281"/>
      <c r="V245" s="281"/>
      <c r="W245" s="281"/>
      <c r="X245" s="281"/>
      <c r="Y245" s="281"/>
      <c r="Z245" s="281"/>
      <c r="AA245" s="281"/>
      <c r="AB245" s="281"/>
    </row>
    <row r="246" spans="1:28">
      <c r="A246" s="281"/>
      <c r="B246" s="281"/>
      <c r="C246" s="281"/>
      <c r="D246" s="281"/>
      <c r="E246" s="281"/>
      <c r="F246" s="281"/>
      <c r="G246" s="281"/>
      <c r="H246" s="281"/>
      <c r="I246" s="281"/>
      <c r="J246" s="281"/>
      <c r="K246" s="281"/>
      <c r="L246" s="281"/>
      <c r="M246" s="281"/>
      <c r="N246" s="281"/>
      <c r="O246" s="281"/>
      <c r="P246" s="281"/>
      <c r="Q246" s="281"/>
      <c r="R246" s="281"/>
      <c r="S246" s="281"/>
      <c r="T246" s="281"/>
      <c r="U246" s="281"/>
      <c r="V246" s="281"/>
      <c r="W246" s="281"/>
      <c r="X246" s="281"/>
      <c r="Y246" s="281"/>
      <c r="Z246" s="281"/>
      <c r="AA246" s="281"/>
      <c r="AB246" s="281"/>
    </row>
    <row r="247" spans="1:28">
      <c r="A247" s="281"/>
      <c r="B247" s="281"/>
      <c r="C247" s="281"/>
      <c r="D247" s="281"/>
      <c r="E247" s="281"/>
      <c r="F247" s="281"/>
      <c r="G247" s="281"/>
      <c r="H247" s="281"/>
      <c r="I247" s="281"/>
      <c r="J247" s="281"/>
      <c r="K247" s="281"/>
      <c r="L247" s="281"/>
      <c r="M247" s="281"/>
      <c r="N247" s="281"/>
      <c r="O247" s="281"/>
      <c r="P247" s="281"/>
      <c r="Q247" s="281"/>
      <c r="R247" s="281"/>
      <c r="S247" s="281"/>
      <c r="T247" s="281"/>
      <c r="U247" s="281"/>
      <c r="V247" s="281"/>
      <c r="W247" s="281"/>
      <c r="X247" s="281"/>
      <c r="Y247" s="281"/>
      <c r="Z247" s="281"/>
      <c r="AA247" s="281"/>
      <c r="AB247" s="281"/>
    </row>
    <row r="248" spans="1:28">
      <c r="A248" s="281"/>
      <c r="B248" s="281"/>
      <c r="C248" s="281"/>
      <c r="D248" s="281"/>
      <c r="E248" s="281"/>
      <c r="F248" s="281"/>
      <c r="G248" s="281"/>
      <c r="H248" s="281"/>
      <c r="I248" s="281"/>
      <c r="J248" s="281"/>
      <c r="K248" s="281"/>
      <c r="L248" s="281"/>
      <c r="M248" s="281"/>
      <c r="N248" s="281"/>
      <c r="O248" s="281"/>
      <c r="P248" s="281"/>
      <c r="Q248" s="281"/>
      <c r="R248" s="281"/>
      <c r="S248" s="281"/>
      <c r="T248" s="281"/>
      <c r="U248" s="281"/>
      <c r="V248" s="281"/>
      <c r="W248" s="281"/>
      <c r="X248" s="281"/>
      <c r="Y248" s="281"/>
      <c r="Z248" s="281"/>
      <c r="AA248" s="281"/>
      <c r="AB248" s="281"/>
    </row>
    <row r="249" spans="1:28">
      <c r="A249" s="281"/>
      <c r="B249" s="281"/>
      <c r="C249" s="281"/>
      <c r="D249" s="281"/>
      <c r="E249" s="281"/>
      <c r="F249" s="281"/>
      <c r="G249" s="281"/>
      <c r="H249" s="281"/>
      <c r="I249" s="281"/>
      <c r="J249" s="281"/>
      <c r="K249" s="281"/>
      <c r="L249" s="281"/>
      <c r="M249" s="281"/>
      <c r="N249" s="281"/>
      <c r="O249" s="281"/>
      <c r="P249" s="281"/>
      <c r="Q249" s="281"/>
      <c r="R249" s="281"/>
      <c r="S249" s="281"/>
      <c r="T249" s="281"/>
      <c r="U249" s="281"/>
      <c r="V249" s="281"/>
      <c r="W249" s="281"/>
      <c r="X249" s="281"/>
      <c r="Y249" s="281"/>
      <c r="Z249" s="281"/>
      <c r="AA249" s="281"/>
      <c r="AB249" s="281"/>
    </row>
    <row r="250" spans="1:28">
      <c r="A250" s="281"/>
      <c r="B250" s="281"/>
      <c r="C250" s="281"/>
      <c r="D250" s="281"/>
      <c r="E250" s="281"/>
      <c r="F250" s="281"/>
      <c r="G250" s="281"/>
      <c r="H250" s="281"/>
      <c r="I250" s="281"/>
      <c r="J250" s="281"/>
      <c r="K250" s="281"/>
      <c r="L250" s="281"/>
      <c r="M250" s="281"/>
      <c r="N250" s="281"/>
      <c r="O250" s="281"/>
      <c r="P250" s="281"/>
      <c r="Q250" s="281"/>
      <c r="R250" s="281"/>
      <c r="S250" s="281"/>
      <c r="T250" s="281"/>
      <c r="U250" s="281"/>
      <c r="V250" s="281"/>
      <c r="W250" s="281"/>
      <c r="X250" s="281"/>
      <c r="Y250" s="281"/>
      <c r="Z250" s="281"/>
      <c r="AA250" s="281"/>
      <c r="AB250" s="281"/>
    </row>
    <row r="251" spans="1:28">
      <c r="A251" s="281"/>
      <c r="B251" s="281"/>
      <c r="C251" s="281"/>
      <c r="D251" s="281"/>
      <c r="E251" s="281"/>
      <c r="F251" s="281"/>
      <c r="G251" s="281"/>
      <c r="H251" s="281"/>
      <c r="I251" s="281"/>
      <c r="J251" s="281"/>
      <c r="K251" s="281"/>
      <c r="L251" s="281"/>
      <c r="M251" s="281"/>
      <c r="N251" s="281"/>
      <c r="O251" s="281"/>
      <c r="P251" s="281"/>
      <c r="Q251" s="281"/>
      <c r="R251" s="281"/>
      <c r="S251" s="281"/>
      <c r="T251" s="281"/>
      <c r="U251" s="281"/>
      <c r="V251" s="281"/>
      <c r="W251" s="281"/>
      <c r="X251" s="281"/>
      <c r="Y251" s="281"/>
      <c r="Z251" s="281"/>
      <c r="AA251" s="281"/>
      <c r="AB251" s="281"/>
    </row>
    <row r="252" spans="1:28">
      <c r="A252" s="281"/>
      <c r="B252" s="281"/>
      <c r="C252" s="281"/>
      <c r="D252" s="281"/>
      <c r="E252" s="281"/>
      <c r="F252" s="281"/>
      <c r="G252" s="281"/>
      <c r="H252" s="281"/>
      <c r="I252" s="281"/>
      <c r="J252" s="281"/>
      <c r="K252" s="281"/>
      <c r="L252" s="281"/>
      <c r="M252" s="281"/>
      <c r="N252" s="281"/>
      <c r="O252" s="281"/>
      <c r="P252" s="281"/>
      <c r="Q252" s="281"/>
      <c r="R252" s="281"/>
      <c r="S252" s="281"/>
      <c r="T252" s="281"/>
      <c r="U252" s="281"/>
      <c r="V252" s="281"/>
      <c r="W252" s="281"/>
      <c r="X252" s="281"/>
      <c r="Y252" s="281"/>
      <c r="Z252" s="281"/>
      <c r="AA252" s="281"/>
      <c r="AB252" s="281"/>
    </row>
    <row r="253" spans="1:28">
      <c r="A253" s="281"/>
      <c r="B253" s="281"/>
      <c r="C253" s="281"/>
      <c r="D253" s="281"/>
      <c r="E253" s="281"/>
      <c r="F253" s="281"/>
      <c r="G253" s="281"/>
      <c r="H253" s="281"/>
      <c r="I253" s="281"/>
      <c r="J253" s="281"/>
      <c r="K253" s="281"/>
      <c r="L253" s="281"/>
      <c r="M253" s="281"/>
      <c r="N253" s="281"/>
      <c r="O253" s="281"/>
      <c r="P253" s="281"/>
      <c r="Q253" s="281"/>
      <c r="R253" s="281"/>
      <c r="S253" s="281"/>
      <c r="T253" s="281"/>
      <c r="U253" s="281"/>
      <c r="V253" s="281"/>
      <c r="W253" s="281"/>
      <c r="X253" s="281"/>
      <c r="Y253" s="281"/>
      <c r="Z253" s="281"/>
      <c r="AA253" s="281"/>
      <c r="AB253" s="281"/>
    </row>
    <row r="254" spans="1:28">
      <c r="A254" s="281"/>
      <c r="B254" s="281"/>
      <c r="C254" s="281"/>
      <c r="D254" s="281"/>
      <c r="E254" s="281"/>
      <c r="F254" s="281"/>
      <c r="G254" s="281"/>
      <c r="H254" s="281"/>
      <c r="I254" s="281"/>
      <c r="J254" s="281"/>
      <c r="K254" s="281"/>
      <c r="L254" s="281"/>
      <c r="M254" s="281"/>
      <c r="N254" s="281"/>
      <c r="O254" s="281"/>
      <c r="P254" s="281"/>
      <c r="Q254" s="281"/>
      <c r="R254" s="281"/>
      <c r="S254" s="281"/>
      <c r="T254" s="281"/>
      <c r="U254" s="281"/>
      <c r="V254" s="281"/>
      <c r="W254" s="281"/>
      <c r="X254" s="281"/>
      <c r="Y254" s="281"/>
      <c r="Z254" s="281"/>
      <c r="AA254" s="281"/>
      <c r="AB254" s="281"/>
    </row>
    <row r="255" spans="1:28">
      <c r="A255" s="281"/>
      <c r="B255" s="281"/>
      <c r="C255" s="281"/>
      <c r="D255" s="281"/>
      <c r="E255" s="281"/>
      <c r="F255" s="281"/>
      <c r="G255" s="281"/>
      <c r="H255" s="281"/>
      <c r="I255" s="281"/>
      <c r="J255" s="281"/>
      <c r="K255" s="281"/>
      <c r="L255" s="281"/>
      <c r="M255" s="281"/>
      <c r="N255" s="281"/>
      <c r="O255" s="281"/>
      <c r="P255" s="281"/>
      <c r="Q255" s="281"/>
      <c r="R255" s="281"/>
      <c r="S255" s="281"/>
      <c r="T255" s="281"/>
      <c r="U255" s="281"/>
      <c r="V255" s="281"/>
      <c r="W255" s="281"/>
      <c r="X255" s="281"/>
      <c r="Y255" s="281"/>
      <c r="Z255" s="281"/>
      <c r="AA255" s="281"/>
      <c r="AB255" s="281"/>
    </row>
    <row r="256" spans="1:28">
      <c r="A256" s="281"/>
      <c r="B256" s="281"/>
      <c r="C256" s="281"/>
      <c r="D256" s="281"/>
      <c r="E256" s="281"/>
      <c r="F256" s="281"/>
      <c r="G256" s="281"/>
      <c r="H256" s="281"/>
      <c r="I256" s="281"/>
      <c r="J256" s="281"/>
      <c r="K256" s="281"/>
      <c r="L256" s="281"/>
      <c r="M256" s="281"/>
      <c r="N256" s="281"/>
      <c r="O256" s="281"/>
      <c r="P256" s="281"/>
      <c r="Q256" s="281"/>
      <c r="R256" s="281"/>
      <c r="S256" s="281"/>
      <c r="T256" s="281"/>
      <c r="U256" s="281"/>
      <c r="V256" s="281"/>
      <c r="W256" s="281"/>
      <c r="X256" s="281"/>
      <c r="Y256" s="281"/>
      <c r="Z256" s="281"/>
      <c r="AA256" s="281"/>
      <c r="AB256" s="281"/>
    </row>
    <row r="257" spans="1:28">
      <c r="A257" s="281"/>
      <c r="B257" s="281"/>
      <c r="C257" s="281"/>
      <c r="D257" s="281"/>
      <c r="E257" s="281"/>
      <c r="F257" s="281"/>
      <c r="G257" s="281"/>
      <c r="H257" s="281"/>
      <c r="I257" s="281"/>
      <c r="J257" s="281"/>
      <c r="K257" s="281"/>
      <c r="L257" s="281"/>
      <c r="M257" s="281"/>
      <c r="N257" s="281"/>
      <c r="O257" s="281"/>
      <c r="P257" s="281"/>
      <c r="Q257" s="281"/>
      <c r="R257" s="281"/>
      <c r="S257" s="281"/>
      <c r="T257" s="281"/>
      <c r="U257" s="281"/>
      <c r="V257" s="281"/>
      <c r="W257" s="281"/>
      <c r="X257" s="281"/>
      <c r="Y257" s="281"/>
      <c r="Z257" s="281"/>
      <c r="AA257" s="281"/>
      <c r="AB257" s="281"/>
    </row>
    <row r="258" spans="1:28">
      <c r="A258" s="281"/>
      <c r="B258" s="281"/>
      <c r="C258" s="281"/>
      <c r="D258" s="281"/>
      <c r="E258" s="281"/>
      <c r="F258" s="281"/>
      <c r="G258" s="281"/>
      <c r="H258" s="281"/>
      <c r="I258" s="281"/>
      <c r="J258" s="281"/>
      <c r="K258" s="281"/>
      <c r="L258" s="281"/>
      <c r="M258" s="281"/>
      <c r="N258" s="281"/>
      <c r="O258" s="281"/>
      <c r="P258" s="281"/>
      <c r="Q258" s="281"/>
      <c r="R258" s="281"/>
      <c r="S258" s="281"/>
      <c r="T258" s="281"/>
      <c r="U258" s="281"/>
      <c r="V258" s="281"/>
      <c r="W258" s="281"/>
      <c r="X258" s="281"/>
      <c r="Y258" s="281"/>
      <c r="Z258" s="281"/>
      <c r="AA258" s="281"/>
      <c r="AB258" s="281"/>
    </row>
    <row r="259" spans="1:28">
      <c r="A259" s="281"/>
      <c r="B259" s="281"/>
      <c r="C259" s="281"/>
      <c r="D259" s="281"/>
      <c r="E259" s="281"/>
      <c r="F259" s="281"/>
      <c r="G259" s="281"/>
      <c r="H259" s="281"/>
      <c r="I259" s="281"/>
      <c r="J259" s="281"/>
      <c r="K259" s="281"/>
      <c r="L259" s="281"/>
      <c r="M259" s="281"/>
      <c r="N259" s="281"/>
      <c r="O259" s="281"/>
      <c r="P259" s="281"/>
      <c r="Q259" s="281"/>
      <c r="R259" s="281"/>
      <c r="S259" s="281"/>
      <c r="T259" s="281"/>
      <c r="U259" s="281"/>
      <c r="V259" s="281"/>
      <c r="W259" s="281"/>
      <c r="X259" s="281"/>
      <c r="Y259" s="281"/>
      <c r="Z259" s="281"/>
      <c r="AA259" s="281"/>
      <c r="AB259" s="281"/>
    </row>
    <row r="260" spans="1:28">
      <c r="A260" s="281"/>
      <c r="B260" s="281"/>
      <c r="C260" s="281"/>
      <c r="D260" s="281"/>
      <c r="E260" s="281"/>
      <c r="F260" s="281"/>
      <c r="G260" s="281"/>
      <c r="H260" s="281"/>
      <c r="I260" s="281"/>
      <c r="J260" s="281"/>
      <c r="K260" s="281"/>
      <c r="L260" s="281"/>
      <c r="M260" s="281"/>
      <c r="N260" s="281"/>
      <c r="O260" s="281"/>
      <c r="P260" s="281"/>
      <c r="Q260" s="281"/>
      <c r="R260" s="281"/>
      <c r="S260" s="281"/>
      <c r="T260" s="281"/>
      <c r="U260" s="281"/>
      <c r="V260" s="281"/>
      <c r="W260" s="281"/>
      <c r="X260" s="281"/>
      <c r="Y260" s="281"/>
      <c r="Z260" s="281"/>
      <c r="AA260" s="281"/>
      <c r="AB260" s="281"/>
    </row>
    <row r="261" spans="1:28">
      <c r="A261" s="281"/>
      <c r="B261" s="281"/>
      <c r="C261" s="281"/>
      <c r="D261" s="281"/>
      <c r="E261" s="281"/>
      <c r="F261" s="281"/>
      <c r="G261" s="281"/>
      <c r="H261" s="281"/>
      <c r="I261" s="281"/>
      <c r="J261" s="281"/>
      <c r="K261" s="281"/>
      <c r="L261" s="281"/>
      <c r="M261" s="281"/>
      <c r="N261" s="281"/>
      <c r="O261" s="281"/>
      <c r="P261" s="281"/>
      <c r="Q261" s="281"/>
      <c r="R261" s="281"/>
      <c r="S261" s="281"/>
      <c r="T261" s="281"/>
      <c r="U261" s="281"/>
      <c r="V261" s="281"/>
      <c r="W261" s="281"/>
      <c r="X261" s="281"/>
      <c r="Y261" s="281"/>
      <c r="Z261" s="281"/>
      <c r="AA261" s="281"/>
      <c r="AB261" s="281"/>
    </row>
    <row r="262" spans="1:28">
      <c r="A262" s="281"/>
      <c r="B262" s="281"/>
      <c r="C262" s="281"/>
      <c r="D262" s="281"/>
      <c r="E262" s="281"/>
      <c r="F262" s="281"/>
      <c r="G262" s="281"/>
      <c r="H262" s="281"/>
      <c r="I262" s="281"/>
      <c r="J262" s="281"/>
      <c r="K262" s="281"/>
      <c r="L262" s="281"/>
      <c r="M262" s="281"/>
      <c r="N262" s="281"/>
      <c r="O262" s="281"/>
      <c r="P262" s="281"/>
      <c r="Q262" s="281"/>
      <c r="R262" s="281"/>
      <c r="S262" s="281"/>
      <c r="T262" s="281"/>
      <c r="U262" s="281"/>
      <c r="V262" s="281"/>
      <c r="W262" s="281"/>
      <c r="X262" s="281"/>
      <c r="Y262" s="281"/>
      <c r="Z262" s="281"/>
      <c r="AA262" s="281"/>
      <c r="AB262" s="281"/>
    </row>
    <row r="263" spans="1:28">
      <c r="A263" s="281"/>
      <c r="B263" s="281"/>
      <c r="C263" s="281"/>
      <c r="D263" s="281"/>
      <c r="E263" s="281"/>
      <c r="F263" s="281"/>
      <c r="G263" s="281"/>
      <c r="H263" s="281"/>
      <c r="I263" s="281"/>
      <c r="J263" s="281"/>
      <c r="K263" s="281"/>
      <c r="L263" s="281"/>
      <c r="M263" s="281"/>
      <c r="N263" s="281"/>
      <c r="O263" s="281"/>
      <c r="P263" s="281"/>
      <c r="Q263" s="281"/>
      <c r="R263" s="281"/>
      <c r="S263" s="281"/>
      <c r="T263" s="281"/>
      <c r="U263" s="281"/>
      <c r="V263" s="281"/>
      <c r="W263" s="281"/>
      <c r="X263" s="281"/>
      <c r="Y263" s="281"/>
      <c r="Z263" s="281"/>
      <c r="AA263" s="281"/>
      <c r="AB263" s="281"/>
    </row>
    <row r="264" spans="1:28">
      <c r="A264" s="281"/>
      <c r="B264" s="281"/>
      <c r="C264" s="281"/>
      <c r="D264" s="281"/>
      <c r="E264" s="281"/>
      <c r="F264" s="281"/>
      <c r="G264" s="281"/>
      <c r="H264" s="281"/>
      <c r="I264" s="281"/>
      <c r="J264" s="281"/>
      <c r="K264" s="281"/>
      <c r="L264" s="281"/>
      <c r="M264" s="281"/>
      <c r="N264" s="281"/>
      <c r="O264" s="281"/>
      <c r="P264" s="281"/>
      <c r="Q264" s="281"/>
      <c r="R264" s="281"/>
      <c r="S264" s="281"/>
      <c r="T264" s="281"/>
      <c r="U264" s="281"/>
      <c r="V264" s="281"/>
      <c r="W264" s="281"/>
      <c r="X264" s="281"/>
      <c r="Y264" s="281"/>
      <c r="Z264" s="281"/>
      <c r="AA264" s="281"/>
      <c r="AB264" s="281"/>
    </row>
    <row r="265" spans="1:28">
      <c r="A265" s="281"/>
      <c r="B265" s="281"/>
      <c r="C265" s="281"/>
      <c r="D265" s="281"/>
      <c r="E265" s="281"/>
      <c r="F265" s="281"/>
      <c r="G265" s="281"/>
      <c r="H265" s="281"/>
      <c r="I265" s="281"/>
      <c r="J265" s="281"/>
      <c r="K265" s="281"/>
      <c r="L265" s="281"/>
      <c r="M265" s="281"/>
      <c r="N265" s="281"/>
      <c r="O265" s="281"/>
      <c r="P265" s="281"/>
      <c r="Q265" s="281"/>
      <c r="R265" s="281"/>
      <c r="S265" s="281"/>
      <c r="T265" s="281"/>
      <c r="U265" s="281"/>
      <c r="V265" s="281"/>
      <c r="W265" s="281"/>
      <c r="X265" s="281"/>
      <c r="Y265" s="281"/>
      <c r="Z265" s="281"/>
      <c r="AA265" s="281"/>
      <c r="AB265" s="281"/>
    </row>
    <row r="266" spans="1:28">
      <c r="A266" s="281"/>
      <c r="B266" s="281"/>
      <c r="C266" s="281"/>
      <c r="D266" s="281"/>
      <c r="E266" s="281"/>
      <c r="F266" s="281"/>
      <c r="G266" s="281"/>
      <c r="H266" s="281"/>
      <c r="I266" s="281"/>
      <c r="J266" s="281"/>
      <c r="K266" s="281"/>
      <c r="L266" s="281"/>
      <c r="M266" s="281"/>
      <c r="N266" s="281"/>
      <c r="O266" s="281"/>
      <c r="P266" s="281"/>
      <c r="Q266" s="281"/>
      <c r="R266" s="281"/>
      <c r="S266" s="281"/>
      <c r="T266" s="281"/>
      <c r="U266" s="281"/>
      <c r="V266" s="281"/>
      <c r="W266" s="281"/>
      <c r="X266" s="281"/>
      <c r="Y266" s="281"/>
      <c r="Z266" s="281"/>
      <c r="AA266" s="281"/>
      <c r="AB266" s="281"/>
    </row>
    <row r="267" spans="1:28">
      <c r="A267" s="281"/>
      <c r="B267" s="281"/>
      <c r="C267" s="281"/>
      <c r="D267" s="281"/>
      <c r="E267" s="281"/>
      <c r="F267" s="281"/>
      <c r="G267" s="281"/>
      <c r="H267" s="281"/>
      <c r="I267" s="281"/>
      <c r="J267" s="281"/>
      <c r="K267" s="281"/>
      <c r="L267" s="281"/>
      <c r="M267" s="281"/>
      <c r="N267" s="281"/>
      <c r="O267" s="281"/>
      <c r="P267" s="281"/>
      <c r="Q267" s="281"/>
      <c r="R267" s="281"/>
      <c r="S267" s="281"/>
      <c r="T267" s="281"/>
      <c r="U267" s="281"/>
      <c r="V267" s="281"/>
      <c r="W267" s="281"/>
      <c r="X267" s="281"/>
      <c r="Y267" s="281"/>
      <c r="Z267" s="281"/>
      <c r="AA267" s="281"/>
      <c r="AB267" s="281"/>
    </row>
    <row r="268" spans="1:28">
      <c r="A268" s="281"/>
      <c r="B268" s="281"/>
      <c r="C268" s="281"/>
      <c r="D268" s="281"/>
      <c r="E268" s="281"/>
      <c r="F268" s="281"/>
      <c r="G268" s="281"/>
      <c r="H268" s="281"/>
      <c r="I268" s="281"/>
      <c r="J268" s="281"/>
      <c r="K268" s="281"/>
      <c r="L268" s="281"/>
      <c r="M268" s="281"/>
      <c r="N268" s="281"/>
      <c r="O268" s="281"/>
      <c r="P268" s="281"/>
      <c r="Q268" s="281"/>
      <c r="R268" s="281"/>
      <c r="S268" s="281"/>
      <c r="T268" s="281"/>
      <c r="U268" s="281"/>
      <c r="V268" s="281"/>
      <c r="W268" s="281"/>
      <c r="X268" s="281"/>
      <c r="Y268" s="281"/>
      <c r="Z268" s="281"/>
      <c r="AA268" s="281"/>
      <c r="AB268" s="281"/>
    </row>
    <row r="269" spans="1:28">
      <c r="A269" s="281"/>
      <c r="B269" s="281"/>
      <c r="C269" s="281"/>
      <c r="D269" s="281"/>
      <c r="E269" s="281"/>
      <c r="F269" s="281"/>
      <c r="G269" s="281"/>
      <c r="H269" s="281"/>
      <c r="I269" s="281"/>
      <c r="J269" s="281"/>
      <c r="K269" s="281"/>
      <c r="L269" s="281"/>
      <c r="M269" s="281"/>
      <c r="N269" s="281"/>
      <c r="O269" s="281"/>
      <c r="P269" s="281"/>
      <c r="Q269" s="281"/>
      <c r="R269" s="281"/>
      <c r="S269" s="281"/>
      <c r="T269" s="281"/>
      <c r="U269" s="281"/>
      <c r="V269" s="281"/>
      <c r="W269" s="281"/>
      <c r="X269" s="281"/>
      <c r="Y269" s="281"/>
      <c r="Z269" s="281"/>
      <c r="AA269" s="281"/>
      <c r="AB269" s="281"/>
    </row>
    <row r="270" spans="1:28">
      <c r="A270" s="281"/>
      <c r="B270" s="281"/>
      <c r="C270" s="281"/>
      <c r="D270" s="281"/>
      <c r="E270" s="281"/>
      <c r="F270" s="281"/>
      <c r="G270" s="281"/>
      <c r="H270" s="281"/>
      <c r="I270" s="281"/>
      <c r="J270" s="281"/>
      <c r="K270" s="281"/>
      <c r="L270" s="281"/>
      <c r="M270" s="281"/>
      <c r="N270" s="281"/>
      <c r="O270" s="281"/>
      <c r="P270" s="281"/>
      <c r="Q270" s="281"/>
      <c r="R270" s="281"/>
      <c r="S270" s="281"/>
      <c r="T270" s="281"/>
      <c r="U270" s="281"/>
      <c r="V270" s="281"/>
      <c r="W270" s="281"/>
      <c r="X270" s="281"/>
      <c r="Y270" s="281"/>
      <c r="Z270" s="281"/>
      <c r="AA270" s="281"/>
      <c r="AB270" s="281"/>
    </row>
    <row r="271" spans="1:28">
      <c r="A271" s="281"/>
      <c r="B271" s="281"/>
      <c r="C271" s="281"/>
      <c r="D271" s="281"/>
      <c r="E271" s="281"/>
      <c r="F271" s="281"/>
      <c r="G271" s="281"/>
      <c r="H271" s="281"/>
      <c r="I271" s="281"/>
      <c r="J271" s="281"/>
      <c r="K271" s="281"/>
      <c r="L271" s="281"/>
      <c r="M271" s="281"/>
      <c r="N271" s="281"/>
      <c r="O271" s="281"/>
      <c r="P271" s="281"/>
      <c r="Q271" s="281"/>
      <c r="R271" s="281"/>
      <c r="S271" s="281"/>
      <c r="T271" s="281"/>
      <c r="U271" s="281"/>
      <c r="V271" s="281"/>
      <c r="W271" s="281"/>
      <c r="X271" s="281"/>
      <c r="Y271" s="281"/>
      <c r="Z271" s="281"/>
      <c r="AA271" s="281"/>
      <c r="AB271" s="281"/>
    </row>
    <row r="272" spans="1:28">
      <c r="A272" s="281"/>
      <c r="B272" s="281"/>
      <c r="C272" s="281"/>
      <c r="D272" s="281"/>
      <c r="E272" s="281"/>
      <c r="F272" s="281"/>
      <c r="G272" s="281"/>
      <c r="H272" s="281"/>
      <c r="I272" s="281"/>
      <c r="J272" s="281"/>
      <c r="K272" s="281"/>
      <c r="L272" s="281"/>
      <c r="M272" s="281"/>
      <c r="N272" s="281"/>
      <c r="O272" s="281"/>
      <c r="P272" s="281"/>
      <c r="Q272" s="281"/>
      <c r="R272" s="281"/>
      <c r="S272" s="281"/>
      <c r="T272" s="281"/>
      <c r="U272" s="281"/>
      <c r="V272" s="281"/>
      <c r="W272" s="281"/>
      <c r="X272" s="281"/>
      <c r="Y272" s="281"/>
      <c r="Z272" s="281"/>
      <c r="AA272" s="281"/>
      <c r="AB272" s="281"/>
    </row>
    <row r="273" spans="1:28">
      <c r="A273" s="281"/>
      <c r="B273" s="281"/>
      <c r="C273" s="281"/>
      <c r="D273" s="281"/>
      <c r="E273" s="281"/>
      <c r="F273" s="281"/>
      <c r="G273" s="281"/>
      <c r="H273" s="281"/>
      <c r="I273" s="281"/>
      <c r="J273" s="281"/>
      <c r="K273" s="281"/>
      <c r="L273" s="281"/>
      <c r="M273" s="281"/>
      <c r="N273" s="281"/>
      <c r="O273" s="281"/>
      <c r="P273" s="281"/>
      <c r="Q273" s="281"/>
      <c r="R273" s="281"/>
      <c r="S273" s="281"/>
      <c r="T273" s="281"/>
      <c r="U273" s="281"/>
      <c r="V273" s="281"/>
      <c r="W273" s="281"/>
      <c r="X273" s="281"/>
      <c r="Y273" s="281"/>
      <c r="Z273" s="281"/>
      <c r="AA273" s="281"/>
      <c r="AB273" s="281"/>
    </row>
    <row r="274" spans="1:28">
      <c r="A274" s="281"/>
      <c r="B274" s="281"/>
      <c r="C274" s="281"/>
      <c r="D274" s="281"/>
      <c r="E274" s="281"/>
      <c r="F274" s="281"/>
      <c r="G274" s="281"/>
      <c r="H274" s="281"/>
      <c r="I274" s="281"/>
      <c r="J274" s="281"/>
      <c r="K274" s="281"/>
      <c r="L274" s="281"/>
      <c r="M274" s="281"/>
      <c r="N274" s="281"/>
      <c r="O274" s="281"/>
      <c r="P274" s="281"/>
      <c r="Q274" s="281"/>
      <c r="R274" s="281"/>
      <c r="S274" s="281"/>
      <c r="T274" s="281"/>
      <c r="U274" s="281"/>
      <c r="V274" s="281"/>
      <c r="W274" s="281"/>
      <c r="X274" s="281"/>
      <c r="Y274" s="281"/>
      <c r="Z274" s="281"/>
      <c r="AA274" s="281"/>
      <c r="AB274" s="281"/>
    </row>
    <row r="275" spans="1:28">
      <c r="A275" s="281"/>
      <c r="B275" s="281"/>
      <c r="C275" s="281"/>
      <c r="D275" s="281"/>
      <c r="E275" s="281"/>
      <c r="F275" s="281"/>
      <c r="G275" s="281"/>
      <c r="H275" s="281"/>
      <c r="I275" s="281"/>
      <c r="J275" s="281"/>
      <c r="K275" s="281"/>
      <c r="L275" s="281"/>
      <c r="M275" s="281"/>
      <c r="N275" s="281"/>
      <c r="O275" s="281"/>
      <c r="P275" s="281"/>
      <c r="Q275" s="281"/>
      <c r="R275" s="281"/>
      <c r="S275" s="281"/>
      <c r="T275" s="281"/>
      <c r="U275" s="281"/>
      <c r="V275" s="281"/>
      <c r="W275" s="281"/>
      <c r="X275" s="281"/>
      <c r="Y275" s="281"/>
      <c r="Z275" s="281"/>
      <c r="AA275" s="281"/>
      <c r="AB275" s="281"/>
    </row>
    <row r="276" spans="1:28">
      <c r="A276" s="281"/>
      <c r="B276" s="281"/>
      <c r="C276" s="281"/>
      <c r="D276" s="281"/>
      <c r="E276" s="281"/>
      <c r="F276" s="281"/>
      <c r="G276" s="281"/>
      <c r="H276" s="281"/>
      <c r="I276" s="281"/>
      <c r="J276" s="281"/>
      <c r="K276" s="281"/>
      <c r="L276" s="281"/>
      <c r="M276" s="281"/>
      <c r="N276" s="281"/>
      <c r="O276" s="281"/>
      <c r="P276" s="281"/>
      <c r="Q276" s="281"/>
      <c r="R276" s="281"/>
      <c r="S276" s="281"/>
      <c r="T276" s="281"/>
      <c r="U276" s="281"/>
      <c r="V276" s="281"/>
      <c r="W276" s="281"/>
      <c r="X276" s="281"/>
      <c r="Y276" s="281"/>
      <c r="Z276" s="281"/>
      <c r="AA276" s="281"/>
      <c r="AB276" s="281"/>
    </row>
    <row r="277" spans="1:28">
      <c r="A277" s="281"/>
      <c r="B277" s="281"/>
      <c r="C277" s="281"/>
      <c r="D277" s="281"/>
      <c r="E277" s="281"/>
      <c r="F277" s="281"/>
      <c r="G277" s="281"/>
      <c r="H277" s="281"/>
      <c r="I277" s="281"/>
      <c r="J277" s="281"/>
      <c r="K277" s="281"/>
      <c r="L277" s="281"/>
      <c r="M277" s="281"/>
      <c r="N277" s="281"/>
      <c r="O277" s="281"/>
      <c r="P277" s="281"/>
      <c r="Q277" s="281"/>
      <c r="R277" s="281"/>
      <c r="S277" s="281"/>
      <c r="T277" s="281"/>
      <c r="U277" s="281"/>
      <c r="V277" s="281"/>
      <c r="W277" s="281"/>
      <c r="X277" s="281"/>
      <c r="Y277" s="281"/>
      <c r="Z277" s="281"/>
      <c r="AA277" s="281"/>
      <c r="AB277" s="281"/>
    </row>
    <row r="278" spans="1:28">
      <c r="A278" s="281"/>
      <c r="B278" s="281"/>
      <c r="C278" s="281"/>
      <c r="D278" s="281"/>
      <c r="E278" s="281"/>
      <c r="F278" s="281"/>
      <c r="G278" s="281"/>
      <c r="H278" s="281"/>
      <c r="I278" s="281"/>
      <c r="J278" s="281"/>
      <c r="K278" s="281"/>
      <c r="L278" s="281"/>
      <c r="M278" s="281"/>
      <c r="N278" s="281"/>
      <c r="O278" s="281"/>
      <c r="P278" s="281"/>
      <c r="Q278" s="281"/>
      <c r="R278" s="281"/>
      <c r="S278" s="281"/>
      <c r="T278" s="281"/>
      <c r="U278" s="281"/>
      <c r="V278" s="281"/>
      <c r="W278" s="281"/>
      <c r="X278" s="281"/>
      <c r="Y278" s="281"/>
      <c r="Z278" s="281"/>
      <c r="AA278" s="281"/>
      <c r="AB278" s="281"/>
    </row>
    <row r="279" spans="1:28">
      <c r="A279" s="281"/>
      <c r="B279" s="281"/>
      <c r="C279" s="281"/>
      <c r="D279" s="281"/>
      <c r="E279" s="281"/>
      <c r="F279" s="281"/>
      <c r="G279" s="281"/>
      <c r="H279" s="281"/>
      <c r="I279" s="281"/>
      <c r="J279" s="281"/>
      <c r="K279" s="281"/>
      <c r="L279" s="281"/>
      <c r="M279" s="281"/>
      <c r="N279" s="281"/>
      <c r="O279" s="281"/>
      <c r="P279" s="281"/>
      <c r="Q279" s="281"/>
      <c r="R279" s="281"/>
      <c r="S279" s="281"/>
      <c r="T279" s="281"/>
      <c r="U279" s="281"/>
      <c r="V279" s="281"/>
      <c r="W279" s="281"/>
      <c r="X279" s="281"/>
      <c r="Y279" s="281"/>
      <c r="Z279" s="281"/>
      <c r="AA279" s="281"/>
      <c r="AB279" s="281"/>
    </row>
    <row r="280" spans="1:28">
      <c r="A280" s="281"/>
      <c r="B280" s="281"/>
      <c r="C280" s="281"/>
      <c r="D280" s="281"/>
      <c r="E280" s="281"/>
      <c r="F280" s="281"/>
      <c r="G280" s="281"/>
      <c r="H280" s="281"/>
      <c r="I280" s="281"/>
      <c r="J280" s="281"/>
      <c r="K280" s="281"/>
      <c r="L280" s="281"/>
      <c r="M280" s="281"/>
      <c r="N280" s="281"/>
      <c r="O280" s="281"/>
      <c r="P280" s="281"/>
      <c r="Q280" s="281"/>
      <c r="R280" s="281"/>
      <c r="S280" s="281"/>
      <c r="T280" s="281"/>
      <c r="U280" s="281"/>
      <c r="V280" s="281"/>
      <c r="W280" s="281"/>
      <c r="X280" s="281"/>
      <c r="Y280" s="281"/>
      <c r="Z280" s="281"/>
      <c r="AA280" s="281"/>
      <c r="AB280" s="281"/>
    </row>
    <row r="281" spans="1:28">
      <c r="A281" s="281"/>
      <c r="B281" s="281"/>
      <c r="C281" s="281"/>
      <c r="D281" s="281"/>
      <c r="E281" s="281"/>
      <c r="F281" s="281"/>
      <c r="G281" s="281"/>
      <c r="H281" s="281"/>
      <c r="I281" s="281"/>
      <c r="J281" s="281"/>
      <c r="K281" s="281"/>
      <c r="L281" s="281"/>
      <c r="M281" s="281"/>
      <c r="N281" s="281"/>
      <c r="O281" s="281"/>
      <c r="P281" s="281"/>
      <c r="Q281" s="281"/>
      <c r="R281" s="281"/>
      <c r="S281" s="281"/>
      <c r="T281" s="281"/>
      <c r="U281" s="281"/>
      <c r="V281" s="281"/>
      <c r="W281" s="281"/>
      <c r="X281" s="281"/>
      <c r="Y281" s="281"/>
      <c r="Z281" s="281"/>
      <c r="AA281" s="281"/>
      <c r="AB281" s="281"/>
    </row>
    <row r="282" spans="1:28">
      <c r="A282" s="281"/>
      <c r="B282" s="281"/>
      <c r="C282" s="281"/>
      <c r="D282" s="281"/>
      <c r="E282" s="281"/>
      <c r="F282" s="281"/>
      <c r="G282" s="281"/>
      <c r="H282" s="281"/>
      <c r="I282" s="281"/>
      <c r="J282" s="281"/>
      <c r="K282" s="281"/>
      <c r="L282" s="281"/>
      <c r="M282" s="281"/>
      <c r="N282" s="281"/>
      <c r="O282" s="281"/>
      <c r="P282" s="281"/>
      <c r="Q282" s="281"/>
      <c r="R282" s="281"/>
      <c r="S282" s="281"/>
      <c r="T282" s="281"/>
      <c r="U282" s="281"/>
      <c r="V282" s="281"/>
      <c r="W282" s="281"/>
      <c r="X282" s="281"/>
      <c r="Y282" s="281"/>
      <c r="Z282" s="281"/>
      <c r="AA282" s="281"/>
      <c r="AB282" s="281"/>
    </row>
    <row r="283" spans="1:28">
      <c r="A283" s="281"/>
      <c r="B283" s="281"/>
      <c r="C283" s="281"/>
      <c r="D283" s="281"/>
      <c r="E283" s="281"/>
      <c r="F283" s="281"/>
      <c r="G283" s="281"/>
      <c r="H283" s="281"/>
      <c r="I283" s="281"/>
      <c r="J283" s="281"/>
      <c r="K283" s="281"/>
      <c r="L283" s="281"/>
      <c r="M283" s="281"/>
      <c r="N283" s="281"/>
      <c r="O283" s="281"/>
      <c r="P283" s="281"/>
      <c r="Q283" s="281"/>
      <c r="R283" s="281"/>
      <c r="S283" s="281"/>
      <c r="T283" s="281"/>
      <c r="U283" s="281"/>
      <c r="V283" s="281"/>
      <c r="W283" s="281"/>
      <c r="X283" s="281"/>
      <c r="Y283" s="281"/>
      <c r="Z283" s="281"/>
      <c r="AA283" s="281"/>
      <c r="AB283" s="281"/>
    </row>
    <row r="284" spans="1:28">
      <c r="A284" s="281"/>
      <c r="B284" s="281"/>
      <c r="C284" s="281"/>
      <c r="D284" s="281"/>
      <c r="E284" s="281"/>
      <c r="F284" s="281"/>
      <c r="G284" s="281"/>
      <c r="H284" s="281"/>
      <c r="I284" s="281"/>
      <c r="J284" s="281"/>
      <c r="K284" s="281"/>
      <c r="L284" s="281"/>
      <c r="M284" s="281"/>
      <c r="N284" s="281"/>
      <c r="O284" s="281"/>
      <c r="P284" s="281"/>
      <c r="Q284" s="281"/>
      <c r="R284" s="281"/>
      <c r="S284" s="281"/>
      <c r="T284" s="281"/>
      <c r="U284" s="281"/>
      <c r="V284" s="281"/>
      <c r="W284" s="281"/>
      <c r="X284" s="281"/>
      <c r="Y284" s="281"/>
      <c r="Z284" s="281"/>
      <c r="AA284" s="281"/>
      <c r="AB284" s="281"/>
    </row>
    <row r="285" spans="1:28">
      <c r="A285" s="281"/>
      <c r="B285" s="281"/>
      <c r="C285" s="281"/>
      <c r="D285" s="281"/>
      <c r="E285" s="281"/>
      <c r="F285" s="281"/>
      <c r="G285" s="281"/>
      <c r="H285" s="281"/>
      <c r="I285" s="281"/>
      <c r="J285" s="281"/>
      <c r="K285" s="281"/>
      <c r="L285" s="281"/>
      <c r="M285" s="281"/>
      <c r="N285" s="281"/>
      <c r="O285" s="281"/>
      <c r="P285" s="281"/>
      <c r="Q285" s="281"/>
      <c r="R285" s="281"/>
      <c r="S285" s="281"/>
      <c r="T285" s="281"/>
      <c r="U285" s="281"/>
      <c r="V285" s="281"/>
      <c r="W285" s="281"/>
      <c r="X285" s="281"/>
      <c r="Y285" s="281"/>
      <c r="Z285" s="281"/>
      <c r="AA285" s="281"/>
      <c r="AB285" s="281"/>
    </row>
    <row r="286" spans="1:28">
      <c r="A286" s="281"/>
      <c r="B286" s="281"/>
      <c r="C286" s="281"/>
      <c r="D286" s="281"/>
      <c r="E286" s="281"/>
      <c r="F286" s="281"/>
      <c r="G286" s="281"/>
      <c r="H286" s="281"/>
      <c r="I286" s="281"/>
      <c r="J286" s="281"/>
      <c r="K286" s="281"/>
      <c r="L286" s="281"/>
      <c r="M286" s="281"/>
      <c r="N286" s="281"/>
      <c r="O286" s="281"/>
      <c r="P286" s="281"/>
      <c r="Q286" s="281"/>
      <c r="R286" s="281"/>
      <c r="S286" s="281"/>
      <c r="T286" s="281"/>
      <c r="U286" s="281"/>
      <c r="V286" s="281"/>
      <c r="W286" s="281"/>
      <c r="X286" s="281"/>
      <c r="Y286" s="281"/>
      <c r="Z286" s="281"/>
      <c r="AA286" s="281"/>
      <c r="AB286" s="281"/>
    </row>
    <row r="287" spans="1:28">
      <c r="A287" s="281"/>
      <c r="B287" s="281"/>
      <c r="C287" s="281"/>
      <c r="D287" s="281"/>
      <c r="E287" s="281"/>
      <c r="F287" s="281"/>
      <c r="G287" s="281"/>
      <c r="H287" s="281"/>
      <c r="I287" s="281"/>
      <c r="J287" s="281"/>
      <c r="K287" s="281"/>
      <c r="L287" s="281"/>
      <c r="M287" s="281"/>
      <c r="N287" s="281"/>
      <c r="O287" s="281"/>
      <c r="P287" s="281"/>
      <c r="Q287" s="281"/>
      <c r="R287" s="281"/>
      <c r="S287" s="281"/>
      <c r="T287" s="281"/>
      <c r="U287" s="281"/>
      <c r="V287" s="281"/>
      <c r="W287" s="281"/>
      <c r="X287" s="281"/>
      <c r="Y287" s="281"/>
      <c r="Z287" s="281"/>
      <c r="AA287" s="281"/>
      <c r="AB287" s="281"/>
    </row>
    <row r="288" spans="1:28">
      <c r="A288" s="281"/>
      <c r="B288" s="281"/>
      <c r="C288" s="281"/>
      <c r="D288" s="281"/>
      <c r="E288" s="281"/>
      <c r="F288" s="281"/>
      <c r="G288" s="281"/>
      <c r="H288" s="281"/>
      <c r="I288" s="281"/>
      <c r="J288" s="281"/>
      <c r="K288" s="281"/>
      <c r="L288" s="281"/>
      <c r="M288" s="281"/>
      <c r="N288" s="281"/>
      <c r="O288" s="281"/>
      <c r="P288" s="281"/>
      <c r="Q288" s="281"/>
      <c r="R288" s="281"/>
      <c r="S288" s="281"/>
      <c r="T288" s="281"/>
      <c r="U288" s="281"/>
      <c r="V288" s="281"/>
      <c r="W288" s="281"/>
      <c r="X288" s="281"/>
      <c r="Y288" s="281"/>
      <c r="Z288" s="281"/>
      <c r="AA288" s="281"/>
      <c r="AB288" s="281"/>
    </row>
    <row r="289" spans="1:28">
      <c r="A289" s="281"/>
      <c r="B289" s="281"/>
      <c r="C289" s="281"/>
      <c r="D289" s="281"/>
      <c r="E289" s="281"/>
      <c r="F289" s="281"/>
      <c r="G289" s="281"/>
      <c r="H289" s="281"/>
      <c r="I289" s="281"/>
      <c r="J289" s="281"/>
      <c r="K289" s="281"/>
      <c r="L289" s="281"/>
      <c r="M289" s="281"/>
      <c r="N289" s="281"/>
      <c r="O289" s="281"/>
      <c r="P289" s="281"/>
      <c r="Q289" s="281"/>
      <c r="R289" s="281"/>
      <c r="S289" s="281"/>
      <c r="T289" s="281"/>
      <c r="U289" s="281"/>
      <c r="V289" s="281"/>
      <c r="W289" s="281"/>
      <c r="X289" s="281"/>
      <c r="Y289" s="281"/>
      <c r="Z289" s="281"/>
      <c r="AA289" s="281"/>
      <c r="AB289" s="281"/>
    </row>
    <row r="290" spans="1:28">
      <c r="A290" s="281"/>
      <c r="B290" s="281"/>
      <c r="C290" s="281"/>
      <c r="D290" s="281"/>
      <c r="E290" s="281"/>
      <c r="F290" s="281"/>
      <c r="G290" s="281"/>
      <c r="H290" s="281"/>
      <c r="I290" s="281"/>
      <c r="J290" s="281"/>
      <c r="K290" s="281"/>
      <c r="L290" s="281"/>
      <c r="M290" s="281"/>
      <c r="N290" s="281"/>
      <c r="O290" s="281"/>
      <c r="P290" s="281"/>
      <c r="Q290" s="281"/>
      <c r="R290" s="281"/>
      <c r="S290" s="281"/>
      <c r="T290" s="281"/>
      <c r="U290" s="281"/>
      <c r="V290" s="281"/>
      <c r="W290" s="281"/>
      <c r="X290" s="281"/>
      <c r="Y290" s="281"/>
      <c r="Z290" s="281"/>
      <c r="AA290" s="281"/>
      <c r="AB290" s="281"/>
    </row>
    <row r="291" spans="1:28">
      <c r="A291" s="281"/>
      <c r="B291" s="281"/>
      <c r="C291" s="281"/>
      <c r="D291" s="281"/>
      <c r="E291" s="281"/>
      <c r="F291" s="281"/>
      <c r="G291" s="281"/>
      <c r="H291" s="281"/>
      <c r="I291" s="281"/>
      <c r="J291" s="281"/>
      <c r="K291" s="281"/>
      <c r="L291" s="281"/>
      <c r="M291" s="281"/>
      <c r="N291" s="281"/>
      <c r="O291" s="281"/>
      <c r="P291" s="281"/>
      <c r="Q291" s="281"/>
      <c r="R291" s="281"/>
      <c r="S291" s="281"/>
      <c r="T291" s="281"/>
      <c r="U291" s="281"/>
      <c r="V291" s="281"/>
      <c r="W291" s="281"/>
      <c r="X291" s="281"/>
      <c r="Y291" s="281"/>
      <c r="Z291" s="281"/>
      <c r="AA291" s="281"/>
      <c r="AB291" s="281"/>
    </row>
    <row r="292" spans="1:28">
      <c r="A292" s="281"/>
      <c r="B292" s="281"/>
      <c r="C292" s="281"/>
      <c r="D292" s="281"/>
      <c r="E292" s="281"/>
      <c r="F292" s="281"/>
      <c r="G292" s="281"/>
      <c r="H292" s="281"/>
      <c r="I292" s="281"/>
      <c r="J292" s="281"/>
      <c r="K292" s="281"/>
      <c r="L292" s="281"/>
      <c r="M292" s="281"/>
      <c r="N292" s="281"/>
      <c r="O292" s="281"/>
      <c r="P292" s="281"/>
      <c r="Q292" s="281"/>
      <c r="R292" s="281"/>
      <c r="S292" s="281"/>
      <c r="T292" s="281"/>
      <c r="U292" s="281"/>
      <c r="V292" s="281"/>
      <c r="W292" s="281"/>
      <c r="X292" s="281"/>
      <c r="Y292" s="281"/>
      <c r="Z292" s="281"/>
      <c r="AA292" s="281"/>
      <c r="AB292" s="281"/>
    </row>
    <row r="293" spans="1:28">
      <c r="A293" s="281"/>
      <c r="B293" s="281"/>
      <c r="C293" s="281"/>
      <c r="D293" s="281"/>
      <c r="E293" s="281"/>
      <c r="F293" s="281"/>
      <c r="G293" s="281"/>
      <c r="H293" s="281"/>
      <c r="I293" s="281"/>
      <c r="J293" s="281"/>
      <c r="K293" s="281"/>
      <c r="L293" s="281"/>
      <c r="M293" s="281"/>
      <c r="N293" s="281"/>
      <c r="O293" s="281"/>
      <c r="P293" s="281"/>
      <c r="Q293" s="281"/>
      <c r="R293" s="281"/>
      <c r="S293" s="281"/>
      <c r="T293" s="281"/>
      <c r="U293" s="281"/>
      <c r="V293" s="281"/>
      <c r="W293" s="281"/>
      <c r="X293" s="281"/>
      <c r="Y293" s="281"/>
      <c r="Z293" s="281"/>
      <c r="AA293" s="281"/>
      <c r="AB293" s="281"/>
    </row>
    <row r="294" spans="1:28">
      <c r="A294" s="281"/>
      <c r="B294" s="281"/>
      <c r="C294" s="281"/>
      <c r="D294" s="281"/>
      <c r="E294" s="281"/>
      <c r="F294" s="281"/>
      <c r="G294" s="281"/>
      <c r="H294" s="281"/>
      <c r="I294" s="281"/>
      <c r="J294" s="281"/>
      <c r="K294" s="281"/>
      <c r="L294" s="281"/>
      <c r="M294" s="281"/>
      <c r="N294" s="281"/>
      <c r="O294" s="281"/>
      <c r="P294" s="281"/>
      <c r="Q294" s="281"/>
      <c r="R294" s="281"/>
      <c r="S294" s="281"/>
      <c r="T294" s="281"/>
      <c r="U294" s="281"/>
      <c r="V294" s="281"/>
      <c r="W294" s="281"/>
      <c r="X294" s="281"/>
      <c r="Y294" s="281"/>
      <c r="Z294" s="281"/>
      <c r="AA294" s="281"/>
      <c r="AB294" s="281"/>
    </row>
    <row r="295" spans="1:28">
      <c r="A295" s="281"/>
      <c r="B295" s="281"/>
      <c r="C295" s="281"/>
      <c r="D295" s="281"/>
      <c r="E295" s="281"/>
      <c r="F295" s="281"/>
      <c r="G295" s="281"/>
      <c r="H295" s="281"/>
      <c r="I295" s="281"/>
      <c r="J295" s="281"/>
      <c r="K295" s="281"/>
      <c r="L295" s="281"/>
      <c r="M295" s="281"/>
      <c r="N295" s="281"/>
      <c r="O295" s="281"/>
      <c r="P295" s="281"/>
      <c r="Q295" s="281"/>
      <c r="R295" s="281"/>
      <c r="S295" s="281"/>
      <c r="T295" s="281"/>
      <c r="U295" s="281"/>
      <c r="V295" s="281"/>
      <c r="W295" s="281"/>
      <c r="X295" s="281"/>
      <c r="Y295" s="281"/>
      <c r="Z295" s="281"/>
      <c r="AA295" s="281"/>
      <c r="AB295" s="281"/>
    </row>
    <row r="296" spans="1:28">
      <c r="A296" s="281"/>
      <c r="B296" s="281"/>
      <c r="C296" s="281"/>
      <c r="D296" s="281"/>
      <c r="E296" s="281"/>
      <c r="F296" s="281"/>
      <c r="G296" s="281"/>
      <c r="H296" s="281"/>
      <c r="I296" s="281"/>
      <c r="J296" s="281"/>
      <c r="K296" s="281"/>
      <c r="L296" s="281"/>
      <c r="M296" s="281"/>
      <c r="N296" s="281"/>
      <c r="O296" s="281"/>
      <c r="P296" s="281"/>
      <c r="Q296" s="281"/>
      <c r="R296" s="281"/>
      <c r="S296" s="281"/>
      <c r="T296" s="281"/>
      <c r="U296" s="281"/>
      <c r="V296" s="281"/>
      <c r="W296" s="281"/>
      <c r="X296" s="281"/>
      <c r="Y296" s="281"/>
      <c r="Z296" s="281"/>
      <c r="AA296" s="281"/>
      <c r="AB296" s="281"/>
    </row>
    <row r="297" spans="1:28">
      <c r="A297" s="281"/>
      <c r="B297" s="281"/>
      <c r="C297" s="281"/>
      <c r="D297" s="281"/>
      <c r="E297" s="281"/>
      <c r="F297" s="281"/>
      <c r="G297" s="281"/>
      <c r="H297" s="281"/>
      <c r="I297" s="281"/>
      <c r="J297" s="281"/>
      <c r="K297" s="281"/>
      <c r="L297" s="281"/>
      <c r="M297" s="281"/>
      <c r="N297" s="281"/>
      <c r="O297" s="281"/>
      <c r="P297" s="281"/>
      <c r="Q297" s="281"/>
      <c r="R297" s="281"/>
      <c r="S297" s="281"/>
      <c r="T297" s="281"/>
      <c r="U297" s="281"/>
      <c r="V297" s="281"/>
      <c r="W297" s="281"/>
      <c r="X297" s="281"/>
      <c r="Y297" s="281"/>
      <c r="Z297" s="281"/>
      <c r="AA297" s="281"/>
      <c r="AB297" s="281"/>
    </row>
    <row r="298" spans="1:28">
      <c r="A298" s="281"/>
      <c r="B298" s="281"/>
      <c r="C298" s="281"/>
      <c r="D298" s="281"/>
      <c r="E298" s="281"/>
      <c r="F298" s="281"/>
      <c r="G298" s="281"/>
      <c r="H298" s="281"/>
      <c r="I298" s="281"/>
      <c r="J298" s="281"/>
      <c r="K298" s="281"/>
      <c r="L298" s="281"/>
      <c r="M298" s="281"/>
      <c r="N298" s="281"/>
      <c r="O298" s="281"/>
      <c r="P298" s="281"/>
      <c r="Q298" s="281"/>
      <c r="R298" s="281"/>
      <c r="S298" s="281"/>
      <c r="T298" s="281"/>
      <c r="U298" s="281"/>
      <c r="V298" s="281"/>
      <c r="W298" s="281"/>
      <c r="X298" s="281"/>
      <c r="Y298" s="281"/>
      <c r="Z298" s="281"/>
      <c r="AA298" s="281"/>
      <c r="AB298" s="281"/>
    </row>
    <row r="299" spans="1:28">
      <c r="A299" s="281"/>
      <c r="B299" s="281"/>
      <c r="C299" s="281"/>
      <c r="D299" s="281"/>
      <c r="E299" s="281"/>
      <c r="F299" s="281"/>
      <c r="G299" s="281"/>
      <c r="H299" s="281"/>
      <c r="I299" s="281"/>
      <c r="J299" s="281"/>
      <c r="K299" s="281"/>
      <c r="L299" s="281"/>
      <c r="M299" s="281"/>
      <c r="N299" s="281"/>
      <c r="O299" s="281"/>
      <c r="P299" s="281"/>
      <c r="Q299" s="281"/>
      <c r="R299" s="281"/>
      <c r="S299" s="281"/>
      <c r="T299" s="281"/>
      <c r="U299" s="281"/>
      <c r="V299" s="281"/>
      <c r="W299" s="281"/>
      <c r="X299" s="281"/>
      <c r="Y299" s="281"/>
      <c r="Z299" s="281"/>
      <c r="AA299" s="281"/>
      <c r="AB299" s="281"/>
    </row>
    <row r="300" spans="1:28">
      <c r="A300" s="281"/>
      <c r="B300" s="281"/>
      <c r="C300" s="281"/>
      <c r="D300" s="281"/>
      <c r="E300" s="281"/>
      <c r="F300" s="281"/>
      <c r="G300" s="281"/>
      <c r="H300" s="281"/>
      <c r="I300" s="281"/>
      <c r="J300" s="281"/>
      <c r="K300" s="281"/>
      <c r="L300" s="281"/>
      <c r="M300" s="281"/>
      <c r="N300" s="281"/>
      <c r="O300" s="281"/>
      <c r="P300" s="281"/>
      <c r="Q300" s="281"/>
      <c r="R300" s="281"/>
      <c r="S300" s="281"/>
      <c r="T300" s="281"/>
      <c r="U300" s="281"/>
      <c r="V300" s="281"/>
      <c r="W300" s="281"/>
      <c r="X300" s="281"/>
      <c r="Y300" s="281"/>
      <c r="Z300" s="281"/>
      <c r="AA300" s="281"/>
      <c r="AB300" s="281"/>
    </row>
    <row r="301" spans="1:28">
      <c r="A301" s="281"/>
      <c r="B301" s="281"/>
      <c r="C301" s="281"/>
      <c r="D301" s="281"/>
      <c r="E301" s="281"/>
      <c r="F301" s="281"/>
      <c r="G301" s="281"/>
      <c r="H301" s="281"/>
      <c r="I301" s="281"/>
      <c r="J301" s="281"/>
      <c r="K301" s="281"/>
      <c r="L301" s="281"/>
      <c r="M301" s="281"/>
      <c r="N301" s="281"/>
      <c r="O301" s="281"/>
      <c r="P301" s="281"/>
      <c r="Q301" s="281"/>
      <c r="R301" s="281"/>
      <c r="S301" s="281"/>
      <c r="T301" s="281"/>
      <c r="U301" s="281"/>
      <c r="V301" s="281"/>
      <c r="W301" s="281"/>
      <c r="X301" s="281"/>
      <c r="Y301" s="281"/>
      <c r="Z301" s="281"/>
      <c r="AA301" s="281"/>
      <c r="AB301" s="281"/>
    </row>
    <row r="302" spans="1:28">
      <c r="A302" s="281"/>
      <c r="B302" s="281"/>
      <c r="C302" s="281"/>
      <c r="D302" s="281"/>
      <c r="E302" s="281"/>
      <c r="F302" s="281"/>
      <c r="G302" s="281"/>
      <c r="H302" s="281"/>
      <c r="I302" s="281"/>
      <c r="J302" s="281"/>
      <c r="K302" s="281"/>
      <c r="L302" s="281"/>
      <c r="M302" s="281"/>
      <c r="N302" s="281"/>
      <c r="O302" s="281"/>
      <c r="P302" s="281"/>
      <c r="Q302" s="281"/>
      <c r="R302" s="281"/>
      <c r="S302" s="281"/>
      <c r="T302" s="281"/>
      <c r="U302" s="281"/>
      <c r="V302" s="281"/>
      <c r="W302" s="281"/>
      <c r="X302" s="281"/>
      <c r="Y302" s="281"/>
      <c r="Z302" s="281"/>
      <c r="AA302" s="281"/>
      <c r="AB302" s="281"/>
    </row>
    <row r="303" spans="1:28">
      <c r="A303" s="281"/>
      <c r="B303" s="281"/>
      <c r="C303" s="281"/>
      <c r="D303" s="281"/>
      <c r="E303" s="281"/>
      <c r="F303" s="281"/>
      <c r="G303" s="281"/>
      <c r="H303" s="281"/>
      <c r="I303" s="281"/>
      <c r="J303" s="281"/>
      <c r="K303" s="281"/>
      <c r="L303" s="281"/>
      <c r="M303" s="281"/>
      <c r="N303" s="281"/>
      <c r="O303" s="281"/>
      <c r="P303" s="281"/>
      <c r="Q303" s="281"/>
      <c r="R303" s="281"/>
      <c r="S303" s="281"/>
      <c r="T303" s="281"/>
      <c r="U303" s="281"/>
      <c r="V303" s="281"/>
      <c r="W303" s="281"/>
      <c r="X303" s="281"/>
      <c r="Y303" s="281"/>
      <c r="Z303" s="281"/>
      <c r="AA303" s="281"/>
      <c r="AB303" s="281"/>
    </row>
    <row r="304" spans="1:28">
      <c r="A304" s="281"/>
      <c r="B304" s="281"/>
      <c r="C304" s="281"/>
      <c r="D304" s="281"/>
      <c r="E304" s="281"/>
      <c r="F304" s="281"/>
      <c r="G304" s="281"/>
      <c r="H304" s="281"/>
      <c r="I304" s="281"/>
      <c r="J304" s="281"/>
      <c r="K304" s="281"/>
      <c r="L304" s="281"/>
      <c r="M304" s="281"/>
      <c r="N304" s="281"/>
      <c r="O304" s="281"/>
      <c r="P304" s="281"/>
      <c r="Q304" s="281"/>
      <c r="R304" s="281"/>
      <c r="S304" s="281"/>
      <c r="T304" s="281"/>
      <c r="U304" s="281"/>
      <c r="V304" s="281"/>
      <c r="W304" s="281"/>
      <c r="X304" s="281"/>
      <c r="Y304" s="281"/>
      <c r="Z304" s="281"/>
      <c r="AA304" s="281"/>
      <c r="AB304" s="281"/>
    </row>
    <row r="305" spans="1:28">
      <c r="A305" s="281"/>
      <c r="B305" s="281"/>
      <c r="C305" s="281"/>
      <c r="D305" s="281"/>
      <c r="E305" s="281"/>
      <c r="F305" s="281"/>
      <c r="G305" s="281"/>
      <c r="H305" s="281"/>
      <c r="I305" s="281"/>
      <c r="J305" s="281"/>
      <c r="K305" s="281"/>
      <c r="L305" s="281"/>
      <c r="M305" s="281"/>
      <c r="N305" s="281"/>
      <c r="O305" s="281"/>
      <c r="P305" s="281"/>
      <c r="Q305" s="281"/>
      <c r="R305" s="281"/>
      <c r="S305" s="281"/>
      <c r="T305" s="281"/>
      <c r="U305" s="281"/>
      <c r="V305" s="281"/>
      <c r="W305" s="281"/>
      <c r="X305" s="281"/>
      <c r="Y305" s="281"/>
      <c r="Z305" s="281"/>
      <c r="AA305" s="281"/>
      <c r="AB305" s="281"/>
    </row>
    <row r="306" spans="1:28">
      <c r="A306" s="281"/>
      <c r="B306" s="281"/>
      <c r="C306" s="281"/>
      <c r="D306" s="281"/>
      <c r="E306" s="281"/>
      <c r="F306" s="281"/>
      <c r="G306" s="281"/>
      <c r="H306" s="281"/>
      <c r="I306" s="281"/>
      <c r="J306" s="281"/>
      <c r="K306" s="281"/>
      <c r="L306" s="281"/>
      <c r="M306" s="281"/>
      <c r="N306" s="281"/>
      <c r="O306" s="281"/>
      <c r="P306" s="281"/>
      <c r="Q306" s="281"/>
      <c r="R306" s="281"/>
      <c r="S306" s="281"/>
      <c r="T306" s="281"/>
      <c r="U306" s="281"/>
      <c r="V306" s="281"/>
      <c r="W306" s="281"/>
      <c r="X306" s="281"/>
      <c r="Y306" s="281"/>
      <c r="Z306" s="281"/>
      <c r="AA306" s="281"/>
      <c r="AB306" s="281"/>
    </row>
    <row r="307" spans="1:28">
      <c r="A307" s="281"/>
      <c r="B307" s="281"/>
      <c r="C307" s="281"/>
      <c r="D307" s="281"/>
      <c r="E307" s="281"/>
      <c r="F307" s="281"/>
      <c r="G307" s="281"/>
      <c r="H307" s="281"/>
      <c r="I307" s="281"/>
      <c r="J307" s="281"/>
      <c r="K307" s="281"/>
      <c r="L307" s="281"/>
      <c r="M307" s="281"/>
      <c r="N307" s="281"/>
      <c r="O307" s="281"/>
      <c r="P307" s="281"/>
      <c r="Q307" s="281"/>
      <c r="R307" s="281"/>
      <c r="S307" s="281"/>
      <c r="T307" s="281"/>
      <c r="U307" s="281"/>
      <c r="V307" s="281"/>
      <c r="W307" s="281"/>
      <c r="X307" s="281"/>
      <c r="Y307" s="281"/>
      <c r="Z307" s="281"/>
      <c r="AA307" s="281"/>
      <c r="AB307" s="281"/>
    </row>
    <row r="308" spans="1:28">
      <c r="A308" s="281"/>
      <c r="B308" s="281"/>
      <c r="C308" s="281"/>
      <c r="D308" s="281"/>
      <c r="E308" s="281"/>
      <c r="F308" s="281"/>
      <c r="G308" s="281"/>
      <c r="H308" s="281"/>
      <c r="I308" s="281"/>
      <c r="J308" s="281"/>
      <c r="K308" s="281"/>
      <c r="L308" s="281"/>
      <c r="M308" s="281"/>
      <c r="N308" s="281"/>
      <c r="O308" s="281"/>
      <c r="P308" s="281"/>
      <c r="Q308" s="281"/>
      <c r="R308" s="281"/>
      <c r="S308" s="281"/>
      <c r="T308" s="281"/>
      <c r="U308" s="281"/>
      <c r="V308" s="281"/>
      <c r="W308" s="281"/>
      <c r="X308" s="281"/>
      <c r="Y308" s="281"/>
      <c r="Z308" s="281"/>
      <c r="AA308" s="281"/>
      <c r="AB308" s="281"/>
    </row>
    <row r="309" spans="1:28">
      <c r="A309" s="281"/>
      <c r="B309" s="281"/>
      <c r="C309" s="281"/>
      <c r="D309" s="281"/>
      <c r="E309" s="281"/>
      <c r="F309" s="281"/>
      <c r="G309" s="281"/>
      <c r="H309" s="281"/>
      <c r="I309" s="281"/>
      <c r="J309" s="281"/>
      <c r="K309" s="281"/>
      <c r="L309" s="281"/>
      <c r="M309" s="281"/>
      <c r="N309" s="281"/>
      <c r="O309" s="281"/>
      <c r="P309" s="281"/>
      <c r="Q309" s="281"/>
      <c r="R309" s="281"/>
      <c r="S309" s="281"/>
      <c r="T309" s="281"/>
      <c r="U309" s="281"/>
      <c r="V309" s="281"/>
      <c r="W309" s="281"/>
      <c r="X309" s="281"/>
      <c r="Y309" s="281"/>
      <c r="Z309" s="281"/>
      <c r="AA309" s="281"/>
      <c r="AB309" s="281"/>
    </row>
    <row r="310" spans="1:28">
      <c r="A310" s="281"/>
      <c r="B310" s="281"/>
      <c r="C310" s="281"/>
      <c r="D310" s="281"/>
      <c r="E310" s="281"/>
      <c r="F310" s="281"/>
      <c r="G310" s="281"/>
      <c r="H310" s="281"/>
      <c r="I310" s="281"/>
      <c r="J310" s="281"/>
      <c r="K310" s="281"/>
      <c r="L310" s="281"/>
      <c r="M310" s="281"/>
      <c r="N310" s="281"/>
      <c r="O310" s="281"/>
      <c r="P310" s="281"/>
      <c r="Q310" s="281"/>
      <c r="R310" s="281"/>
      <c r="S310" s="281"/>
      <c r="T310" s="281"/>
      <c r="U310" s="281"/>
      <c r="V310" s="281"/>
      <c r="W310" s="281"/>
      <c r="X310" s="281"/>
      <c r="Y310" s="281"/>
      <c r="Z310" s="281"/>
      <c r="AA310" s="281"/>
      <c r="AB310" s="281"/>
    </row>
    <row r="311" spans="1:28">
      <c r="A311" s="281"/>
      <c r="B311" s="281"/>
      <c r="C311" s="281"/>
      <c r="D311" s="281"/>
      <c r="E311" s="281"/>
      <c r="F311" s="281"/>
      <c r="G311" s="281"/>
      <c r="H311" s="281"/>
      <c r="I311" s="281"/>
      <c r="J311" s="281"/>
      <c r="K311" s="281"/>
      <c r="L311" s="281"/>
      <c r="M311" s="281"/>
      <c r="N311" s="281"/>
      <c r="O311" s="281"/>
      <c r="P311" s="281"/>
      <c r="Q311" s="281"/>
      <c r="R311" s="281"/>
      <c r="S311" s="281"/>
      <c r="T311" s="281"/>
      <c r="U311" s="281"/>
      <c r="V311" s="281"/>
      <c r="W311" s="281"/>
      <c r="X311" s="281"/>
      <c r="Y311" s="281"/>
      <c r="Z311" s="281"/>
      <c r="AA311" s="281"/>
      <c r="AB311" s="281"/>
    </row>
    <row r="312" spans="1:28">
      <c r="A312" s="281"/>
      <c r="B312" s="281"/>
      <c r="C312" s="281"/>
      <c r="D312" s="281"/>
      <c r="E312" s="281"/>
      <c r="F312" s="281"/>
      <c r="G312" s="281"/>
      <c r="H312" s="281"/>
      <c r="I312" s="281"/>
      <c r="J312" s="281"/>
      <c r="K312" s="281"/>
      <c r="L312" s="281"/>
      <c r="M312" s="281"/>
      <c r="N312" s="281"/>
      <c r="O312" s="281"/>
      <c r="P312" s="281"/>
      <c r="Q312" s="281"/>
      <c r="R312" s="281"/>
      <c r="S312" s="281"/>
      <c r="T312" s="281"/>
      <c r="U312" s="281"/>
      <c r="V312" s="281"/>
      <c r="W312" s="281"/>
      <c r="X312" s="281"/>
      <c r="Y312" s="281"/>
      <c r="Z312" s="281"/>
      <c r="AA312" s="281"/>
      <c r="AB312" s="281"/>
    </row>
    <row r="313" spans="1:28">
      <c r="A313" s="281"/>
      <c r="B313" s="281"/>
      <c r="C313" s="281"/>
      <c r="D313" s="281"/>
      <c r="E313" s="281"/>
      <c r="F313" s="281"/>
      <c r="G313" s="281"/>
      <c r="H313" s="281"/>
      <c r="I313" s="281"/>
      <c r="J313" s="281"/>
      <c r="K313" s="281"/>
      <c r="L313" s="281"/>
      <c r="M313" s="281"/>
      <c r="N313" s="281"/>
      <c r="O313" s="281"/>
      <c r="P313" s="281"/>
      <c r="Q313" s="281"/>
      <c r="R313" s="281"/>
      <c r="S313" s="281"/>
      <c r="T313" s="281"/>
      <c r="U313" s="281"/>
      <c r="V313" s="281"/>
      <c r="W313" s="281"/>
      <c r="X313" s="281"/>
      <c r="Y313" s="281"/>
      <c r="Z313" s="281"/>
      <c r="AA313" s="281"/>
      <c r="AB313" s="281"/>
    </row>
    <row r="314" spans="1:28">
      <c r="A314" s="281"/>
      <c r="B314" s="281"/>
      <c r="C314" s="281"/>
      <c r="D314" s="281"/>
      <c r="E314" s="281"/>
      <c r="F314" s="281"/>
      <c r="G314" s="281"/>
      <c r="H314" s="281"/>
      <c r="I314" s="281"/>
      <c r="J314" s="281"/>
      <c r="K314" s="281"/>
      <c r="L314" s="281"/>
      <c r="M314" s="281"/>
      <c r="N314" s="281"/>
      <c r="O314" s="281"/>
      <c r="P314" s="281"/>
      <c r="Q314" s="281"/>
      <c r="R314" s="281"/>
      <c r="S314" s="281"/>
      <c r="T314" s="281"/>
      <c r="U314" s="281"/>
      <c r="V314" s="281"/>
      <c r="W314" s="281"/>
      <c r="X314" s="281"/>
      <c r="Y314" s="281"/>
      <c r="Z314" s="281"/>
      <c r="AA314" s="281"/>
      <c r="AB314" s="281"/>
    </row>
    <row r="315" spans="1:28">
      <c r="A315" s="281"/>
      <c r="B315" s="281"/>
      <c r="C315" s="281"/>
      <c r="D315" s="281"/>
      <c r="E315" s="281"/>
      <c r="F315" s="281"/>
      <c r="G315" s="281"/>
      <c r="H315" s="281"/>
      <c r="I315" s="281"/>
      <c r="J315" s="281"/>
      <c r="K315" s="281"/>
      <c r="L315" s="281"/>
      <c r="M315" s="281"/>
      <c r="N315" s="281"/>
      <c r="O315" s="281"/>
      <c r="P315" s="281"/>
      <c r="Q315" s="281"/>
      <c r="R315" s="281"/>
      <c r="S315" s="281"/>
      <c r="T315" s="281"/>
      <c r="U315" s="281"/>
      <c r="V315" s="281"/>
      <c r="W315" s="281"/>
      <c r="X315" s="281"/>
      <c r="Y315" s="281"/>
      <c r="Z315" s="281"/>
      <c r="AA315" s="281"/>
      <c r="AB315" s="281"/>
    </row>
    <row r="316" spans="1:28">
      <c r="A316" s="281"/>
      <c r="B316" s="281"/>
      <c r="C316" s="281"/>
      <c r="D316" s="281"/>
      <c r="E316" s="281"/>
      <c r="F316" s="281"/>
      <c r="G316" s="281"/>
      <c r="H316" s="281"/>
      <c r="I316" s="281"/>
      <c r="J316" s="281"/>
      <c r="K316" s="281"/>
      <c r="L316" s="281"/>
      <c r="M316" s="281"/>
      <c r="N316" s="281"/>
      <c r="O316" s="281"/>
      <c r="P316" s="281"/>
      <c r="Q316" s="281"/>
      <c r="R316" s="281"/>
      <c r="S316" s="281"/>
      <c r="T316" s="281"/>
      <c r="U316" s="281"/>
      <c r="V316" s="281"/>
      <c r="W316" s="281"/>
      <c r="X316" s="281"/>
      <c r="Y316" s="281"/>
      <c r="Z316" s="281"/>
      <c r="AA316" s="281"/>
      <c r="AB316" s="281"/>
    </row>
    <row r="317" spans="1:28">
      <c r="A317" s="281"/>
      <c r="B317" s="281"/>
      <c r="C317" s="281"/>
      <c r="D317" s="281"/>
      <c r="E317" s="281"/>
      <c r="F317" s="281"/>
      <c r="G317" s="281"/>
      <c r="H317" s="281"/>
      <c r="I317" s="281"/>
      <c r="J317" s="281"/>
      <c r="K317" s="281"/>
      <c r="L317" s="281"/>
      <c r="M317" s="281"/>
      <c r="N317" s="281"/>
      <c r="O317" s="281"/>
      <c r="P317" s="281"/>
      <c r="Q317" s="281"/>
      <c r="R317" s="281"/>
      <c r="S317" s="281"/>
      <c r="T317" s="281"/>
      <c r="U317" s="281"/>
      <c r="V317" s="281"/>
      <c r="W317" s="281"/>
      <c r="X317" s="281"/>
      <c r="Y317" s="281"/>
      <c r="Z317" s="281"/>
      <c r="AA317" s="281"/>
      <c r="AB317" s="281"/>
    </row>
    <row r="318" spans="1:28">
      <c r="A318" s="281"/>
      <c r="B318" s="281"/>
      <c r="C318" s="281"/>
      <c r="D318" s="281"/>
      <c r="E318" s="281"/>
      <c r="F318" s="281"/>
      <c r="G318" s="281"/>
      <c r="H318" s="281"/>
      <c r="I318" s="281"/>
      <c r="J318" s="281"/>
      <c r="K318" s="281"/>
      <c r="L318" s="281"/>
      <c r="M318" s="281"/>
      <c r="N318" s="281"/>
      <c r="O318" s="281"/>
      <c r="P318" s="281"/>
      <c r="Q318" s="281"/>
      <c r="R318" s="281"/>
      <c r="S318" s="281"/>
      <c r="T318" s="281"/>
      <c r="U318" s="281"/>
      <c r="V318" s="281"/>
      <c r="W318" s="281"/>
      <c r="X318" s="281"/>
      <c r="Y318" s="281"/>
      <c r="Z318" s="281"/>
      <c r="AA318" s="281"/>
      <c r="AB318" s="281"/>
    </row>
    <row r="319" spans="1:28">
      <c r="A319" s="281"/>
      <c r="B319" s="281"/>
      <c r="C319" s="281"/>
      <c r="D319" s="281"/>
      <c r="E319" s="281"/>
      <c r="F319" s="281"/>
      <c r="G319" s="281"/>
      <c r="H319" s="281"/>
      <c r="I319" s="281"/>
      <c r="J319" s="281"/>
      <c r="K319" s="281"/>
      <c r="L319" s="281"/>
      <c r="M319" s="281"/>
      <c r="N319" s="281"/>
      <c r="O319" s="281"/>
      <c r="P319" s="281"/>
      <c r="Q319" s="281"/>
      <c r="R319" s="281"/>
      <c r="S319" s="281"/>
      <c r="T319" s="281"/>
      <c r="U319" s="281"/>
      <c r="V319" s="281"/>
      <c r="W319" s="281"/>
      <c r="X319" s="281"/>
      <c r="Y319" s="281"/>
      <c r="Z319" s="281"/>
      <c r="AA319" s="281"/>
      <c r="AB319" s="281"/>
    </row>
    <row r="320" spans="1:28">
      <c r="A320" s="281"/>
      <c r="B320" s="281"/>
      <c r="C320" s="281"/>
      <c r="D320" s="281"/>
      <c r="E320" s="281"/>
      <c r="F320" s="281"/>
      <c r="G320" s="281"/>
      <c r="H320" s="281"/>
      <c r="I320" s="281"/>
      <c r="J320" s="281"/>
      <c r="K320" s="281"/>
      <c r="L320" s="281"/>
      <c r="M320" s="281"/>
      <c r="N320" s="281"/>
      <c r="O320" s="281"/>
      <c r="P320" s="281"/>
      <c r="Q320" s="281"/>
      <c r="R320" s="281"/>
      <c r="S320" s="281"/>
      <c r="T320" s="281"/>
      <c r="U320" s="281"/>
      <c r="V320" s="281"/>
      <c r="W320" s="281"/>
      <c r="X320" s="281"/>
      <c r="Y320" s="281"/>
      <c r="Z320" s="281"/>
      <c r="AA320" s="281"/>
      <c r="AB320" s="281"/>
    </row>
    <row r="321" spans="1:28">
      <c r="A321" s="281"/>
      <c r="B321" s="281"/>
      <c r="C321" s="281"/>
      <c r="D321" s="281"/>
      <c r="E321" s="281"/>
      <c r="F321" s="281"/>
      <c r="G321" s="281"/>
      <c r="H321" s="281"/>
      <c r="I321" s="281"/>
      <c r="J321" s="281"/>
      <c r="K321" s="281"/>
      <c r="L321" s="281"/>
      <c r="M321" s="281"/>
      <c r="N321" s="281"/>
      <c r="O321" s="281"/>
      <c r="P321" s="281"/>
      <c r="Q321" s="281"/>
      <c r="R321" s="281"/>
      <c r="S321" s="281"/>
      <c r="T321" s="281"/>
      <c r="U321" s="281"/>
      <c r="V321" s="281"/>
      <c r="W321" s="281"/>
      <c r="X321" s="281"/>
      <c r="Y321" s="281"/>
      <c r="Z321" s="281"/>
      <c r="AA321" s="281"/>
      <c r="AB321" s="281"/>
    </row>
    <row r="322" spans="1:28">
      <c r="A322" s="281"/>
      <c r="B322" s="281"/>
      <c r="C322" s="281"/>
      <c r="D322" s="281"/>
      <c r="E322" s="281"/>
      <c r="F322" s="281"/>
      <c r="G322" s="281"/>
      <c r="H322" s="281"/>
      <c r="I322" s="281"/>
      <c r="J322" s="281"/>
      <c r="K322" s="281"/>
      <c r="L322" s="281"/>
      <c r="M322" s="281"/>
      <c r="N322" s="281"/>
      <c r="O322" s="281"/>
      <c r="P322" s="281"/>
      <c r="Q322" s="281"/>
      <c r="R322" s="281"/>
      <c r="S322" s="281"/>
      <c r="T322" s="281"/>
      <c r="U322" s="281"/>
      <c r="V322" s="281"/>
      <c r="W322" s="281"/>
      <c r="X322" s="281"/>
      <c r="Y322" s="281"/>
      <c r="Z322" s="281"/>
      <c r="AA322" s="281"/>
      <c r="AB322" s="281"/>
    </row>
    <row r="323" spans="1:28">
      <c r="A323" s="281"/>
      <c r="B323" s="281"/>
      <c r="C323" s="281"/>
      <c r="D323" s="281"/>
      <c r="E323" s="281"/>
      <c r="F323" s="281"/>
      <c r="G323" s="281"/>
      <c r="H323" s="281"/>
      <c r="I323" s="281"/>
      <c r="J323" s="281"/>
      <c r="K323" s="281"/>
      <c r="L323" s="281"/>
      <c r="M323" s="281"/>
      <c r="N323" s="281"/>
      <c r="O323" s="281"/>
      <c r="P323" s="281"/>
      <c r="Q323" s="281"/>
      <c r="R323" s="281"/>
      <c r="S323" s="281"/>
      <c r="T323" s="281"/>
      <c r="U323" s="281"/>
      <c r="V323" s="281"/>
      <c r="W323" s="281"/>
      <c r="X323" s="281"/>
      <c r="Y323" s="281"/>
      <c r="Z323" s="281"/>
      <c r="AA323" s="281"/>
      <c r="AB323" s="281"/>
    </row>
    <row r="324" spans="1:28">
      <c r="A324" s="281"/>
      <c r="B324" s="281"/>
      <c r="C324" s="281"/>
      <c r="D324" s="281"/>
      <c r="E324" s="281"/>
      <c r="F324" s="281"/>
      <c r="G324" s="281"/>
      <c r="H324" s="281"/>
      <c r="I324" s="281"/>
      <c r="J324" s="281"/>
      <c r="K324" s="281"/>
      <c r="L324" s="281"/>
      <c r="M324" s="281"/>
      <c r="N324" s="281"/>
      <c r="O324" s="281"/>
      <c r="P324" s="281"/>
      <c r="Q324" s="281"/>
      <c r="R324" s="281"/>
      <c r="S324" s="281"/>
      <c r="T324" s="281"/>
      <c r="U324" s="281"/>
      <c r="V324" s="281"/>
      <c r="W324" s="281"/>
      <c r="X324" s="281"/>
      <c r="Y324" s="281"/>
      <c r="Z324" s="281"/>
      <c r="AA324" s="281"/>
      <c r="AB324" s="281"/>
    </row>
    <row r="325" spans="1:28">
      <c r="A325" s="281"/>
      <c r="B325" s="281"/>
      <c r="C325" s="281"/>
      <c r="D325" s="281"/>
      <c r="E325" s="281"/>
      <c r="F325" s="281"/>
      <c r="G325" s="281"/>
      <c r="H325" s="281"/>
      <c r="I325" s="281"/>
      <c r="J325" s="281"/>
      <c r="K325" s="281"/>
      <c r="L325" s="281"/>
      <c r="M325" s="281"/>
      <c r="N325" s="281"/>
      <c r="O325" s="281"/>
      <c r="P325" s="281"/>
      <c r="Q325" s="281"/>
      <c r="R325" s="281"/>
      <c r="S325" s="281"/>
      <c r="T325" s="281"/>
      <c r="U325" s="281"/>
      <c r="V325" s="281"/>
      <c r="W325" s="281"/>
      <c r="X325" s="281"/>
      <c r="Y325" s="281"/>
      <c r="Z325" s="281"/>
      <c r="AA325" s="281"/>
      <c r="AB325" s="281"/>
    </row>
    <row r="326" spans="1:28">
      <c r="A326" s="281"/>
      <c r="B326" s="281"/>
      <c r="C326" s="281"/>
      <c r="D326" s="281"/>
      <c r="E326" s="281"/>
      <c r="F326" s="281"/>
      <c r="G326" s="281"/>
      <c r="H326" s="281"/>
      <c r="I326" s="281"/>
      <c r="J326" s="281"/>
      <c r="K326" s="281"/>
      <c r="L326" s="281"/>
      <c r="M326" s="281"/>
      <c r="N326" s="281"/>
      <c r="O326" s="281"/>
      <c r="P326" s="281"/>
      <c r="Q326" s="281"/>
      <c r="R326" s="281"/>
      <c r="S326" s="281"/>
      <c r="T326" s="281"/>
      <c r="U326" s="281"/>
      <c r="V326" s="281"/>
      <c r="W326" s="281"/>
      <c r="X326" s="281"/>
      <c r="Y326" s="281"/>
      <c r="Z326" s="281"/>
      <c r="AA326" s="281"/>
      <c r="AB326" s="281"/>
    </row>
    <row r="327" spans="1:28">
      <c r="A327" s="281"/>
      <c r="B327" s="281"/>
      <c r="C327" s="281"/>
      <c r="D327" s="281"/>
      <c r="E327" s="281"/>
      <c r="F327" s="281"/>
      <c r="G327" s="281"/>
      <c r="H327" s="281"/>
      <c r="I327" s="281"/>
      <c r="J327" s="281"/>
      <c r="K327" s="281"/>
      <c r="L327" s="281"/>
      <c r="M327" s="281"/>
      <c r="N327" s="281"/>
      <c r="O327" s="281"/>
      <c r="P327" s="281"/>
      <c r="Q327" s="281"/>
      <c r="R327" s="281"/>
      <c r="S327" s="281"/>
      <c r="T327" s="281"/>
      <c r="U327" s="281"/>
      <c r="V327" s="281"/>
      <c r="W327" s="281"/>
      <c r="X327" s="281"/>
      <c r="Y327" s="281"/>
      <c r="Z327" s="281"/>
      <c r="AA327" s="281"/>
      <c r="AB327" s="281"/>
    </row>
    <row r="328" spans="1:28">
      <c r="A328" s="281"/>
      <c r="B328" s="281"/>
      <c r="C328" s="281"/>
      <c r="D328" s="281"/>
      <c r="E328" s="281"/>
      <c r="F328" s="281"/>
      <c r="G328" s="281"/>
      <c r="H328" s="281"/>
      <c r="I328" s="281"/>
      <c r="J328" s="281"/>
      <c r="K328" s="281"/>
      <c r="L328" s="281"/>
      <c r="M328" s="281"/>
      <c r="N328" s="281"/>
      <c r="O328" s="281"/>
      <c r="P328" s="281"/>
      <c r="Q328" s="281"/>
      <c r="R328" s="281"/>
      <c r="S328" s="281"/>
      <c r="T328" s="281"/>
      <c r="U328" s="281"/>
      <c r="V328" s="281"/>
      <c r="W328" s="281"/>
      <c r="X328" s="281"/>
      <c r="Y328" s="281"/>
      <c r="Z328" s="281"/>
      <c r="AA328" s="281"/>
      <c r="AB328" s="281"/>
    </row>
    <row r="329" spans="1:28">
      <c r="A329" s="281"/>
      <c r="B329" s="281"/>
      <c r="C329" s="281"/>
      <c r="D329" s="281"/>
      <c r="E329" s="281"/>
      <c r="F329" s="281"/>
      <c r="G329" s="281"/>
      <c r="H329" s="281"/>
      <c r="I329" s="281"/>
      <c r="J329" s="281"/>
      <c r="K329" s="281"/>
      <c r="L329" s="281"/>
      <c r="M329" s="281"/>
      <c r="N329" s="281"/>
      <c r="O329" s="281"/>
      <c r="P329" s="281"/>
      <c r="Q329" s="281"/>
      <c r="R329" s="281"/>
      <c r="S329" s="281"/>
      <c r="T329" s="281"/>
      <c r="U329" s="281"/>
      <c r="V329" s="281"/>
      <c r="W329" s="281"/>
      <c r="X329" s="281"/>
      <c r="Y329" s="281"/>
      <c r="Z329" s="281"/>
      <c r="AA329" s="281"/>
      <c r="AB329" s="281"/>
    </row>
    <row r="330" spans="1:28">
      <c r="A330" s="281"/>
      <c r="B330" s="281"/>
      <c r="C330" s="281"/>
      <c r="D330" s="281"/>
      <c r="E330" s="281"/>
      <c r="F330" s="281"/>
      <c r="G330" s="281"/>
      <c r="H330" s="281"/>
      <c r="I330" s="281"/>
      <c r="J330" s="281"/>
      <c r="K330" s="281"/>
      <c r="L330" s="281"/>
      <c r="M330" s="281"/>
      <c r="N330" s="281"/>
      <c r="O330" s="281"/>
      <c r="P330" s="281"/>
      <c r="Q330" s="281"/>
      <c r="R330" s="281"/>
      <c r="S330" s="281"/>
      <c r="T330" s="281"/>
      <c r="U330" s="281"/>
      <c r="V330" s="281"/>
      <c r="W330" s="281"/>
      <c r="X330" s="281"/>
      <c r="Y330" s="281"/>
      <c r="Z330" s="281"/>
      <c r="AA330" s="281"/>
      <c r="AB330" s="281"/>
    </row>
    <row r="331" spans="1:28">
      <c r="A331" s="281"/>
      <c r="B331" s="281"/>
      <c r="C331" s="281"/>
      <c r="D331" s="281"/>
      <c r="E331" s="281"/>
      <c r="F331" s="281"/>
      <c r="G331" s="281"/>
      <c r="H331" s="281"/>
      <c r="I331" s="281"/>
      <c r="J331" s="281"/>
      <c r="K331" s="281"/>
      <c r="L331" s="281"/>
      <c r="M331" s="281"/>
      <c r="N331" s="281"/>
      <c r="O331" s="281"/>
      <c r="P331" s="281"/>
      <c r="Q331" s="281"/>
      <c r="R331" s="281"/>
      <c r="S331" s="281"/>
      <c r="T331" s="281"/>
      <c r="U331" s="281"/>
      <c r="V331" s="281"/>
      <c r="W331" s="281"/>
      <c r="X331" s="281"/>
      <c r="Y331" s="281"/>
      <c r="Z331" s="281"/>
      <c r="AA331" s="281"/>
      <c r="AB331" s="281"/>
    </row>
    <row r="332" spans="1:28">
      <c r="A332" s="281"/>
      <c r="B332" s="281"/>
      <c r="C332" s="281"/>
      <c r="D332" s="281"/>
      <c r="E332" s="281"/>
      <c r="F332" s="281"/>
      <c r="G332" s="281"/>
      <c r="H332" s="281"/>
      <c r="I332" s="281"/>
      <c r="J332" s="281"/>
      <c r="K332" s="281"/>
      <c r="L332" s="281"/>
      <c r="M332" s="281"/>
      <c r="N332" s="281"/>
      <c r="O332" s="281"/>
      <c r="P332" s="281"/>
      <c r="Q332" s="281"/>
      <c r="R332" s="281"/>
      <c r="S332" s="281"/>
      <c r="T332" s="281"/>
      <c r="U332" s="281"/>
      <c r="V332" s="281"/>
      <c r="W332" s="281"/>
      <c r="X332" s="281"/>
      <c r="Y332" s="281"/>
      <c r="Z332" s="281"/>
      <c r="AA332" s="281"/>
      <c r="AB332" s="281"/>
    </row>
    <row r="333" spans="1:28">
      <c r="A333" s="281"/>
      <c r="B333" s="281"/>
      <c r="C333" s="281"/>
      <c r="D333" s="281"/>
      <c r="E333" s="281"/>
      <c r="F333" s="281"/>
      <c r="G333" s="281"/>
      <c r="H333" s="281"/>
      <c r="I333" s="281"/>
      <c r="J333" s="281"/>
      <c r="K333" s="281"/>
      <c r="L333" s="281"/>
      <c r="M333" s="281"/>
      <c r="N333" s="281"/>
      <c r="O333" s="281"/>
      <c r="P333" s="281"/>
      <c r="Q333" s="281"/>
      <c r="R333" s="281"/>
      <c r="S333" s="281"/>
      <c r="T333" s="281"/>
      <c r="U333" s="281"/>
      <c r="V333" s="281"/>
      <c r="W333" s="281"/>
      <c r="X333" s="281"/>
      <c r="Y333" s="281"/>
      <c r="Z333" s="281"/>
      <c r="AA333" s="281"/>
      <c r="AB333" s="281"/>
    </row>
    <row r="334" spans="1:28">
      <c r="A334" s="281"/>
      <c r="B334" s="281"/>
      <c r="C334" s="281"/>
      <c r="D334" s="281"/>
      <c r="E334" s="281"/>
      <c r="F334" s="281"/>
      <c r="G334" s="281"/>
      <c r="H334" s="281"/>
      <c r="I334" s="281"/>
      <c r="J334" s="281"/>
      <c r="K334" s="281"/>
      <c r="L334" s="281"/>
      <c r="M334" s="281"/>
      <c r="N334" s="281"/>
      <c r="O334" s="281"/>
      <c r="P334" s="281"/>
      <c r="Q334" s="281"/>
      <c r="R334" s="281"/>
      <c r="S334" s="281"/>
      <c r="T334" s="281"/>
      <c r="U334" s="281"/>
      <c r="V334" s="281"/>
      <c r="W334" s="281"/>
      <c r="X334" s="281"/>
      <c r="Y334" s="281"/>
      <c r="Z334" s="281"/>
      <c r="AA334" s="281"/>
      <c r="AB334" s="281"/>
    </row>
    <row r="335" spans="1:28">
      <c r="A335" s="281"/>
      <c r="B335" s="281"/>
      <c r="C335" s="281"/>
      <c r="D335" s="281"/>
      <c r="E335" s="281"/>
      <c r="F335" s="281"/>
      <c r="G335" s="281"/>
      <c r="H335" s="281"/>
      <c r="I335" s="281"/>
      <c r="J335" s="281"/>
      <c r="K335" s="281"/>
      <c r="L335" s="281"/>
      <c r="M335" s="281"/>
      <c r="N335" s="281"/>
      <c r="O335" s="281"/>
      <c r="P335" s="281"/>
      <c r="Q335" s="281"/>
      <c r="R335" s="281"/>
      <c r="S335" s="281"/>
      <c r="T335" s="281"/>
      <c r="U335" s="281"/>
      <c r="V335" s="281"/>
      <c r="W335" s="281"/>
      <c r="X335" s="281"/>
      <c r="Y335" s="281"/>
      <c r="Z335" s="281"/>
      <c r="AA335" s="281"/>
      <c r="AB335" s="281"/>
    </row>
    <row r="336" spans="1:28">
      <c r="A336" s="281"/>
      <c r="B336" s="281"/>
      <c r="C336" s="281"/>
      <c r="D336" s="281"/>
      <c r="E336" s="281"/>
      <c r="F336" s="281"/>
      <c r="G336" s="281"/>
      <c r="H336" s="281"/>
      <c r="I336" s="281"/>
      <c r="J336" s="281"/>
      <c r="K336" s="281"/>
      <c r="L336" s="281"/>
      <c r="M336" s="281"/>
      <c r="N336" s="281"/>
      <c r="O336" s="281"/>
      <c r="P336" s="281"/>
      <c r="Q336" s="281"/>
      <c r="R336" s="281"/>
      <c r="S336" s="281"/>
      <c r="T336" s="281"/>
      <c r="U336" s="281"/>
      <c r="V336" s="281"/>
      <c r="W336" s="281"/>
      <c r="X336" s="281"/>
      <c r="Y336" s="281"/>
      <c r="Z336" s="281"/>
      <c r="AA336" s="281"/>
      <c r="AB336" s="281"/>
    </row>
    <row r="337" spans="1:28">
      <c r="A337" s="281"/>
      <c r="B337" s="281"/>
      <c r="C337" s="281"/>
      <c r="D337" s="281"/>
      <c r="E337" s="281"/>
      <c r="F337" s="281"/>
      <c r="G337" s="281"/>
      <c r="H337" s="281"/>
      <c r="I337" s="281"/>
      <c r="J337" s="281"/>
      <c r="K337" s="281"/>
      <c r="L337" s="281"/>
      <c r="M337" s="281"/>
      <c r="N337" s="281"/>
      <c r="O337" s="281"/>
      <c r="P337" s="281"/>
      <c r="Q337" s="281"/>
      <c r="R337" s="281"/>
      <c r="S337" s="281"/>
      <c r="T337" s="281"/>
      <c r="U337" s="281"/>
      <c r="V337" s="281"/>
      <c r="W337" s="281"/>
      <c r="X337" s="281"/>
      <c r="Y337" s="281"/>
      <c r="Z337" s="281"/>
      <c r="AA337" s="281"/>
      <c r="AB337" s="281"/>
    </row>
    <row r="338" spans="1:28">
      <c r="A338" s="281"/>
      <c r="B338" s="281"/>
      <c r="C338" s="281"/>
      <c r="D338" s="281"/>
      <c r="E338" s="281"/>
      <c r="F338" s="281"/>
      <c r="G338" s="281"/>
      <c r="H338" s="281"/>
      <c r="I338" s="281"/>
      <c r="J338" s="281"/>
      <c r="K338" s="281"/>
      <c r="L338" s="281"/>
      <c r="M338" s="281"/>
      <c r="N338" s="281"/>
      <c r="O338" s="281"/>
      <c r="P338" s="281"/>
      <c r="Q338" s="281"/>
      <c r="R338" s="281"/>
      <c r="S338" s="281"/>
      <c r="T338" s="281"/>
      <c r="U338" s="281"/>
      <c r="V338" s="281"/>
      <c r="W338" s="281"/>
      <c r="X338" s="281"/>
      <c r="Y338" s="281"/>
      <c r="Z338" s="281"/>
      <c r="AA338" s="281"/>
      <c r="AB338" s="281"/>
    </row>
    <row r="339" spans="1:28">
      <c r="A339" s="281"/>
      <c r="B339" s="281"/>
      <c r="C339" s="281"/>
      <c r="D339" s="281"/>
      <c r="E339" s="281"/>
      <c r="F339" s="281"/>
      <c r="G339" s="281"/>
      <c r="H339" s="281"/>
      <c r="I339" s="281"/>
      <c r="J339" s="281"/>
      <c r="K339" s="281"/>
      <c r="L339" s="281"/>
      <c r="M339" s="281"/>
      <c r="N339" s="281"/>
      <c r="O339" s="281"/>
      <c r="P339" s="281"/>
      <c r="Q339" s="281"/>
      <c r="R339" s="281"/>
      <c r="S339" s="281"/>
      <c r="T339" s="281"/>
      <c r="U339" s="281"/>
      <c r="V339" s="281"/>
      <c r="W339" s="281"/>
      <c r="X339" s="281"/>
      <c r="Y339" s="281"/>
      <c r="Z339" s="281"/>
      <c r="AA339" s="281"/>
      <c r="AB339" s="281"/>
    </row>
    <row r="340" spans="1:28">
      <c r="A340" s="281"/>
      <c r="B340" s="281"/>
      <c r="C340" s="281"/>
      <c r="D340" s="281"/>
      <c r="E340" s="281"/>
      <c r="F340" s="281"/>
      <c r="G340" s="281"/>
      <c r="H340" s="281"/>
      <c r="I340" s="281"/>
      <c r="J340" s="281"/>
      <c r="K340" s="281"/>
      <c r="L340" s="281"/>
      <c r="M340" s="281"/>
      <c r="N340" s="281"/>
      <c r="O340" s="281"/>
      <c r="P340" s="281"/>
      <c r="Q340" s="281"/>
      <c r="R340" s="281"/>
      <c r="S340" s="281"/>
      <c r="T340" s="281"/>
      <c r="U340" s="281"/>
      <c r="V340" s="281"/>
      <c r="W340" s="281"/>
      <c r="X340" s="281"/>
      <c r="Y340" s="281"/>
      <c r="Z340" s="281"/>
      <c r="AA340" s="281"/>
      <c r="AB340" s="281"/>
    </row>
    <row r="341" spans="1:28">
      <c r="A341" s="281"/>
      <c r="B341" s="281"/>
      <c r="C341" s="281"/>
      <c r="D341" s="281"/>
      <c r="E341" s="281"/>
      <c r="F341" s="281"/>
      <c r="G341" s="281"/>
      <c r="H341" s="281"/>
      <c r="I341" s="281"/>
      <c r="J341" s="281"/>
      <c r="K341" s="281"/>
      <c r="L341" s="281"/>
      <c r="M341" s="281"/>
      <c r="N341" s="281"/>
      <c r="O341" s="281"/>
      <c r="P341" s="281"/>
      <c r="Q341" s="281"/>
      <c r="R341" s="281"/>
      <c r="S341" s="281"/>
      <c r="T341" s="281"/>
      <c r="U341" s="281"/>
      <c r="V341" s="281"/>
      <c r="W341" s="281"/>
      <c r="X341" s="281"/>
      <c r="Y341" s="281"/>
      <c r="Z341" s="281"/>
      <c r="AA341" s="281"/>
      <c r="AB341" s="281"/>
    </row>
    <row r="342" spans="1:28">
      <c r="A342" s="281"/>
      <c r="B342" s="281"/>
      <c r="C342" s="281"/>
      <c r="D342" s="281"/>
      <c r="E342" s="281"/>
      <c r="F342" s="281"/>
      <c r="G342" s="281"/>
      <c r="H342" s="281"/>
      <c r="I342" s="281"/>
      <c r="J342" s="281"/>
      <c r="K342" s="281"/>
      <c r="L342" s="281"/>
      <c r="M342" s="281"/>
      <c r="N342" s="281"/>
      <c r="O342" s="281"/>
      <c r="P342" s="281"/>
      <c r="Q342" s="281"/>
      <c r="R342" s="281"/>
      <c r="S342" s="281"/>
      <c r="T342" s="281"/>
      <c r="U342" s="281"/>
      <c r="V342" s="281"/>
      <c r="W342" s="281"/>
      <c r="X342" s="281"/>
      <c r="Y342" s="281"/>
      <c r="Z342" s="281"/>
      <c r="AA342" s="281"/>
      <c r="AB342" s="281"/>
    </row>
    <row r="343" spans="1:28">
      <c r="A343" s="281"/>
      <c r="B343" s="281"/>
      <c r="C343" s="281"/>
      <c r="D343" s="281"/>
      <c r="E343" s="281"/>
      <c r="F343" s="281"/>
      <c r="G343" s="281"/>
      <c r="H343" s="281"/>
      <c r="I343" s="281"/>
      <c r="J343" s="281"/>
      <c r="K343" s="281"/>
      <c r="L343" s="281"/>
      <c r="M343" s="281"/>
      <c r="N343" s="281"/>
      <c r="O343" s="281"/>
      <c r="P343" s="281"/>
      <c r="Q343" s="281"/>
      <c r="R343" s="281"/>
      <c r="S343" s="281"/>
      <c r="T343" s="281"/>
      <c r="U343" s="281"/>
      <c r="V343" s="281"/>
      <c r="W343" s="281"/>
      <c r="X343" s="281"/>
      <c r="Y343" s="281"/>
      <c r="Z343" s="281"/>
      <c r="AA343" s="281"/>
      <c r="AB343" s="281"/>
    </row>
    <row r="344" spans="1:28">
      <c r="A344" s="281"/>
      <c r="B344" s="281"/>
      <c r="C344" s="281"/>
      <c r="D344" s="281"/>
      <c r="E344" s="281"/>
      <c r="F344" s="281"/>
      <c r="G344" s="281"/>
      <c r="H344" s="281"/>
      <c r="I344" s="281"/>
      <c r="J344" s="281"/>
      <c r="K344" s="281"/>
      <c r="L344" s="281"/>
      <c r="M344" s="281"/>
      <c r="N344" s="281"/>
      <c r="O344" s="281"/>
      <c r="P344" s="281"/>
      <c r="Q344" s="281"/>
      <c r="R344" s="281"/>
      <c r="S344" s="281"/>
      <c r="T344" s="281"/>
      <c r="U344" s="281"/>
      <c r="V344" s="281"/>
      <c r="W344" s="281"/>
      <c r="X344" s="281"/>
      <c r="Y344" s="281"/>
      <c r="Z344" s="281"/>
      <c r="AA344" s="281"/>
      <c r="AB344" s="281"/>
    </row>
    <row r="345" spans="1:28">
      <c r="A345" s="281"/>
      <c r="B345" s="281"/>
      <c r="C345" s="281"/>
      <c r="D345" s="281"/>
      <c r="E345" s="281"/>
      <c r="F345" s="281"/>
      <c r="G345" s="281"/>
      <c r="H345" s="281"/>
      <c r="I345" s="281"/>
      <c r="J345" s="281"/>
      <c r="K345" s="281"/>
      <c r="L345" s="281"/>
      <c r="M345" s="281"/>
      <c r="N345" s="281"/>
      <c r="O345" s="281"/>
      <c r="P345" s="281"/>
      <c r="Q345" s="281"/>
      <c r="R345" s="281"/>
      <c r="S345" s="281"/>
      <c r="T345" s="281"/>
      <c r="U345" s="281"/>
      <c r="V345" s="281"/>
      <c r="W345" s="281"/>
      <c r="X345" s="281"/>
      <c r="Y345" s="281"/>
      <c r="Z345" s="281"/>
      <c r="AA345" s="281"/>
      <c r="AB345" s="281"/>
    </row>
    <row r="346" spans="1:28">
      <c r="A346" s="281"/>
      <c r="B346" s="281"/>
      <c r="C346" s="281"/>
      <c r="D346" s="281"/>
      <c r="E346" s="281"/>
      <c r="F346" s="281"/>
      <c r="G346" s="281"/>
      <c r="H346" s="281"/>
      <c r="I346" s="281"/>
      <c r="J346" s="281"/>
      <c r="K346" s="281"/>
      <c r="L346" s="281"/>
      <c r="M346" s="281"/>
      <c r="N346" s="281"/>
      <c r="O346" s="281"/>
      <c r="P346" s="281"/>
      <c r="Q346" s="281"/>
      <c r="R346" s="281"/>
      <c r="S346" s="281"/>
      <c r="T346" s="281"/>
      <c r="U346" s="281"/>
      <c r="V346" s="281"/>
      <c r="W346" s="281"/>
      <c r="X346" s="281"/>
      <c r="Y346" s="281"/>
      <c r="Z346" s="281"/>
      <c r="AA346" s="281"/>
      <c r="AB346" s="281"/>
    </row>
    <row r="347" spans="1:28">
      <c r="A347" s="281"/>
      <c r="B347" s="281"/>
      <c r="C347" s="281"/>
      <c r="D347" s="281"/>
      <c r="E347" s="281"/>
      <c r="F347" s="281"/>
      <c r="G347" s="281"/>
      <c r="H347" s="281"/>
      <c r="I347" s="281"/>
      <c r="J347" s="281"/>
      <c r="K347" s="281"/>
      <c r="L347" s="281"/>
      <c r="M347" s="281"/>
      <c r="N347" s="281"/>
      <c r="O347" s="281"/>
      <c r="P347" s="281"/>
      <c r="Q347" s="281"/>
      <c r="R347" s="281"/>
      <c r="S347" s="281"/>
      <c r="T347" s="281"/>
      <c r="U347" s="281"/>
      <c r="V347" s="281"/>
      <c r="W347" s="281"/>
      <c r="X347" s="281"/>
      <c r="Y347" s="281"/>
      <c r="Z347" s="281"/>
      <c r="AA347" s="281"/>
      <c r="AB347" s="281"/>
    </row>
    <row r="348" spans="1:28">
      <c r="A348" s="281"/>
      <c r="B348" s="281"/>
      <c r="C348" s="281"/>
      <c r="D348" s="281"/>
      <c r="E348" s="281"/>
      <c r="F348" s="281"/>
      <c r="G348" s="281"/>
      <c r="H348" s="281"/>
      <c r="I348" s="281"/>
      <c r="J348" s="281"/>
      <c r="K348" s="281"/>
      <c r="L348" s="281"/>
      <c r="M348" s="281"/>
      <c r="N348" s="281"/>
      <c r="O348" s="281"/>
      <c r="P348" s="281"/>
      <c r="Q348" s="281"/>
      <c r="R348" s="281"/>
      <c r="S348" s="281"/>
      <c r="T348" s="281"/>
      <c r="U348" s="281"/>
      <c r="V348" s="281"/>
      <c r="W348" s="281"/>
      <c r="X348" s="281"/>
      <c r="Y348" s="281"/>
      <c r="Z348" s="281"/>
      <c r="AA348" s="281"/>
      <c r="AB348" s="281"/>
    </row>
    <row r="349" spans="1:28">
      <c r="A349" s="281"/>
      <c r="B349" s="281"/>
      <c r="C349" s="281"/>
      <c r="D349" s="281"/>
      <c r="E349" s="281"/>
      <c r="F349" s="281"/>
      <c r="G349" s="281"/>
      <c r="H349" s="281"/>
      <c r="I349" s="281"/>
      <c r="J349" s="281"/>
      <c r="K349" s="281"/>
      <c r="L349" s="281"/>
      <c r="M349" s="281"/>
      <c r="N349" s="281"/>
      <c r="O349" s="281"/>
      <c r="P349" s="281"/>
      <c r="Q349" s="281"/>
      <c r="R349" s="281"/>
      <c r="S349" s="281"/>
      <c r="T349" s="281"/>
      <c r="U349" s="281"/>
      <c r="V349" s="281"/>
      <c r="W349" s="281"/>
      <c r="X349" s="281"/>
      <c r="Y349" s="281"/>
      <c r="Z349" s="281"/>
      <c r="AA349" s="281"/>
      <c r="AB349" s="281"/>
    </row>
    <row r="350" spans="1:28">
      <c r="A350" s="281"/>
      <c r="B350" s="281"/>
      <c r="C350" s="281"/>
      <c r="D350" s="281"/>
      <c r="E350" s="281"/>
      <c r="F350" s="281"/>
      <c r="G350" s="281"/>
      <c r="H350" s="281"/>
      <c r="I350" s="281"/>
      <c r="J350" s="281"/>
      <c r="K350" s="281"/>
      <c r="L350" s="281"/>
      <c r="M350" s="281"/>
      <c r="N350" s="281"/>
      <c r="O350" s="281"/>
      <c r="P350" s="281"/>
      <c r="Q350" s="281"/>
      <c r="R350" s="281"/>
      <c r="S350" s="281"/>
      <c r="T350" s="281"/>
      <c r="U350" s="281"/>
      <c r="V350" s="281"/>
      <c r="W350" s="281"/>
      <c r="X350" s="281"/>
      <c r="Y350" s="281"/>
      <c r="Z350" s="281"/>
      <c r="AA350" s="281"/>
      <c r="AB350" s="281"/>
    </row>
    <row r="351" spans="1:28">
      <c r="A351" s="281"/>
      <c r="B351" s="281"/>
      <c r="C351" s="281"/>
      <c r="D351" s="281"/>
      <c r="E351" s="281"/>
      <c r="F351" s="281"/>
      <c r="G351" s="281"/>
      <c r="H351" s="281"/>
      <c r="I351" s="281"/>
      <c r="J351" s="281"/>
      <c r="K351" s="281"/>
      <c r="L351" s="281"/>
      <c r="M351" s="281"/>
      <c r="N351" s="281"/>
      <c r="O351" s="281"/>
      <c r="P351" s="281"/>
      <c r="Q351" s="281"/>
      <c r="R351" s="281"/>
      <c r="S351" s="281"/>
      <c r="T351" s="281"/>
      <c r="U351" s="281"/>
      <c r="V351" s="281"/>
      <c r="W351" s="281"/>
      <c r="X351" s="281"/>
      <c r="Y351" s="281"/>
      <c r="Z351" s="281"/>
      <c r="AA351" s="281"/>
      <c r="AB351" s="281"/>
    </row>
    <row r="352" spans="1:28">
      <c r="A352" s="281"/>
      <c r="B352" s="281"/>
      <c r="C352" s="281"/>
      <c r="D352" s="281"/>
      <c r="E352" s="281"/>
      <c r="F352" s="281"/>
      <c r="G352" s="281"/>
      <c r="H352" s="281"/>
      <c r="I352" s="281"/>
      <c r="J352" s="281"/>
      <c r="K352" s="281"/>
      <c r="L352" s="281"/>
      <c r="M352" s="281"/>
      <c r="N352" s="281"/>
      <c r="O352" s="281"/>
      <c r="P352" s="281"/>
      <c r="Q352" s="281"/>
      <c r="R352" s="281"/>
      <c r="S352" s="281"/>
      <c r="T352" s="281"/>
      <c r="U352" s="281"/>
      <c r="V352" s="281"/>
      <c r="W352" s="281"/>
      <c r="X352" s="281"/>
      <c r="Y352" s="281"/>
      <c r="Z352" s="281"/>
      <c r="AA352" s="281"/>
      <c r="AB352" s="281"/>
    </row>
    <row r="353" spans="1:28">
      <c r="A353" s="281"/>
      <c r="B353" s="281"/>
      <c r="C353" s="281"/>
      <c r="D353" s="281"/>
      <c r="E353" s="281"/>
      <c r="F353" s="281"/>
      <c r="G353" s="281"/>
      <c r="H353" s="281"/>
      <c r="I353" s="281"/>
      <c r="J353" s="281"/>
      <c r="K353" s="281"/>
      <c r="L353" s="281"/>
      <c r="M353" s="281"/>
      <c r="N353" s="281"/>
      <c r="O353" s="281"/>
      <c r="P353" s="281"/>
      <c r="Q353" s="281"/>
      <c r="R353" s="281"/>
      <c r="S353" s="281"/>
      <c r="T353" s="281"/>
      <c r="U353" s="281"/>
      <c r="V353" s="281"/>
      <c r="W353" s="281"/>
      <c r="X353" s="281"/>
      <c r="Y353" s="281"/>
      <c r="Z353" s="281"/>
      <c r="AA353" s="281"/>
      <c r="AB353" s="281"/>
    </row>
    <row r="354" spans="1:28">
      <c r="A354" s="281"/>
      <c r="B354" s="281"/>
      <c r="C354" s="281"/>
      <c r="D354" s="281"/>
      <c r="E354" s="281"/>
      <c r="F354" s="281"/>
      <c r="G354" s="281"/>
      <c r="H354" s="281"/>
      <c r="I354" s="281"/>
      <c r="J354" s="281"/>
      <c r="K354" s="281"/>
      <c r="L354" s="281"/>
      <c r="M354" s="281"/>
      <c r="N354" s="281"/>
      <c r="O354" s="281"/>
      <c r="P354" s="281"/>
      <c r="Q354" s="281"/>
      <c r="R354" s="281"/>
      <c r="S354" s="281"/>
      <c r="T354" s="281"/>
      <c r="U354" s="281"/>
      <c r="V354" s="281"/>
      <c r="W354" s="281"/>
      <c r="X354" s="281"/>
      <c r="Y354" s="281"/>
      <c r="Z354" s="281"/>
      <c r="AA354" s="281"/>
      <c r="AB354" s="281"/>
    </row>
    <row r="355" spans="1:28">
      <c r="A355" s="281"/>
      <c r="B355" s="281"/>
      <c r="C355" s="281"/>
      <c r="D355" s="281"/>
      <c r="E355" s="281"/>
      <c r="F355" s="281"/>
      <c r="G355" s="281"/>
      <c r="H355" s="281"/>
      <c r="I355" s="281"/>
      <c r="J355" s="281"/>
      <c r="K355" s="281"/>
      <c r="L355" s="281"/>
      <c r="M355" s="281"/>
      <c r="N355" s="281"/>
      <c r="O355" s="281"/>
      <c r="P355" s="281"/>
      <c r="Q355" s="281"/>
      <c r="R355" s="281"/>
      <c r="S355" s="281"/>
      <c r="T355" s="281"/>
      <c r="U355" s="281"/>
      <c r="V355" s="281"/>
      <c r="W355" s="281"/>
      <c r="X355" s="281"/>
      <c r="Y355" s="281"/>
      <c r="Z355" s="281"/>
      <c r="AA355" s="281"/>
      <c r="AB355" s="281"/>
    </row>
    <row r="356" spans="1:28">
      <c r="A356" s="281"/>
      <c r="B356" s="281"/>
      <c r="C356" s="281"/>
      <c r="D356" s="281"/>
      <c r="E356" s="281"/>
      <c r="F356" s="281"/>
      <c r="G356" s="281"/>
      <c r="H356" s="281"/>
      <c r="I356" s="281"/>
      <c r="J356" s="281"/>
      <c r="K356" s="281"/>
      <c r="L356" s="281"/>
      <c r="M356" s="281"/>
      <c r="N356" s="281"/>
      <c r="O356" s="281"/>
      <c r="P356" s="281"/>
      <c r="Q356" s="281"/>
      <c r="R356" s="281"/>
      <c r="S356" s="281"/>
      <c r="T356" s="281"/>
      <c r="U356" s="281"/>
      <c r="V356" s="281"/>
      <c r="W356" s="281"/>
      <c r="X356" s="281"/>
      <c r="Y356" s="281"/>
      <c r="Z356" s="281"/>
      <c r="AA356" s="281"/>
      <c r="AB356" s="281"/>
    </row>
    <row r="357" spans="1:28">
      <c r="A357" s="281"/>
      <c r="B357" s="281"/>
      <c r="C357" s="281"/>
      <c r="D357" s="281"/>
      <c r="E357" s="281"/>
      <c r="F357" s="281"/>
      <c r="G357" s="281"/>
      <c r="H357" s="281"/>
      <c r="I357" s="281"/>
      <c r="J357" s="281"/>
      <c r="K357" s="281"/>
      <c r="L357" s="281"/>
      <c r="M357" s="281"/>
      <c r="N357" s="281"/>
      <c r="O357" s="281"/>
      <c r="P357" s="281"/>
      <c r="Q357" s="281"/>
      <c r="R357" s="281"/>
      <c r="S357" s="281"/>
      <c r="T357" s="281"/>
      <c r="U357" s="281"/>
      <c r="V357" s="281"/>
      <c r="W357" s="281"/>
      <c r="X357" s="281"/>
      <c r="Y357" s="281"/>
      <c r="Z357" s="281"/>
      <c r="AA357" s="281"/>
      <c r="AB357" s="281"/>
    </row>
    <row r="358" spans="1:28">
      <c r="A358" s="281"/>
      <c r="B358" s="281"/>
      <c r="C358" s="281"/>
      <c r="D358" s="281"/>
      <c r="E358" s="281"/>
      <c r="F358" s="281"/>
      <c r="G358" s="281"/>
      <c r="H358" s="281"/>
      <c r="I358" s="281"/>
      <c r="J358" s="281"/>
      <c r="K358" s="281"/>
      <c r="L358" s="281"/>
      <c r="M358" s="281"/>
      <c r="N358" s="281"/>
      <c r="O358" s="281"/>
      <c r="P358" s="281"/>
      <c r="Q358" s="281"/>
      <c r="R358" s="281"/>
      <c r="S358" s="281"/>
      <c r="T358" s="281"/>
      <c r="U358" s="281"/>
      <c r="V358" s="281"/>
      <c r="W358" s="281"/>
      <c r="X358" s="281"/>
      <c r="Y358" s="281"/>
      <c r="Z358" s="281"/>
      <c r="AA358" s="281"/>
      <c r="AB358" s="281"/>
    </row>
    <row r="359" spans="1:28">
      <c r="A359" s="281"/>
      <c r="B359" s="281"/>
      <c r="C359" s="281"/>
      <c r="D359" s="281"/>
      <c r="E359" s="281"/>
      <c r="F359" s="281"/>
      <c r="G359" s="281"/>
      <c r="H359" s="281"/>
      <c r="I359" s="281"/>
      <c r="J359" s="281"/>
      <c r="K359" s="281"/>
      <c r="L359" s="281"/>
      <c r="M359" s="281"/>
      <c r="N359" s="281"/>
      <c r="O359" s="281"/>
      <c r="P359" s="281"/>
      <c r="Q359" s="281"/>
      <c r="R359" s="281"/>
      <c r="S359" s="281"/>
      <c r="T359" s="281"/>
      <c r="U359" s="281"/>
      <c r="V359" s="281"/>
      <c r="W359" s="281"/>
      <c r="X359" s="281"/>
      <c r="Y359" s="281"/>
      <c r="Z359" s="281"/>
      <c r="AA359" s="281"/>
      <c r="AB359" s="281"/>
    </row>
    <row r="360" spans="1:28">
      <c r="A360" s="281"/>
      <c r="B360" s="281"/>
      <c r="C360" s="281"/>
      <c r="D360" s="281"/>
      <c r="E360" s="281"/>
      <c r="F360" s="281"/>
      <c r="G360" s="281"/>
      <c r="H360" s="281"/>
      <c r="I360" s="281"/>
      <c r="J360" s="281"/>
      <c r="K360" s="281"/>
      <c r="L360" s="281"/>
      <c r="M360" s="281"/>
      <c r="N360" s="281"/>
      <c r="O360" s="281"/>
      <c r="P360" s="281"/>
      <c r="Q360" s="281"/>
      <c r="R360" s="281"/>
      <c r="S360" s="281"/>
      <c r="T360" s="281"/>
      <c r="U360" s="281"/>
      <c r="V360" s="281"/>
      <c r="W360" s="281"/>
      <c r="X360" s="281"/>
      <c r="Y360" s="281"/>
      <c r="Z360" s="281"/>
      <c r="AA360" s="281"/>
      <c r="AB360" s="281"/>
    </row>
    <row r="361" spans="1:28">
      <c r="A361" s="281"/>
      <c r="B361" s="281"/>
      <c r="C361" s="281"/>
      <c r="D361" s="281"/>
      <c r="E361" s="281"/>
      <c r="F361" s="281"/>
      <c r="G361" s="281"/>
      <c r="H361" s="281"/>
      <c r="I361" s="281"/>
      <c r="J361" s="281"/>
      <c r="K361" s="281"/>
      <c r="L361" s="281"/>
      <c r="M361" s="281"/>
      <c r="N361" s="281"/>
      <c r="O361" s="281"/>
      <c r="P361" s="281"/>
      <c r="Q361" s="281"/>
      <c r="R361" s="281"/>
      <c r="S361" s="281"/>
      <c r="T361" s="281"/>
      <c r="U361" s="281"/>
      <c r="V361" s="281"/>
      <c r="W361" s="281"/>
      <c r="X361" s="281"/>
      <c r="Y361" s="281"/>
      <c r="Z361" s="281"/>
      <c r="AA361" s="281"/>
      <c r="AB361" s="281"/>
    </row>
    <row r="362" spans="1:28">
      <c r="A362" s="281"/>
      <c r="B362" s="281"/>
      <c r="C362" s="281"/>
      <c r="D362" s="281"/>
      <c r="E362" s="281"/>
      <c r="F362" s="281"/>
      <c r="G362" s="281"/>
      <c r="H362" s="281"/>
      <c r="I362" s="281"/>
      <c r="J362" s="281"/>
      <c r="K362" s="281"/>
      <c r="L362" s="281"/>
      <c r="M362" s="281"/>
      <c r="N362" s="281"/>
      <c r="O362" s="281"/>
      <c r="P362" s="281"/>
      <c r="Q362" s="281"/>
      <c r="R362" s="281"/>
      <c r="S362" s="281"/>
      <c r="T362" s="281"/>
      <c r="U362" s="281"/>
      <c r="V362" s="281"/>
      <c r="W362" s="281"/>
      <c r="X362" s="281"/>
      <c r="Y362" s="281"/>
      <c r="Z362" s="281"/>
      <c r="AA362" s="281"/>
      <c r="AB362" s="281"/>
    </row>
    <row r="363" spans="1:28">
      <c r="A363" s="281"/>
      <c r="B363" s="281"/>
      <c r="C363" s="281"/>
      <c r="D363" s="281"/>
      <c r="E363" s="281"/>
      <c r="F363" s="281"/>
      <c r="G363" s="281"/>
      <c r="H363" s="281"/>
      <c r="I363" s="281"/>
      <c r="J363" s="281"/>
      <c r="K363" s="281"/>
      <c r="L363" s="281"/>
      <c r="M363" s="281"/>
      <c r="N363" s="281"/>
      <c r="O363" s="281"/>
      <c r="P363" s="281"/>
      <c r="Q363" s="281"/>
      <c r="R363" s="281"/>
      <c r="S363" s="281"/>
      <c r="T363" s="281"/>
      <c r="U363" s="281"/>
      <c r="V363" s="281"/>
      <c r="W363" s="281"/>
      <c r="X363" s="281"/>
      <c r="Y363" s="281"/>
      <c r="Z363" s="281"/>
      <c r="AA363" s="281"/>
      <c r="AB363" s="281"/>
    </row>
    <row r="364" spans="1:28">
      <c r="A364" s="281"/>
      <c r="B364" s="281"/>
      <c r="C364" s="281"/>
      <c r="D364" s="281"/>
      <c r="E364" s="281"/>
      <c r="F364" s="281"/>
      <c r="G364" s="281"/>
      <c r="H364" s="281"/>
      <c r="I364" s="281"/>
      <c r="J364" s="281"/>
      <c r="K364" s="281"/>
      <c r="L364" s="281"/>
      <c r="M364" s="281"/>
      <c r="N364" s="281"/>
      <c r="O364" s="281"/>
      <c r="P364" s="281"/>
      <c r="Q364" s="281"/>
      <c r="R364" s="281"/>
      <c r="S364" s="281"/>
      <c r="T364" s="281"/>
      <c r="U364" s="281"/>
      <c r="V364" s="281"/>
      <c r="W364" s="281"/>
      <c r="X364" s="281"/>
      <c r="Y364" s="281"/>
      <c r="Z364" s="281"/>
      <c r="AA364" s="281"/>
      <c r="AB364" s="281"/>
    </row>
    <row r="365" spans="1:28">
      <c r="A365" s="281"/>
      <c r="B365" s="281"/>
      <c r="C365" s="281"/>
      <c r="D365" s="281"/>
      <c r="E365" s="281"/>
      <c r="F365" s="281"/>
      <c r="G365" s="281"/>
      <c r="H365" s="281"/>
      <c r="I365" s="281"/>
      <c r="J365" s="281"/>
      <c r="K365" s="281"/>
      <c r="L365" s="281"/>
      <c r="M365" s="281"/>
      <c r="N365" s="281"/>
      <c r="O365" s="281"/>
      <c r="P365" s="281"/>
      <c r="Q365" s="281"/>
      <c r="R365" s="281"/>
      <c r="S365" s="281"/>
      <c r="T365" s="281"/>
      <c r="U365" s="281"/>
      <c r="V365" s="281"/>
      <c r="W365" s="281"/>
      <c r="X365" s="281"/>
      <c r="Y365" s="281"/>
      <c r="Z365" s="281"/>
      <c r="AA365" s="281"/>
      <c r="AB365" s="281"/>
    </row>
    <row r="366" spans="1:28">
      <c r="A366" s="281"/>
      <c r="B366" s="281"/>
      <c r="C366" s="281"/>
      <c r="D366" s="281"/>
      <c r="E366" s="281"/>
      <c r="F366" s="281"/>
      <c r="G366" s="281"/>
      <c r="H366" s="281"/>
      <c r="I366" s="281"/>
      <c r="J366" s="281"/>
      <c r="K366" s="281"/>
      <c r="L366" s="281"/>
      <c r="M366" s="281"/>
      <c r="N366" s="281"/>
      <c r="O366" s="281"/>
      <c r="P366" s="281"/>
      <c r="Q366" s="281"/>
      <c r="R366" s="281"/>
      <c r="S366" s="281"/>
      <c r="T366" s="281"/>
      <c r="U366" s="281"/>
      <c r="V366" s="281"/>
      <c r="W366" s="281"/>
      <c r="X366" s="281"/>
      <c r="Y366" s="281"/>
      <c r="Z366" s="281"/>
      <c r="AA366" s="281"/>
      <c r="AB366" s="281"/>
    </row>
    <row r="367" spans="1:28">
      <c r="A367" s="281"/>
      <c r="B367" s="281"/>
      <c r="C367" s="281"/>
      <c r="D367" s="281"/>
      <c r="E367" s="281"/>
      <c r="F367" s="281"/>
      <c r="G367" s="281"/>
      <c r="H367" s="281"/>
      <c r="I367" s="281"/>
      <c r="J367" s="281"/>
      <c r="K367" s="281"/>
      <c r="L367" s="281"/>
      <c r="M367" s="281"/>
      <c r="N367" s="281"/>
      <c r="O367" s="281"/>
      <c r="P367" s="281"/>
      <c r="Q367" s="281"/>
      <c r="R367" s="281"/>
      <c r="S367" s="281"/>
      <c r="T367" s="281"/>
      <c r="U367" s="281"/>
      <c r="V367" s="281"/>
      <c r="W367" s="281"/>
      <c r="X367" s="281"/>
      <c r="Y367" s="281"/>
      <c r="Z367" s="281"/>
      <c r="AA367" s="281"/>
      <c r="AB367" s="281"/>
    </row>
    <row r="368" spans="1:28">
      <c r="A368" s="281"/>
      <c r="B368" s="281"/>
      <c r="C368" s="281"/>
      <c r="D368" s="281"/>
      <c r="E368" s="281"/>
      <c r="F368" s="281"/>
      <c r="G368" s="281"/>
      <c r="H368" s="281"/>
      <c r="I368" s="281"/>
      <c r="J368" s="281"/>
      <c r="K368" s="281"/>
      <c r="L368" s="281"/>
      <c r="M368" s="281"/>
      <c r="N368" s="281"/>
      <c r="O368" s="281"/>
      <c r="P368" s="281"/>
      <c r="Q368" s="281"/>
      <c r="R368" s="281"/>
      <c r="S368" s="281"/>
      <c r="T368" s="281"/>
      <c r="U368" s="281"/>
      <c r="V368" s="281"/>
      <c r="W368" s="281"/>
      <c r="X368" s="281"/>
      <c r="Y368" s="281"/>
      <c r="Z368" s="281"/>
      <c r="AA368" s="281"/>
      <c r="AB368" s="281"/>
    </row>
    <row r="369" spans="1:28">
      <c r="A369" s="281"/>
      <c r="B369" s="281"/>
      <c r="C369" s="281"/>
      <c r="D369" s="281"/>
      <c r="E369" s="281"/>
      <c r="F369" s="281"/>
      <c r="G369" s="281"/>
      <c r="H369" s="281"/>
      <c r="I369" s="281"/>
      <c r="J369" s="281"/>
      <c r="K369" s="281"/>
      <c r="L369" s="281"/>
      <c r="M369" s="281"/>
      <c r="N369" s="281"/>
      <c r="O369" s="281"/>
      <c r="P369" s="281"/>
      <c r="Q369" s="281"/>
      <c r="R369" s="281"/>
      <c r="S369" s="281"/>
      <c r="T369" s="281"/>
      <c r="U369" s="281"/>
      <c r="V369" s="281"/>
      <c r="W369" s="281"/>
      <c r="X369" s="281"/>
      <c r="Y369" s="281"/>
      <c r="Z369" s="281"/>
      <c r="AA369" s="281"/>
      <c r="AB369" s="281"/>
    </row>
    <row r="370" spans="1:28">
      <c r="A370" s="281"/>
      <c r="B370" s="281"/>
      <c r="C370" s="281"/>
      <c r="D370" s="281"/>
      <c r="E370" s="281"/>
      <c r="F370" s="281"/>
      <c r="G370" s="281"/>
      <c r="H370" s="281"/>
      <c r="I370" s="281"/>
      <c r="J370" s="281"/>
      <c r="K370" s="281"/>
      <c r="L370" s="281"/>
      <c r="M370" s="281"/>
      <c r="N370" s="281"/>
      <c r="O370" s="281"/>
      <c r="P370" s="281"/>
      <c r="Q370" s="281"/>
      <c r="R370" s="281"/>
      <c r="S370" s="281"/>
      <c r="T370" s="281"/>
      <c r="U370" s="281"/>
      <c r="V370" s="281"/>
      <c r="W370" s="281"/>
      <c r="X370" s="281"/>
      <c r="Y370" s="281"/>
      <c r="Z370" s="281"/>
      <c r="AA370" s="281"/>
      <c r="AB370" s="281"/>
    </row>
    <row r="371" spans="1:28">
      <c r="A371" s="281"/>
      <c r="B371" s="281"/>
      <c r="C371" s="281"/>
      <c r="D371" s="281"/>
      <c r="E371" s="281"/>
      <c r="F371" s="281"/>
      <c r="G371" s="281"/>
      <c r="H371" s="281"/>
      <c r="I371" s="281"/>
      <c r="J371" s="281"/>
      <c r="K371" s="281"/>
      <c r="L371" s="281"/>
      <c r="M371" s="281"/>
      <c r="N371" s="281"/>
      <c r="O371" s="281"/>
      <c r="P371" s="281"/>
      <c r="Q371" s="281"/>
      <c r="R371" s="281"/>
      <c r="S371" s="281"/>
      <c r="T371" s="281"/>
      <c r="U371" s="281"/>
      <c r="V371" s="281"/>
      <c r="W371" s="281"/>
      <c r="X371" s="281"/>
      <c r="Y371" s="281"/>
      <c r="Z371" s="281"/>
      <c r="AA371" s="281"/>
      <c r="AB371" s="281"/>
    </row>
    <row r="372" spans="1:28">
      <c r="A372" s="281"/>
      <c r="B372" s="281"/>
      <c r="C372" s="281"/>
      <c r="D372" s="281"/>
      <c r="E372" s="281"/>
      <c r="F372" s="281"/>
      <c r="G372" s="281"/>
      <c r="H372" s="281"/>
      <c r="I372" s="281"/>
      <c r="J372" s="281"/>
      <c r="K372" s="281"/>
      <c r="L372" s="281"/>
      <c r="M372" s="281"/>
      <c r="N372" s="281"/>
      <c r="O372" s="281"/>
      <c r="P372" s="281"/>
      <c r="Q372" s="281"/>
      <c r="R372" s="281"/>
      <c r="S372" s="281"/>
      <c r="T372" s="281"/>
      <c r="U372" s="281"/>
      <c r="V372" s="281"/>
      <c r="W372" s="281"/>
      <c r="X372" s="281"/>
      <c r="Y372" s="281"/>
      <c r="Z372" s="281"/>
      <c r="AA372" s="281"/>
      <c r="AB372" s="281"/>
    </row>
    <row r="373" spans="1:28">
      <c r="A373" s="281"/>
      <c r="B373" s="281"/>
      <c r="C373" s="281"/>
      <c r="D373" s="281"/>
      <c r="E373" s="281"/>
      <c r="F373" s="281"/>
      <c r="G373" s="281"/>
      <c r="H373" s="281"/>
      <c r="I373" s="281"/>
      <c r="J373" s="281"/>
      <c r="K373" s="281"/>
      <c r="L373" s="281"/>
      <c r="M373" s="281"/>
      <c r="N373" s="281"/>
      <c r="O373" s="281"/>
      <c r="P373" s="281"/>
      <c r="Q373" s="281"/>
      <c r="R373" s="281"/>
      <c r="S373" s="281"/>
      <c r="T373" s="281"/>
      <c r="U373" s="281"/>
      <c r="V373" s="281"/>
      <c r="W373" s="281"/>
      <c r="X373" s="281"/>
      <c r="Y373" s="281"/>
      <c r="Z373" s="281"/>
      <c r="AA373" s="281"/>
      <c r="AB373" s="281"/>
    </row>
    <row r="374" spans="1:28">
      <c r="A374" s="281"/>
      <c r="B374" s="281"/>
      <c r="C374" s="281"/>
      <c r="D374" s="281"/>
      <c r="E374" s="281"/>
      <c r="F374" s="281"/>
      <c r="G374" s="281"/>
      <c r="H374" s="281"/>
      <c r="I374" s="281"/>
      <c r="J374" s="281"/>
      <c r="K374" s="281"/>
      <c r="L374" s="281"/>
      <c r="M374" s="281"/>
      <c r="N374" s="281"/>
      <c r="O374" s="281"/>
      <c r="P374" s="281"/>
      <c r="Q374" s="281"/>
      <c r="R374" s="281"/>
      <c r="S374" s="281"/>
      <c r="T374" s="281"/>
      <c r="U374" s="281"/>
      <c r="V374" s="281"/>
      <c r="W374" s="281"/>
      <c r="X374" s="281"/>
      <c r="Y374" s="281"/>
      <c r="Z374" s="281"/>
      <c r="AA374" s="281"/>
      <c r="AB374" s="281"/>
    </row>
    <row r="375" spans="1:28">
      <c r="A375" s="281"/>
      <c r="B375" s="281"/>
      <c r="C375" s="281"/>
      <c r="D375" s="281"/>
      <c r="E375" s="281"/>
      <c r="F375" s="281"/>
      <c r="G375" s="281"/>
      <c r="H375" s="281"/>
      <c r="I375" s="281"/>
      <c r="J375" s="281"/>
      <c r="K375" s="281"/>
      <c r="L375" s="281"/>
      <c r="M375" s="281"/>
      <c r="N375" s="281"/>
      <c r="O375" s="281"/>
      <c r="P375" s="281"/>
      <c r="Q375" s="281"/>
      <c r="R375" s="281"/>
      <c r="S375" s="281"/>
      <c r="T375" s="281"/>
      <c r="U375" s="281"/>
      <c r="V375" s="281"/>
      <c r="W375" s="281"/>
      <c r="X375" s="281"/>
      <c r="Y375" s="281"/>
      <c r="Z375" s="281"/>
      <c r="AA375" s="281"/>
      <c r="AB375" s="281"/>
    </row>
    <row r="376" spans="1:28">
      <c r="A376" s="281"/>
      <c r="B376" s="281"/>
      <c r="C376" s="281"/>
      <c r="D376" s="281"/>
      <c r="E376" s="281"/>
      <c r="F376" s="281"/>
      <c r="G376" s="281"/>
      <c r="H376" s="281"/>
      <c r="I376" s="281"/>
      <c r="J376" s="281"/>
      <c r="K376" s="281"/>
      <c r="L376" s="281"/>
      <c r="M376" s="281"/>
      <c r="N376" s="281"/>
      <c r="O376" s="281"/>
      <c r="P376" s="281"/>
      <c r="Q376" s="281"/>
      <c r="R376" s="281"/>
      <c r="S376" s="281"/>
      <c r="T376" s="281"/>
      <c r="U376" s="281"/>
      <c r="V376" s="281"/>
      <c r="W376" s="281"/>
      <c r="X376" s="281"/>
      <c r="Y376" s="281"/>
      <c r="Z376" s="281"/>
      <c r="AA376" s="281"/>
      <c r="AB376" s="281"/>
    </row>
    <row r="377" spans="1:28">
      <c r="A377" s="281"/>
      <c r="B377" s="281"/>
      <c r="C377" s="281"/>
      <c r="D377" s="281"/>
      <c r="E377" s="281"/>
      <c r="F377" s="281"/>
      <c r="G377" s="281"/>
      <c r="H377" s="281"/>
      <c r="I377" s="281"/>
      <c r="J377" s="281"/>
      <c r="K377" s="281"/>
      <c r="L377" s="281"/>
      <c r="M377" s="281"/>
      <c r="N377" s="281"/>
      <c r="O377" s="281"/>
      <c r="P377" s="281"/>
      <c r="Q377" s="281"/>
      <c r="R377" s="281"/>
      <c r="S377" s="281"/>
      <c r="T377" s="281"/>
      <c r="U377" s="281"/>
      <c r="V377" s="281"/>
      <c r="W377" s="281"/>
      <c r="X377" s="281"/>
      <c r="Y377" s="281"/>
      <c r="Z377" s="281"/>
      <c r="AA377" s="281"/>
      <c r="AB377" s="281"/>
    </row>
    <row r="378" spans="1:28">
      <c r="A378" s="281"/>
      <c r="B378" s="281"/>
      <c r="C378" s="281"/>
      <c r="D378" s="281"/>
      <c r="E378" s="281"/>
      <c r="F378" s="281"/>
      <c r="G378" s="281"/>
      <c r="H378" s="281"/>
      <c r="I378" s="281"/>
      <c r="J378" s="281"/>
      <c r="K378" s="281"/>
      <c r="L378" s="281"/>
      <c r="M378" s="281"/>
      <c r="N378" s="281"/>
      <c r="O378" s="281"/>
      <c r="P378" s="281"/>
      <c r="Q378" s="281"/>
      <c r="R378" s="281"/>
      <c r="S378" s="281"/>
      <c r="T378" s="281"/>
      <c r="U378" s="281"/>
      <c r="V378" s="281"/>
      <c r="W378" s="281"/>
      <c r="X378" s="281"/>
      <c r="Y378" s="281"/>
      <c r="Z378" s="281"/>
      <c r="AA378" s="281"/>
      <c r="AB378" s="281"/>
    </row>
    <row r="379" spans="1:28">
      <c r="A379" s="281"/>
      <c r="B379" s="281"/>
      <c r="C379" s="281"/>
      <c r="D379" s="281"/>
      <c r="E379" s="281"/>
      <c r="F379" s="281"/>
      <c r="G379" s="281"/>
      <c r="H379" s="281"/>
      <c r="I379" s="281"/>
      <c r="J379" s="281"/>
      <c r="K379" s="281"/>
      <c r="L379" s="281"/>
      <c r="M379" s="281"/>
      <c r="N379" s="281"/>
      <c r="O379" s="281"/>
      <c r="P379" s="281"/>
      <c r="Q379" s="281"/>
      <c r="R379" s="281"/>
      <c r="S379" s="281"/>
      <c r="T379" s="281"/>
      <c r="U379" s="281"/>
      <c r="V379" s="281"/>
      <c r="W379" s="281"/>
      <c r="X379" s="281"/>
      <c r="Y379" s="281"/>
      <c r="Z379" s="281"/>
      <c r="AA379" s="281"/>
      <c r="AB379" s="281"/>
    </row>
    <row r="380" spans="1:28">
      <c r="A380" s="281"/>
      <c r="B380" s="281"/>
      <c r="C380" s="281"/>
      <c r="D380" s="281"/>
      <c r="E380" s="281"/>
      <c r="F380" s="281"/>
      <c r="G380" s="281"/>
      <c r="H380" s="281"/>
      <c r="I380" s="281"/>
      <c r="J380" s="281"/>
      <c r="K380" s="281"/>
      <c r="L380" s="281"/>
      <c r="M380" s="281"/>
      <c r="N380" s="281"/>
      <c r="O380" s="281"/>
      <c r="P380" s="281"/>
      <c r="Q380" s="281"/>
      <c r="R380" s="281"/>
      <c r="S380" s="281"/>
      <c r="T380" s="281"/>
      <c r="U380" s="281"/>
      <c r="V380" s="281"/>
      <c r="W380" s="281"/>
      <c r="X380" s="281"/>
      <c r="Y380" s="281"/>
      <c r="Z380" s="281"/>
      <c r="AA380" s="281"/>
      <c r="AB380" s="281"/>
    </row>
    <row r="381" spans="1:28">
      <c r="A381" s="281"/>
      <c r="B381" s="281"/>
      <c r="C381" s="281"/>
      <c r="D381" s="281"/>
      <c r="E381" s="281"/>
      <c r="F381" s="281"/>
      <c r="G381" s="281"/>
      <c r="H381" s="281"/>
      <c r="I381" s="281"/>
      <c r="J381" s="281"/>
      <c r="K381" s="281"/>
      <c r="L381" s="281"/>
      <c r="M381" s="281"/>
      <c r="N381" s="281"/>
      <c r="O381" s="281"/>
      <c r="P381" s="281"/>
      <c r="Q381" s="281"/>
      <c r="R381" s="281"/>
      <c r="S381" s="281"/>
      <c r="T381" s="281"/>
      <c r="U381" s="281"/>
      <c r="V381" s="281"/>
      <c r="W381" s="281"/>
      <c r="X381" s="281"/>
      <c r="Y381" s="281"/>
      <c r="Z381" s="281"/>
      <c r="AA381" s="281"/>
      <c r="AB381" s="281"/>
    </row>
    <row r="382" spans="1:28">
      <c r="A382" s="281"/>
      <c r="B382" s="281"/>
      <c r="C382" s="281"/>
      <c r="D382" s="281"/>
      <c r="E382" s="281"/>
      <c r="F382" s="281"/>
      <c r="G382" s="281"/>
      <c r="H382" s="281"/>
      <c r="I382" s="281"/>
      <c r="J382" s="281"/>
      <c r="K382" s="281"/>
      <c r="L382" s="281"/>
      <c r="M382" s="281"/>
      <c r="N382" s="281"/>
      <c r="O382" s="281"/>
      <c r="P382" s="281"/>
      <c r="Q382" s="281"/>
      <c r="R382" s="281"/>
      <c r="S382" s="281"/>
      <c r="T382" s="281"/>
      <c r="U382" s="281"/>
      <c r="V382" s="281"/>
      <c r="W382" s="281"/>
      <c r="X382" s="281"/>
      <c r="Y382" s="281"/>
      <c r="Z382" s="281"/>
      <c r="AA382" s="281"/>
      <c r="AB382" s="281"/>
    </row>
    <row r="383" spans="1:28">
      <c r="A383" s="281"/>
      <c r="B383" s="281"/>
      <c r="C383" s="281"/>
      <c r="D383" s="281"/>
      <c r="E383" s="281"/>
      <c r="F383" s="281"/>
      <c r="G383" s="281"/>
      <c r="H383" s="281"/>
      <c r="I383" s="281"/>
      <c r="J383" s="281"/>
      <c r="K383" s="281"/>
      <c r="L383" s="281"/>
      <c r="M383" s="281"/>
      <c r="N383" s="281"/>
      <c r="O383" s="281"/>
      <c r="P383" s="281"/>
      <c r="Q383" s="281"/>
      <c r="R383" s="281"/>
      <c r="S383" s="281"/>
      <c r="T383" s="281"/>
      <c r="U383" s="281"/>
      <c r="V383" s="281"/>
      <c r="W383" s="281"/>
      <c r="X383" s="281"/>
      <c r="Y383" s="281"/>
      <c r="Z383" s="281"/>
      <c r="AA383" s="281"/>
      <c r="AB383" s="281"/>
    </row>
    <row r="384" spans="1:28">
      <c r="A384" s="281"/>
      <c r="B384" s="281"/>
      <c r="C384" s="281"/>
      <c r="D384" s="281"/>
      <c r="E384" s="281"/>
      <c r="F384" s="281"/>
      <c r="G384" s="281"/>
      <c r="H384" s="281"/>
      <c r="I384" s="281"/>
      <c r="J384" s="281"/>
      <c r="K384" s="281"/>
      <c r="L384" s="281"/>
      <c r="M384" s="281"/>
      <c r="N384" s="281"/>
      <c r="O384" s="281"/>
      <c r="P384" s="281"/>
      <c r="Q384" s="281"/>
      <c r="R384" s="281"/>
      <c r="S384" s="281"/>
      <c r="T384" s="281"/>
      <c r="U384" s="281"/>
      <c r="V384" s="281"/>
      <c r="W384" s="281"/>
      <c r="X384" s="281"/>
      <c r="Y384" s="281"/>
      <c r="Z384" s="281"/>
      <c r="AA384" s="281"/>
      <c r="AB384" s="281"/>
    </row>
    <row r="385" spans="1:28">
      <c r="A385" s="281"/>
      <c r="B385" s="281"/>
      <c r="C385" s="281"/>
      <c r="D385" s="281"/>
      <c r="E385" s="281"/>
      <c r="F385" s="281"/>
      <c r="G385" s="281"/>
      <c r="H385" s="281"/>
      <c r="I385" s="281"/>
      <c r="J385" s="281"/>
      <c r="K385" s="281"/>
      <c r="L385" s="281"/>
      <c r="M385" s="281"/>
      <c r="N385" s="281"/>
      <c r="O385" s="281"/>
      <c r="P385" s="281"/>
      <c r="Q385" s="281"/>
      <c r="R385" s="281"/>
      <c r="S385" s="281"/>
      <c r="T385" s="281"/>
      <c r="U385" s="281"/>
      <c r="V385" s="281"/>
      <c r="W385" s="281"/>
      <c r="X385" s="281"/>
      <c r="Y385" s="281"/>
      <c r="Z385" s="281"/>
      <c r="AA385" s="281"/>
      <c r="AB385" s="281"/>
    </row>
    <row r="386" spans="1:28">
      <c r="A386" s="281"/>
      <c r="B386" s="281"/>
      <c r="C386" s="281"/>
      <c r="D386" s="281"/>
      <c r="E386" s="281"/>
      <c r="F386" s="281"/>
      <c r="G386" s="281"/>
      <c r="H386" s="281"/>
      <c r="I386" s="281"/>
      <c r="J386" s="281"/>
      <c r="K386" s="281"/>
      <c r="L386" s="281"/>
      <c r="M386" s="281"/>
      <c r="N386" s="281"/>
      <c r="O386" s="281"/>
      <c r="P386" s="281"/>
      <c r="Q386" s="281"/>
      <c r="R386" s="281"/>
      <c r="S386" s="281"/>
      <c r="T386" s="281"/>
      <c r="U386" s="281"/>
      <c r="V386" s="281"/>
      <c r="W386" s="281"/>
      <c r="X386" s="281"/>
      <c r="Y386" s="281"/>
      <c r="Z386" s="281"/>
      <c r="AA386" s="281"/>
      <c r="AB386" s="281"/>
    </row>
    <row r="387" spans="1:28">
      <c r="A387" s="281"/>
      <c r="B387" s="281"/>
      <c r="C387" s="281"/>
      <c r="D387" s="281"/>
      <c r="E387" s="281"/>
      <c r="F387" s="281"/>
      <c r="G387" s="281"/>
      <c r="H387" s="281"/>
      <c r="I387" s="281"/>
      <c r="J387" s="281"/>
      <c r="K387" s="281"/>
      <c r="L387" s="281"/>
      <c r="M387" s="281"/>
      <c r="N387" s="281"/>
      <c r="O387" s="281"/>
      <c r="P387" s="281"/>
      <c r="Q387" s="281"/>
      <c r="R387" s="281"/>
      <c r="S387" s="281"/>
      <c r="T387" s="281"/>
      <c r="U387" s="281"/>
      <c r="V387" s="281"/>
      <c r="W387" s="281"/>
      <c r="X387" s="281"/>
      <c r="Y387" s="281"/>
      <c r="Z387" s="281"/>
      <c r="AA387" s="281"/>
      <c r="AB387" s="281"/>
    </row>
    <row r="388" spans="1:28">
      <c r="A388" s="281"/>
      <c r="B388" s="281"/>
      <c r="C388" s="281"/>
      <c r="D388" s="281"/>
      <c r="E388" s="281"/>
      <c r="F388" s="281"/>
      <c r="G388" s="281"/>
      <c r="H388" s="281"/>
      <c r="I388" s="281"/>
      <c r="J388" s="281"/>
      <c r="K388" s="281"/>
      <c r="L388" s="281"/>
      <c r="M388" s="281"/>
      <c r="N388" s="281"/>
      <c r="O388" s="281"/>
      <c r="P388" s="281"/>
      <c r="Q388" s="281"/>
      <c r="R388" s="281"/>
      <c r="S388" s="281"/>
      <c r="T388" s="281"/>
      <c r="U388" s="281"/>
      <c r="V388" s="281"/>
      <c r="W388" s="281"/>
      <c r="X388" s="281"/>
      <c r="Y388" s="281"/>
      <c r="Z388" s="281"/>
      <c r="AA388" s="281"/>
      <c r="AB388" s="281"/>
    </row>
    <row r="389" spans="1:28">
      <c r="A389" s="281"/>
      <c r="B389" s="281"/>
      <c r="C389" s="281"/>
      <c r="D389" s="281"/>
      <c r="E389" s="281"/>
      <c r="F389" s="281"/>
      <c r="G389" s="281"/>
      <c r="H389" s="281"/>
      <c r="I389" s="281"/>
      <c r="J389" s="281"/>
      <c r="K389" s="281"/>
      <c r="L389" s="281"/>
      <c r="M389" s="281"/>
      <c r="N389" s="281"/>
      <c r="O389" s="281"/>
      <c r="P389" s="281"/>
      <c r="Q389" s="281"/>
      <c r="R389" s="281"/>
      <c r="S389" s="281"/>
      <c r="T389" s="281"/>
      <c r="U389" s="281"/>
      <c r="V389" s="281"/>
      <c r="W389" s="281"/>
      <c r="X389" s="281"/>
      <c r="Y389" s="281"/>
      <c r="Z389" s="281"/>
      <c r="AA389" s="281"/>
      <c r="AB389" s="281"/>
    </row>
    <row r="390" spans="1:28">
      <c r="A390" s="281"/>
      <c r="B390" s="281"/>
      <c r="C390" s="281"/>
      <c r="D390" s="281"/>
      <c r="E390" s="281"/>
      <c r="F390" s="281"/>
      <c r="G390" s="281"/>
      <c r="H390" s="281"/>
      <c r="I390" s="281"/>
      <c r="J390" s="281"/>
      <c r="K390" s="281"/>
      <c r="L390" s="281"/>
      <c r="M390" s="281"/>
      <c r="N390" s="281"/>
      <c r="O390" s="281"/>
      <c r="P390" s="281"/>
      <c r="Q390" s="281"/>
      <c r="R390" s="281"/>
      <c r="S390" s="281"/>
      <c r="T390" s="281"/>
      <c r="U390" s="281"/>
      <c r="V390" s="281"/>
      <c r="W390" s="281"/>
      <c r="X390" s="281"/>
      <c r="Y390" s="281"/>
      <c r="Z390" s="281"/>
      <c r="AA390" s="281"/>
      <c r="AB390" s="281"/>
    </row>
    <row r="391" spans="1:28">
      <c r="A391" s="281"/>
      <c r="B391" s="281"/>
      <c r="C391" s="281"/>
      <c r="D391" s="281"/>
      <c r="E391" s="281"/>
      <c r="F391" s="281"/>
      <c r="G391" s="281"/>
      <c r="H391" s="281"/>
      <c r="I391" s="281"/>
      <c r="J391" s="281"/>
      <c r="K391" s="281"/>
      <c r="L391" s="281"/>
      <c r="M391" s="281"/>
      <c r="N391" s="281"/>
      <c r="O391" s="281"/>
      <c r="P391" s="281"/>
      <c r="Q391" s="281"/>
      <c r="R391" s="281"/>
      <c r="S391" s="281"/>
      <c r="T391" s="281"/>
      <c r="U391" s="281"/>
      <c r="V391" s="281"/>
      <c r="W391" s="281"/>
      <c r="X391" s="281"/>
      <c r="Y391" s="281"/>
      <c r="Z391" s="281"/>
      <c r="AA391" s="281"/>
      <c r="AB391" s="281"/>
    </row>
    <row r="392" spans="1:28">
      <c r="A392" s="281"/>
      <c r="B392" s="281"/>
      <c r="C392" s="281"/>
      <c r="D392" s="281"/>
      <c r="E392" s="281"/>
      <c r="F392" s="281"/>
      <c r="G392" s="281"/>
      <c r="H392" s="281"/>
      <c r="I392" s="281"/>
      <c r="J392" s="281"/>
      <c r="K392" s="281"/>
      <c r="L392" s="281"/>
      <c r="M392" s="281"/>
      <c r="N392" s="281"/>
      <c r="O392" s="281"/>
      <c r="P392" s="281"/>
      <c r="Q392" s="281"/>
      <c r="R392" s="281"/>
      <c r="S392" s="281"/>
      <c r="T392" s="281"/>
      <c r="U392" s="281"/>
      <c r="V392" s="281"/>
      <c r="W392" s="281"/>
      <c r="X392" s="281"/>
      <c r="Y392" s="281"/>
      <c r="Z392" s="281"/>
      <c r="AA392" s="281"/>
      <c r="AB392" s="281"/>
    </row>
    <row r="393" spans="1:28">
      <c r="A393" s="281"/>
      <c r="B393" s="281"/>
      <c r="C393" s="281"/>
      <c r="D393" s="281"/>
      <c r="E393" s="281"/>
      <c r="F393" s="281"/>
      <c r="G393" s="281"/>
      <c r="H393" s="281"/>
      <c r="I393" s="281"/>
      <c r="J393" s="281"/>
      <c r="K393" s="281"/>
      <c r="L393" s="281"/>
      <c r="M393" s="281"/>
      <c r="N393" s="281"/>
      <c r="O393" s="281"/>
      <c r="P393" s="281"/>
      <c r="Q393" s="281"/>
      <c r="R393" s="281"/>
      <c r="S393" s="281"/>
      <c r="T393" s="281"/>
      <c r="U393" s="281"/>
      <c r="V393" s="281"/>
      <c r="W393" s="281"/>
      <c r="X393" s="281"/>
      <c r="Y393" s="281"/>
      <c r="Z393" s="281"/>
      <c r="AA393" s="281"/>
      <c r="AB393" s="281"/>
    </row>
    <row r="394" spans="1:28">
      <c r="A394" s="281"/>
      <c r="B394" s="281"/>
      <c r="C394" s="281"/>
      <c r="D394" s="281"/>
      <c r="E394" s="281"/>
      <c r="F394" s="281"/>
      <c r="G394" s="281"/>
      <c r="H394" s="281"/>
      <c r="I394" s="281"/>
      <c r="J394" s="281"/>
      <c r="K394" s="281"/>
      <c r="L394" s="281"/>
      <c r="M394" s="281"/>
      <c r="N394" s="281"/>
      <c r="O394" s="281"/>
      <c r="P394" s="281"/>
      <c r="Q394" s="281"/>
      <c r="R394" s="281"/>
      <c r="S394" s="281"/>
      <c r="T394" s="281"/>
      <c r="U394" s="281"/>
      <c r="V394" s="281"/>
      <c r="W394" s="281"/>
      <c r="X394" s="281"/>
      <c r="Y394" s="281"/>
      <c r="Z394" s="281"/>
      <c r="AA394" s="281"/>
      <c r="AB394" s="281"/>
    </row>
    <row r="395" spans="1:28">
      <c r="A395" s="281"/>
      <c r="B395" s="281"/>
      <c r="C395" s="281"/>
      <c r="D395" s="281"/>
      <c r="E395" s="281"/>
      <c r="F395" s="281"/>
      <c r="G395" s="281"/>
      <c r="H395" s="281"/>
      <c r="I395" s="281"/>
      <c r="J395" s="281"/>
      <c r="K395" s="281"/>
      <c r="L395" s="281"/>
      <c r="M395" s="281"/>
      <c r="N395" s="281"/>
      <c r="O395" s="281"/>
      <c r="P395" s="281"/>
      <c r="Q395" s="281"/>
      <c r="R395" s="281"/>
      <c r="S395" s="281"/>
      <c r="T395" s="281"/>
      <c r="U395" s="281"/>
      <c r="V395" s="281"/>
      <c r="W395" s="281"/>
      <c r="X395" s="281"/>
      <c r="Y395" s="281"/>
      <c r="Z395" s="281"/>
      <c r="AA395" s="281"/>
      <c r="AB395" s="281"/>
    </row>
    <row r="396" spans="1:28">
      <c r="A396" s="281"/>
      <c r="B396" s="281"/>
      <c r="C396" s="281"/>
      <c r="D396" s="281"/>
      <c r="E396" s="281"/>
      <c r="F396" s="281"/>
      <c r="G396" s="281"/>
      <c r="H396" s="281"/>
      <c r="I396" s="281"/>
      <c r="J396" s="281"/>
      <c r="K396" s="281"/>
      <c r="L396" s="281"/>
      <c r="M396" s="281"/>
      <c r="N396" s="281"/>
      <c r="O396" s="281"/>
      <c r="P396" s="281"/>
      <c r="Q396" s="281"/>
      <c r="R396" s="281"/>
      <c r="S396" s="281"/>
      <c r="T396" s="281"/>
      <c r="U396" s="281"/>
      <c r="V396" s="281"/>
      <c r="W396" s="281"/>
      <c r="X396" s="281"/>
      <c r="Y396" s="281"/>
      <c r="Z396" s="281"/>
      <c r="AA396" s="281"/>
      <c r="AB396" s="281"/>
    </row>
    <row r="397" spans="1:28">
      <c r="A397" s="281"/>
      <c r="B397" s="281"/>
      <c r="C397" s="281"/>
      <c r="D397" s="281"/>
      <c r="E397" s="281"/>
      <c r="F397" s="281"/>
      <c r="G397" s="281"/>
      <c r="H397" s="281"/>
      <c r="I397" s="281"/>
      <c r="J397" s="281"/>
      <c r="K397" s="281"/>
      <c r="L397" s="281"/>
      <c r="M397" s="281"/>
      <c r="N397" s="281"/>
      <c r="O397" s="281"/>
      <c r="P397" s="281"/>
      <c r="Q397" s="281"/>
      <c r="R397" s="281"/>
      <c r="S397" s="281"/>
      <c r="T397" s="281"/>
      <c r="U397" s="281"/>
      <c r="V397" s="281"/>
      <c r="W397" s="281"/>
      <c r="X397" s="281"/>
      <c r="Y397" s="281"/>
      <c r="Z397" s="281"/>
      <c r="AA397" s="281"/>
      <c r="AB397" s="281"/>
    </row>
    <row r="398" spans="1:28">
      <c r="A398" s="281"/>
      <c r="B398" s="281"/>
      <c r="C398" s="281"/>
      <c r="D398" s="281"/>
      <c r="E398" s="281"/>
      <c r="F398" s="281"/>
      <c r="G398" s="281"/>
      <c r="H398" s="281"/>
      <c r="I398" s="281"/>
      <c r="J398" s="281"/>
      <c r="K398" s="281"/>
      <c r="L398" s="281"/>
      <c r="M398" s="281"/>
      <c r="N398" s="281"/>
      <c r="O398" s="281"/>
      <c r="P398" s="281"/>
      <c r="Q398" s="281"/>
      <c r="R398" s="281"/>
      <c r="S398" s="281"/>
      <c r="T398" s="281"/>
      <c r="U398" s="281"/>
      <c r="V398" s="281"/>
      <c r="W398" s="281"/>
      <c r="X398" s="281"/>
      <c r="Y398" s="281"/>
      <c r="Z398" s="281"/>
      <c r="AA398" s="281"/>
      <c r="AB398" s="281"/>
    </row>
    <row r="399" spans="1:28">
      <c r="A399" s="281"/>
      <c r="B399" s="281"/>
      <c r="C399" s="281"/>
      <c r="D399" s="281"/>
      <c r="E399" s="281"/>
      <c r="F399" s="281"/>
      <c r="G399" s="281"/>
      <c r="H399" s="281"/>
      <c r="I399" s="281"/>
      <c r="J399" s="281"/>
      <c r="K399" s="281"/>
      <c r="L399" s="281"/>
      <c r="M399" s="281"/>
      <c r="N399" s="281"/>
      <c r="O399" s="281"/>
      <c r="P399" s="281"/>
      <c r="Q399" s="281"/>
      <c r="R399" s="281"/>
      <c r="S399" s="281"/>
      <c r="T399" s="281"/>
      <c r="U399" s="281"/>
      <c r="V399" s="281"/>
      <c r="W399" s="281"/>
      <c r="X399" s="281"/>
      <c r="Y399" s="281"/>
      <c r="Z399" s="281"/>
      <c r="AA399" s="281"/>
      <c r="AB399" s="281"/>
    </row>
    <row r="400" spans="1:28">
      <c r="A400" s="281"/>
      <c r="B400" s="281"/>
      <c r="C400" s="281"/>
      <c r="D400" s="281"/>
      <c r="E400" s="281"/>
      <c r="F400" s="281"/>
      <c r="G400" s="281"/>
      <c r="H400" s="281"/>
      <c r="I400" s="281"/>
      <c r="J400" s="281"/>
      <c r="K400" s="281"/>
      <c r="L400" s="281"/>
      <c r="M400" s="281"/>
      <c r="N400" s="281"/>
      <c r="O400" s="281"/>
      <c r="P400" s="281"/>
      <c r="Q400" s="281"/>
      <c r="R400" s="281"/>
      <c r="S400" s="281"/>
      <c r="T400" s="281"/>
      <c r="U400" s="281"/>
      <c r="V400" s="281"/>
      <c r="W400" s="281"/>
      <c r="X400" s="281"/>
      <c r="Y400" s="281"/>
      <c r="Z400" s="281"/>
      <c r="AA400" s="281"/>
      <c r="AB400" s="281"/>
    </row>
    <row r="401" spans="1:28">
      <c r="A401" s="281"/>
      <c r="B401" s="281"/>
      <c r="C401" s="281"/>
      <c r="D401" s="281"/>
      <c r="E401" s="281"/>
      <c r="F401" s="281"/>
      <c r="G401" s="281"/>
      <c r="H401" s="281"/>
      <c r="I401" s="281"/>
      <c r="J401" s="281"/>
      <c r="K401" s="281"/>
      <c r="L401" s="281"/>
      <c r="M401" s="281"/>
      <c r="N401" s="281"/>
      <c r="O401" s="281"/>
      <c r="P401" s="281"/>
      <c r="Q401" s="281"/>
      <c r="R401" s="281"/>
      <c r="S401" s="281"/>
      <c r="T401" s="281"/>
      <c r="U401" s="281"/>
      <c r="V401" s="281"/>
      <c r="W401" s="281"/>
      <c r="X401" s="281"/>
      <c r="Y401" s="281"/>
      <c r="Z401" s="281"/>
      <c r="AA401" s="281"/>
      <c r="AB401" s="281"/>
    </row>
    <row r="402" spans="1:28">
      <c r="A402" s="281"/>
      <c r="B402" s="281"/>
      <c r="C402" s="281"/>
      <c r="D402" s="281"/>
      <c r="E402" s="281"/>
      <c r="F402" s="281"/>
      <c r="G402" s="281"/>
      <c r="H402" s="281"/>
      <c r="I402" s="281"/>
      <c r="J402" s="281"/>
      <c r="K402" s="281"/>
      <c r="L402" s="281"/>
      <c r="M402" s="281"/>
      <c r="N402" s="281"/>
      <c r="O402" s="281"/>
      <c r="P402" s="281"/>
      <c r="Q402" s="281"/>
      <c r="R402" s="281"/>
      <c r="S402" s="281"/>
      <c r="T402" s="281"/>
      <c r="U402" s="281"/>
      <c r="V402" s="281"/>
      <c r="W402" s="281"/>
      <c r="X402" s="281"/>
      <c r="Y402" s="281"/>
      <c r="Z402" s="281"/>
      <c r="AA402" s="281"/>
      <c r="AB402" s="281"/>
    </row>
    <row r="403" spans="1:28">
      <c r="A403" s="281"/>
      <c r="B403" s="281"/>
      <c r="C403" s="281"/>
      <c r="D403" s="281"/>
      <c r="E403" s="281"/>
      <c r="F403" s="281"/>
      <c r="G403" s="281"/>
      <c r="H403" s="281"/>
      <c r="I403" s="281"/>
      <c r="J403" s="281"/>
      <c r="K403" s="281"/>
      <c r="L403" s="281"/>
      <c r="M403" s="281"/>
      <c r="N403" s="281"/>
      <c r="O403" s="281"/>
      <c r="P403" s="281"/>
      <c r="Q403" s="281"/>
      <c r="R403" s="281"/>
      <c r="S403" s="281"/>
      <c r="T403" s="281"/>
      <c r="U403" s="281"/>
      <c r="V403" s="281"/>
      <c r="W403" s="281"/>
      <c r="X403" s="281"/>
      <c r="Y403" s="281"/>
      <c r="Z403" s="281"/>
      <c r="AA403" s="281"/>
      <c r="AB403" s="281"/>
    </row>
    <row r="404" spans="1:28">
      <c r="A404" s="281"/>
      <c r="B404" s="281"/>
      <c r="C404" s="281"/>
      <c r="D404" s="281"/>
      <c r="E404" s="281"/>
      <c r="F404" s="281"/>
      <c r="G404" s="281"/>
      <c r="H404" s="281"/>
      <c r="I404" s="281"/>
      <c r="J404" s="281"/>
      <c r="K404" s="281"/>
      <c r="L404" s="281"/>
      <c r="M404" s="281"/>
      <c r="N404" s="281"/>
      <c r="O404" s="281"/>
      <c r="P404" s="281"/>
      <c r="Q404" s="281"/>
      <c r="R404" s="281"/>
      <c r="S404" s="281"/>
      <c r="T404" s="281"/>
      <c r="U404" s="281"/>
      <c r="V404" s="281"/>
      <c r="W404" s="281"/>
      <c r="X404" s="281"/>
      <c r="Y404" s="281"/>
      <c r="Z404" s="281"/>
      <c r="AA404" s="281"/>
      <c r="AB404" s="281"/>
    </row>
    <row r="405" spans="1:28">
      <c r="A405" s="281"/>
      <c r="B405" s="281"/>
      <c r="C405" s="281"/>
      <c r="D405" s="281"/>
      <c r="E405" s="281"/>
      <c r="F405" s="281"/>
      <c r="G405" s="281"/>
      <c r="H405" s="281"/>
      <c r="I405" s="281"/>
      <c r="J405" s="281"/>
      <c r="K405" s="281"/>
      <c r="L405" s="281"/>
      <c r="M405" s="281"/>
      <c r="N405" s="281"/>
      <c r="O405" s="281"/>
      <c r="P405" s="281"/>
      <c r="Q405" s="281"/>
      <c r="R405" s="281"/>
      <c r="S405" s="281"/>
      <c r="T405" s="281"/>
      <c r="U405" s="281"/>
      <c r="V405" s="281"/>
      <c r="W405" s="281"/>
      <c r="X405" s="281"/>
      <c r="Y405" s="281"/>
      <c r="Z405" s="281"/>
      <c r="AA405" s="281"/>
      <c r="AB405" s="281"/>
    </row>
    <row r="406" spans="1:28">
      <c r="A406" s="281"/>
      <c r="B406" s="281"/>
      <c r="C406" s="281"/>
      <c r="D406" s="281"/>
      <c r="E406" s="281"/>
      <c r="F406" s="281"/>
      <c r="G406" s="281"/>
      <c r="H406" s="281"/>
      <c r="I406" s="281"/>
      <c r="J406" s="281"/>
      <c r="K406" s="281"/>
      <c r="L406" s="281"/>
      <c r="M406" s="281"/>
      <c r="N406" s="281"/>
      <c r="O406" s="281"/>
      <c r="P406" s="281"/>
      <c r="Q406" s="281"/>
      <c r="R406" s="281"/>
      <c r="S406" s="281"/>
      <c r="T406" s="281"/>
      <c r="U406" s="281"/>
      <c r="V406" s="281"/>
      <c r="W406" s="281"/>
      <c r="X406" s="281"/>
      <c r="Y406" s="281"/>
      <c r="Z406" s="281"/>
      <c r="AA406" s="281"/>
      <c r="AB406" s="281"/>
    </row>
    <row r="407" spans="1:28">
      <c r="A407" s="281"/>
      <c r="B407" s="281"/>
      <c r="C407" s="281"/>
      <c r="D407" s="281"/>
      <c r="E407" s="281"/>
      <c r="F407" s="281"/>
      <c r="G407" s="281"/>
      <c r="H407" s="281"/>
      <c r="I407" s="281"/>
      <c r="J407" s="281"/>
      <c r="K407" s="281"/>
      <c r="L407" s="281"/>
      <c r="M407" s="281"/>
      <c r="N407" s="281"/>
      <c r="O407" s="281"/>
      <c r="P407" s="281"/>
      <c r="Q407" s="281"/>
      <c r="R407" s="281"/>
      <c r="S407" s="281"/>
      <c r="T407" s="281"/>
      <c r="U407" s="281"/>
      <c r="V407" s="281"/>
      <c r="W407" s="281"/>
      <c r="X407" s="281"/>
      <c r="Y407" s="281"/>
      <c r="Z407" s="281"/>
      <c r="AA407" s="281"/>
      <c r="AB407" s="281"/>
    </row>
    <row r="408" spans="1:28">
      <c r="A408" s="281"/>
      <c r="B408" s="281"/>
      <c r="C408" s="281"/>
      <c r="D408" s="281"/>
      <c r="E408" s="281"/>
      <c r="F408" s="281"/>
      <c r="G408" s="281"/>
      <c r="H408" s="281"/>
      <c r="I408" s="281"/>
      <c r="J408" s="281"/>
      <c r="K408" s="281"/>
      <c r="L408" s="281"/>
      <c r="M408" s="281"/>
      <c r="N408" s="281"/>
      <c r="O408" s="281"/>
      <c r="P408" s="281"/>
      <c r="Q408" s="281"/>
      <c r="R408" s="281"/>
      <c r="S408" s="281"/>
      <c r="T408" s="281"/>
      <c r="U408" s="281"/>
      <c r="V408" s="281"/>
      <c r="W408" s="281"/>
      <c r="X408" s="281"/>
      <c r="Y408" s="281"/>
      <c r="Z408" s="281"/>
      <c r="AA408" s="281"/>
      <c r="AB408" s="281"/>
    </row>
    <row r="409" spans="1:28">
      <c r="A409" s="281"/>
      <c r="B409" s="281"/>
      <c r="C409" s="281"/>
      <c r="D409" s="281"/>
      <c r="E409" s="281"/>
      <c r="F409" s="281"/>
      <c r="G409" s="281"/>
      <c r="H409" s="281"/>
      <c r="I409" s="281"/>
      <c r="J409" s="281"/>
      <c r="K409" s="281"/>
      <c r="L409" s="281"/>
      <c r="M409" s="281"/>
      <c r="N409" s="281"/>
      <c r="O409" s="281"/>
      <c r="P409" s="281"/>
      <c r="Q409" s="281"/>
      <c r="R409" s="281"/>
      <c r="S409" s="281"/>
      <c r="T409" s="281"/>
      <c r="U409" s="281"/>
      <c r="V409" s="281"/>
      <c r="W409" s="281"/>
      <c r="X409" s="281"/>
      <c r="Y409" s="281"/>
      <c r="Z409" s="281"/>
      <c r="AA409" s="281"/>
      <c r="AB409" s="281"/>
    </row>
    <row r="410" spans="1:28">
      <c r="A410" s="281"/>
      <c r="B410" s="281"/>
      <c r="C410" s="281"/>
      <c r="D410" s="281"/>
      <c r="E410" s="281"/>
      <c r="F410" s="281"/>
      <c r="G410" s="281"/>
      <c r="H410" s="281"/>
      <c r="I410" s="281"/>
      <c r="J410" s="281"/>
      <c r="K410" s="281"/>
      <c r="L410" s="281"/>
      <c r="M410" s="281"/>
      <c r="N410" s="281"/>
      <c r="O410" s="281"/>
      <c r="P410" s="281"/>
      <c r="Q410" s="281"/>
      <c r="R410" s="281"/>
      <c r="S410" s="281"/>
      <c r="T410" s="281"/>
      <c r="U410" s="281"/>
      <c r="V410" s="281"/>
      <c r="W410" s="281"/>
      <c r="X410" s="281"/>
      <c r="Y410" s="281"/>
      <c r="Z410" s="281"/>
      <c r="AA410" s="281"/>
      <c r="AB410" s="281"/>
    </row>
    <row r="411" spans="1:28">
      <c r="A411" s="281"/>
      <c r="B411" s="281"/>
      <c r="C411" s="281"/>
      <c r="D411" s="281"/>
      <c r="E411" s="281"/>
      <c r="F411" s="281"/>
      <c r="G411" s="281"/>
      <c r="H411" s="281"/>
      <c r="I411" s="281"/>
      <c r="J411" s="281"/>
      <c r="K411" s="281"/>
      <c r="L411" s="281"/>
      <c r="M411" s="281"/>
      <c r="N411" s="281"/>
      <c r="O411" s="281"/>
      <c r="P411" s="281"/>
      <c r="Q411" s="281"/>
      <c r="R411" s="281"/>
      <c r="S411" s="281"/>
      <c r="T411" s="281"/>
      <c r="U411" s="281"/>
      <c r="V411" s="281"/>
      <c r="W411" s="281"/>
      <c r="X411" s="281"/>
      <c r="Y411" s="281"/>
      <c r="Z411" s="281"/>
      <c r="AA411" s="281"/>
      <c r="AB411" s="281"/>
    </row>
    <row r="412" spans="1:28">
      <c r="A412" s="281"/>
      <c r="B412" s="281"/>
      <c r="C412" s="281"/>
      <c r="D412" s="281"/>
      <c r="E412" s="281"/>
      <c r="F412" s="281"/>
      <c r="G412" s="281"/>
      <c r="H412" s="281"/>
      <c r="I412" s="281"/>
      <c r="J412" s="281"/>
      <c r="K412" s="281"/>
      <c r="L412" s="281"/>
      <c r="M412" s="281"/>
      <c r="N412" s="281"/>
      <c r="O412" s="281"/>
      <c r="P412" s="281"/>
      <c r="Q412" s="281"/>
      <c r="R412" s="281"/>
      <c r="S412" s="281"/>
      <c r="T412" s="281"/>
      <c r="U412" s="281"/>
      <c r="V412" s="281"/>
      <c r="W412" s="281"/>
      <c r="X412" s="281"/>
      <c r="Y412" s="281"/>
      <c r="Z412" s="281"/>
      <c r="AA412" s="281"/>
      <c r="AB412" s="281"/>
    </row>
    <row r="413" spans="1:28">
      <c r="A413" s="281"/>
      <c r="B413" s="281"/>
      <c r="C413" s="281"/>
      <c r="D413" s="281"/>
      <c r="E413" s="281"/>
      <c r="F413" s="281"/>
      <c r="G413" s="281"/>
      <c r="H413" s="281"/>
      <c r="I413" s="281"/>
      <c r="J413" s="281"/>
      <c r="K413" s="281"/>
      <c r="L413" s="281"/>
      <c r="M413" s="281"/>
      <c r="N413" s="281"/>
      <c r="O413" s="281"/>
      <c r="P413" s="281"/>
      <c r="Q413" s="281"/>
      <c r="R413" s="281"/>
      <c r="S413" s="281"/>
      <c r="T413" s="281"/>
      <c r="U413" s="281"/>
      <c r="V413" s="281"/>
      <c r="W413" s="281"/>
      <c r="X413" s="281"/>
      <c r="Y413" s="281"/>
      <c r="Z413" s="281"/>
      <c r="AA413" s="281"/>
      <c r="AB413" s="281"/>
    </row>
    <row r="414" spans="1:28">
      <c r="A414" s="281"/>
      <c r="B414" s="281"/>
      <c r="C414" s="281"/>
      <c r="D414" s="281"/>
      <c r="E414" s="281"/>
      <c r="F414" s="281"/>
      <c r="G414" s="281"/>
      <c r="H414" s="281"/>
      <c r="I414" s="281"/>
      <c r="J414" s="281"/>
      <c r="K414" s="281"/>
      <c r="L414" s="281"/>
      <c r="M414" s="281"/>
      <c r="N414" s="281"/>
      <c r="O414" s="281"/>
      <c r="P414" s="281"/>
      <c r="Q414" s="281"/>
      <c r="R414" s="281"/>
      <c r="S414" s="281"/>
      <c r="T414" s="281"/>
      <c r="U414" s="281"/>
      <c r="V414" s="281"/>
      <c r="W414" s="281"/>
      <c r="X414" s="281"/>
      <c r="Y414" s="281"/>
      <c r="Z414" s="281"/>
      <c r="AA414" s="281"/>
      <c r="AB414" s="281"/>
    </row>
    <row r="415" spans="1:28">
      <c r="A415" s="281"/>
      <c r="B415" s="281"/>
      <c r="C415" s="281"/>
      <c r="D415" s="281"/>
      <c r="E415" s="281"/>
      <c r="F415" s="281"/>
      <c r="G415" s="281"/>
      <c r="H415" s="281"/>
      <c r="I415" s="281"/>
      <c r="J415" s="281"/>
      <c r="K415" s="281"/>
      <c r="L415" s="281"/>
      <c r="M415" s="281"/>
      <c r="N415" s="281"/>
      <c r="O415" s="281"/>
      <c r="P415" s="281"/>
      <c r="Q415" s="281"/>
      <c r="R415" s="281"/>
      <c r="S415" s="281"/>
      <c r="T415" s="281"/>
      <c r="U415" s="281"/>
      <c r="V415" s="281"/>
      <c r="W415" s="281"/>
      <c r="X415" s="281"/>
      <c r="Y415" s="281"/>
      <c r="Z415" s="281"/>
      <c r="AA415" s="281"/>
      <c r="AB415" s="281"/>
    </row>
    <row r="416" spans="1:28">
      <c r="A416" s="281"/>
      <c r="B416" s="281"/>
      <c r="C416" s="281"/>
      <c r="D416" s="281"/>
      <c r="E416" s="281"/>
      <c r="F416" s="281"/>
      <c r="G416" s="281"/>
      <c r="H416" s="281"/>
      <c r="I416" s="281"/>
      <c r="J416" s="281"/>
      <c r="K416" s="281"/>
      <c r="L416" s="281"/>
      <c r="M416" s="281"/>
      <c r="N416" s="281"/>
      <c r="O416" s="281"/>
      <c r="P416" s="281"/>
      <c r="Q416" s="281"/>
      <c r="R416" s="281"/>
      <c r="S416" s="281"/>
      <c r="T416" s="281"/>
      <c r="U416" s="281"/>
      <c r="V416" s="281"/>
      <c r="W416" s="281"/>
      <c r="X416" s="281"/>
      <c r="Y416" s="281"/>
      <c r="Z416" s="281"/>
      <c r="AA416" s="281"/>
      <c r="AB416" s="281"/>
    </row>
    <row r="417" spans="1:28">
      <c r="A417" s="281"/>
      <c r="B417" s="281"/>
      <c r="C417" s="281"/>
      <c r="D417" s="281"/>
      <c r="E417" s="281"/>
      <c r="F417" s="281"/>
      <c r="G417" s="281"/>
      <c r="H417" s="281"/>
      <c r="I417" s="281"/>
      <c r="J417" s="281"/>
      <c r="K417" s="281"/>
      <c r="L417" s="281"/>
      <c r="M417" s="281"/>
      <c r="N417" s="281"/>
      <c r="O417" s="281"/>
      <c r="P417" s="281"/>
      <c r="Q417" s="281"/>
      <c r="R417" s="281"/>
      <c r="S417" s="281"/>
      <c r="T417" s="281"/>
      <c r="U417" s="281"/>
      <c r="V417" s="281"/>
      <c r="W417" s="281"/>
      <c r="X417" s="281"/>
      <c r="Y417" s="281"/>
      <c r="Z417" s="281"/>
      <c r="AA417" s="281"/>
      <c r="AB417" s="281"/>
    </row>
    <row r="418" spans="1:28">
      <c r="A418" s="281"/>
      <c r="B418" s="281"/>
      <c r="C418" s="281"/>
      <c r="D418" s="281"/>
      <c r="E418" s="281"/>
      <c r="F418" s="281"/>
      <c r="G418" s="281"/>
      <c r="H418" s="281"/>
      <c r="I418" s="281"/>
      <c r="J418" s="281"/>
      <c r="K418" s="281"/>
      <c r="L418" s="281"/>
      <c r="M418" s="281"/>
      <c r="N418" s="281"/>
      <c r="O418" s="281"/>
      <c r="P418" s="281"/>
      <c r="Q418" s="281"/>
      <c r="R418" s="281"/>
      <c r="S418" s="281"/>
      <c r="T418" s="281"/>
      <c r="U418" s="281"/>
      <c r="V418" s="281"/>
      <c r="W418" s="281"/>
      <c r="X418" s="281"/>
      <c r="Y418" s="281"/>
      <c r="Z418" s="281"/>
      <c r="AA418" s="281"/>
      <c r="AB418" s="281"/>
    </row>
    <row r="419" spans="1:28">
      <c r="A419" s="281"/>
      <c r="B419" s="281"/>
      <c r="C419" s="281"/>
      <c r="D419" s="281"/>
      <c r="E419" s="281"/>
      <c r="F419" s="281"/>
      <c r="G419" s="281"/>
      <c r="H419" s="281"/>
      <c r="I419" s="281"/>
      <c r="J419" s="281"/>
      <c r="K419" s="281"/>
      <c r="L419" s="281"/>
      <c r="M419" s="281"/>
      <c r="N419" s="281"/>
      <c r="O419" s="281"/>
      <c r="P419" s="281"/>
      <c r="Q419" s="281"/>
      <c r="R419" s="281"/>
      <c r="S419" s="281"/>
      <c r="T419" s="281"/>
      <c r="U419" s="281"/>
      <c r="V419" s="281"/>
      <c r="W419" s="281"/>
      <c r="X419" s="281"/>
      <c r="Y419" s="281"/>
      <c r="Z419" s="281"/>
      <c r="AA419" s="281"/>
      <c r="AB419" s="281"/>
    </row>
    <row r="420" spans="1:28">
      <c r="A420" s="281"/>
      <c r="B420" s="281"/>
      <c r="C420" s="281"/>
      <c r="D420" s="281"/>
      <c r="E420" s="281"/>
      <c r="F420" s="281"/>
      <c r="G420" s="281"/>
      <c r="H420" s="281"/>
      <c r="I420" s="281"/>
      <c r="J420" s="281"/>
      <c r="K420" s="281"/>
      <c r="L420" s="281"/>
      <c r="M420" s="281"/>
      <c r="N420" s="281"/>
      <c r="O420" s="281"/>
      <c r="P420" s="281"/>
      <c r="Q420" s="281"/>
      <c r="R420" s="281"/>
      <c r="S420" s="281"/>
      <c r="T420" s="281"/>
      <c r="U420" s="281"/>
      <c r="V420" s="281"/>
      <c r="W420" s="281"/>
      <c r="X420" s="281"/>
      <c r="Y420" s="281"/>
      <c r="Z420" s="281"/>
      <c r="AA420" s="281"/>
      <c r="AB420" s="281"/>
    </row>
    <row r="421" spans="1:28">
      <c r="A421" s="281"/>
      <c r="B421" s="281"/>
      <c r="C421" s="281"/>
      <c r="D421" s="281"/>
      <c r="E421" s="281"/>
      <c r="F421" s="281"/>
      <c r="G421" s="281"/>
      <c r="H421" s="281"/>
      <c r="I421" s="281"/>
      <c r="J421" s="281"/>
      <c r="K421" s="281"/>
      <c r="L421" s="281"/>
      <c r="M421" s="281"/>
      <c r="N421" s="281"/>
      <c r="O421" s="281"/>
      <c r="P421" s="281"/>
      <c r="Q421" s="281"/>
      <c r="R421" s="281"/>
      <c r="S421" s="281"/>
      <c r="T421" s="281"/>
      <c r="U421" s="281"/>
      <c r="V421" s="281"/>
      <c r="W421" s="281"/>
      <c r="X421" s="281"/>
      <c r="Y421" s="281"/>
      <c r="Z421" s="281"/>
      <c r="AA421" s="281"/>
      <c r="AB421" s="281"/>
    </row>
    <row r="422" spans="1:28">
      <c r="A422" s="281"/>
      <c r="B422" s="281"/>
      <c r="C422" s="281"/>
      <c r="D422" s="281"/>
      <c r="E422" s="281"/>
      <c r="F422" s="281"/>
      <c r="G422" s="281"/>
      <c r="H422" s="281"/>
      <c r="I422" s="281"/>
      <c r="J422" s="281"/>
      <c r="K422" s="281"/>
      <c r="L422" s="281"/>
      <c r="M422" s="281"/>
      <c r="N422" s="281"/>
      <c r="O422" s="281"/>
      <c r="P422" s="281"/>
      <c r="Q422" s="281"/>
      <c r="R422" s="281"/>
      <c r="S422" s="281"/>
      <c r="T422" s="281"/>
      <c r="U422" s="281"/>
      <c r="V422" s="281"/>
      <c r="W422" s="281"/>
      <c r="X422" s="281"/>
      <c r="Y422" s="281"/>
      <c r="Z422" s="281"/>
      <c r="AA422" s="281"/>
      <c r="AB422" s="281"/>
    </row>
    <row r="423" spans="1:28">
      <c r="A423" s="281"/>
      <c r="B423" s="281"/>
      <c r="C423" s="281"/>
      <c r="D423" s="281"/>
      <c r="E423" s="281"/>
      <c r="F423" s="281"/>
      <c r="G423" s="281"/>
      <c r="H423" s="281"/>
      <c r="I423" s="281"/>
      <c r="J423" s="281"/>
      <c r="K423" s="281"/>
      <c r="L423" s="281"/>
      <c r="M423" s="281"/>
      <c r="N423" s="281"/>
      <c r="O423" s="281"/>
      <c r="P423" s="281"/>
      <c r="Q423" s="281"/>
      <c r="R423" s="281"/>
      <c r="S423" s="281"/>
      <c r="T423" s="281"/>
      <c r="U423" s="281"/>
      <c r="V423" s="281"/>
      <c r="W423" s="281"/>
      <c r="X423" s="281"/>
      <c r="Y423" s="281"/>
      <c r="Z423" s="281"/>
      <c r="AA423" s="281"/>
      <c r="AB423" s="281"/>
    </row>
    <row r="424" spans="1:28">
      <c r="A424" s="281"/>
      <c r="B424" s="281"/>
      <c r="C424" s="281"/>
      <c r="D424" s="281"/>
      <c r="E424" s="281"/>
      <c r="F424" s="281"/>
      <c r="G424" s="281"/>
      <c r="H424" s="281"/>
      <c r="I424" s="281"/>
      <c r="J424" s="281"/>
      <c r="K424" s="281"/>
      <c r="L424" s="281"/>
      <c r="M424" s="281"/>
      <c r="N424" s="281"/>
      <c r="O424" s="281"/>
      <c r="P424" s="281"/>
      <c r="Q424" s="281"/>
      <c r="R424" s="281"/>
      <c r="S424" s="281"/>
      <c r="T424" s="281"/>
      <c r="U424" s="281"/>
      <c r="V424" s="281"/>
      <c r="W424" s="281"/>
      <c r="X424" s="281"/>
      <c r="Y424" s="281"/>
      <c r="Z424" s="281"/>
      <c r="AA424" s="281"/>
      <c r="AB424" s="281"/>
    </row>
    <row r="425" spans="1:28">
      <c r="A425" s="281"/>
      <c r="B425" s="281"/>
      <c r="C425" s="281"/>
      <c r="D425" s="281"/>
      <c r="E425" s="281"/>
      <c r="F425" s="281"/>
      <c r="G425" s="281"/>
      <c r="H425" s="281"/>
      <c r="I425" s="281"/>
      <c r="J425" s="281"/>
      <c r="K425" s="281"/>
      <c r="L425" s="281"/>
      <c r="M425" s="281"/>
      <c r="N425" s="281"/>
      <c r="O425" s="281"/>
      <c r="P425" s="281"/>
      <c r="Q425" s="281"/>
      <c r="R425" s="281"/>
      <c r="S425" s="281"/>
      <c r="T425" s="281"/>
      <c r="U425" s="281"/>
      <c r="V425" s="281"/>
      <c r="W425" s="281"/>
      <c r="X425" s="281"/>
      <c r="Y425" s="281"/>
      <c r="Z425" s="281"/>
      <c r="AA425" s="281"/>
      <c r="AB425" s="281"/>
    </row>
    <row r="426" spans="1:28">
      <c r="A426" s="281"/>
      <c r="B426" s="281"/>
      <c r="C426" s="281"/>
      <c r="D426" s="281"/>
      <c r="E426" s="281"/>
      <c r="F426" s="281"/>
      <c r="G426" s="281"/>
      <c r="H426" s="281"/>
      <c r="I426" s="281"/>
      <c r="J426" s="281"/>
      <c r="K426" s="281"/>
      <c r="L426" s="281"/>
      <c r="M426" s="281"/>
      <c r="N426" s="281"/>
      <c r="O426" s="281"/>
      <c r="P426" s="281"/>
      <c r="Q426" s="281"/>
      <c r="R426" s="281"/>
      <c r="S426" s="281"/>
      <c r="T426" s="281"/>
      <c r="U426" s="281"/>
      <c r="V426" s="281"/>
      <c r="W426" s="281"/>
      <c r="X426" s="281"/>
      <c r="Y426" s="281"/>
      <c r="Z426" s="281"/>
      <c r="AA426" s="281"/>
      <c r="AB426" s="281"/>
    </row>
    <row r="427" spans="1:28">
      <c r="A427" s="281"/>
      <c r="B427" s="281"/>
      <c r="C427" s="281"/>
      <c r="D427" s="281"/>
      <c r="E427" s="281"/>
      <c r="F427" s="281"/>
      <c r="G427" s="281"/>
      <c r="H427" s="281"/>
      <c r="I427" s="281"/>
      <c r="J427" s="281"/>
      <c r="K427" s="281"/>
      <c r="L427" s="281"/>
      <c r="M427" s="281"/>
      <c r="N427" s="281"/>
      <c r="O427" s="281"/>
      <c r="P427" s="281"/>
      <c r="Q427" s="281"/>
      <c r="R427" s="281"/>
      <c r="S427" s="281"/>
      <c r="T427" s="281"/>
      <c r="U427" s="281"/>
      <c r="V427" s="281"/>
      <c r="W427" s="281"/>
      <c r="X427" s="281"/>
      <c r="Y427" s="281"/>
      <c r="Z427" s="281"/>
      <c r="AA427" s="281"/>
      <c r="AB427" s="281"/>
    </row>
    <row r="428" spans="1:28">
      <c r="A428" s="281"/>
      <c r="B428" s="281"/>
      <c r="C428" s="281"/>
      <c r="D428" s="281"/>
      <c r="E428" s="281"/>
      <c r="F428" s="281"/>
      <c r="G428" s="281"/>
      <c r="H428" s="281"/>
      <c r="I428" s="281"/>
      <c r="J428" s="281"/>
      <c r="K428" s="281"/>
      <c r="L428" s="281"/>
      <c r="M428" s="281"/>
      <c r="N428" s="281"/>
      <c r="O428" s="281"/>
      <c r="P428" s="281"/>
      <c r="Q428" s="281"/>
      <c r="R428" s="281"/>
      <c r="S428" s="281"/>
      <c r="T428" s="281"/>
      <c r="U428" s="281"/>
      <c r="V428" s="281"/>
      <c r="W428" s="281"/>
      <c r="X428" s="281"/>
      <c r="Y428" s="281"/>
      <c r="Z428" s="281"/>
      <c r="AA428" s="281"/>
      <c r="AB428" s="281"/>
    </row>
    <row r="429" spans="1:28">
      <c r="A429" s="281"/>
      <c r="B429" s="281"/>
      <c r="C429" s="281"/>
      <c r="D429" s="281"/>
      <c r="E429" s="281"/>
      <c r="F429" s="281"/>
      <c r="G429" s="281"/>
      <c r="H429" s="281"/>
      <c r="I429" s="281"/>
      <c r="J429" s="281"/>
      <c r="K429" s="281"/>
      <c r="L429" s="281"/>
      <c r="M429" s="281"/>
      <c r="N429" s="281"/>
      <c r="O429" s="281"/>
      <c r="P429" s="281"/>
      <c r="Q429" s="281"/>
      <c r="R429" s="281"/>
      <c r="S429" s="281"/>
      <c r="T429" s="281"/>
      <c r="U429" s="281"/>
      <c r="V429" s="281"/>
      <c r="W429" s="281"/>
      <c r="X429" s="281"/>
      <c r="Y429" s="281"/>
      <c r="Z429" s="281"/>
      <c r="AA429" s="281"/>
      <c r="AB429" s="281"/>
    </row>
    <row r="430" spans="1:28">
      <c r="A430" s="281"/>
      <c r="B430" s="281"/>
      <c r="C430" s="281"/>
      <c r="D430" s="281"/>
      <c r="E430" s="281"/>
      <c r="F430" s="281"/>
      <c r="G430" s="281"/>
      <c r="H430" s="281"/>
      <c r="I430" s="281"/>
      <c r="J430" s="281"/>
      <c r="K430" s="281"/>
      <c r="L430" s="281"/>
      <c r="M430" s="281"/>
      <c r="N430" s="281"/>
      <c r="O430" s="281"/>
      <c r="P430" s="281"/>
      <c r="Q430" s="281"/>
      <c r="R430" s="281"/>
      <c r="S430" s="281"/>
      <c r="T430" s="281"/>
      <c r="U430" s="281"/>
      <c r="V430" s="281"/>
      <c r="W430" s="281"/>
      <c r="X430" s="281"/>
      <c r="Y430" s="281"/>
      <c r="Z430" s="281"/>
      <c r="AA430" s="281"/>
      <c r="AB430" s="281"/>
    </row>
    <row r="431" spans="1:28">
      <c r="A431" s="281"/>
      <c r="B431" s="281"/>
      <c r="C431" s="281"/>
      <c r="D431" s="281"/>
      <c r="E431" s="281"/>
      <c r="F431" s="281"/>
      <c r="G431" s="281"/>
      <c r="H431" s="281"/>
      <c r="I431" s="281"/>
      <c r="J431" s="281"/>
      <c r="K431" s="281"/>
      <c r="L431" s="281"/>
      <c r="M431" s="281"/>
      <c r="N431" s="281"/>
      <c r="O431" s="281"/>
      <c r="P431" s="281"/>
      <c r="Q431" s="281"/>
      <c r="R431" s="281"/>
      <c r="S431" s="281"/>
      <c r="T431" s="281"/>
      <c r="U431" s="281"/>
      <c r="V431" s="281"/>
      <c r="W431" s="281"/>
      <c r="X431" s="281"/>
      <c r="Y431" s="281"/>
      <c r="Z431" s="281"/>
      <c r="AA431" s="281"/>
      <c r="AB431" s="281"/>
    </row>
    <row r="432" spans="1:28">
      <c r="A432" s="281"/>
      <c r="B432" s="281"/>
      <c r="C432" s="281"/>
      <c r="D432" s="281"/>
      <c r="E432" s="281"/>
      <c r="F432" s="281"/>
      <c r="G432" s="281"/>
      <c r="H432" s="281"/>
      <c r="I432" s="281"/>
      <c r="J432" s="281"/>
      <c r="K432" s="281"/>
      <c r="L432" s="281"/>
      <c r="M432" s="281"/>
      <c r="N432" s="281"/>
      <c r="O432" s="281"/>
      <c r="P432" s="281"/>
      <c r="Q432" s="281"/>
      <c r="R432" s="281"/>
      <c r="S432" s="281"/>
      <c r="T432" s="281"/>
      <c r="U432" s="281"/>
      <c r="V432" s="281"/>
      <c r="W432" s="281"/>
      <c r="X432" s="281"/>
      <c r="Y432" s="281"/>
      <c r="Z432" s="281"/>
      <c r="AA432" s="281"/>
      <c r="AB432" s="281"/>
    </row>
    <row r="433" spans="1:28">
      <c r="A433" s="281"/>
      <c r="B433" s="281"/>
      <c r="C433" s="281"/>
      <c r="D433" s="281"/>
      <c r="E433" s="281"/>
      <c r="F433" s="281"/>
      <c r="G433" s="281"/>
      <c r="H433" s="281"/>
      <c r="I433" s="281"/>
      <c r="J433" s="281"/>
      <c r="K433" s="281"/>
      <c r="L433" s="281"/>
      <c r="M433" s="281"/>
      <c r="N433" s="281"/>
      <c r="O433" s="281"/>
      <c r="P433" s="281"/>
      <c r="Q433" s="281"/>
      <c r="R433" s="281"/>
      <c r="S433" s="281"/>
      <c r="T433" s="281"/>
      <c r="U433" s="281"/>
      <c r="V433" s="281"/>
      <c r="W433" s="281"/>
      <c r="X433" s="281"/>
      <c r="Y433" s="281"/>
      <c r="Z433" s="281"/>
      <c r="AA433" s="281"/>
      <c r="AB433" s="281"/>
    </row>
    <row r="434" spans="1:28">
      <c r="A434" s="281"/>
      <c r="B434" s="281"/>
      <c r="C434" s="281"/>
      <c r="D434" s="281"/>
      <c r="E434" s="281"/>
      <c r="F434" s="281"/>
      <c r="G434" s="281"/>
      <c r="H434" s="281"/>
      <c r="I434" s="281"/>
      <c r="J434" s="281"/>
      <c r="K434" s="281"/>
      <c r="L434" s="281"/>
      <c r="M434" s="281"/>
      <c r="N434" s="281"/>
      <c r="O434" s="281"/>
      <c r="P434" s="281"/>
      <c r="Q434" s="281"/>
      <c r="R434" s="281"/>
      <c r="S434" s="281"/>
      <c r="T434" s="281"/>
      <c r="U434" s="281"/>
      <c r="V434" s="281"/>
      <c r="W434" s="281"/>
      <c r="X434" s="281"/>
      <c r="Y434" s="281"/>
      <c r="Z434" s="281"/>
      <c r="AA434" s="281"/>
      <c r="AB434" s="281"/>
    </row>
    <row r="435" spans="1:28">
      <c r="A435" s="281"/>
      <c r="B435" s="281"/>
      <c r="C435" s="281"/>
      <c r="D435" s="281"/>
      <c r="E435" s="281"/>
      <c r="F435" s="281"/>
      <c r="G435" s="281"/>
      <c r="H435" s="281"/>
      <c r="I435" s="281"/>
      <c r="J435" s="281"/>
      <c r="K435" s="281"/>
      <c r="L435" s="281"/>
      <c r="M435" s="281"/>
      <c r="N435" s="281"/>
      <c r="O435" s="281"/>
      <c r="P435" s="281"/>
      <c r="Q435" s="281"/>
      <c r="R435" s="281"/>
      <c r="S435" s="281"/>
      <c r="T435" s="281"/>
      <c r="U435" s="281"/>
      <c r="V435" s="281"/>
      <c r="W435" s="281"/>
      <c r="X435" s="281"/>
      <c r="Y435" s="281"/>
      <c r="Z435" s="281"/>
      <c r="AA435" s="281"/>
      <c r="AB435" s="281"/>
    </row>
    <row r="436" spans="1:28">
      <c r="A436" s="281"/>
      <c r="B436" s="281"/>
      <c r="C436" s="281"/>
      <c r="D436" s="281"/>
      <c r="E436" s="281"/>
      <c r="F436" s="281"/>
      <c r="G436" s="281"/>
      <c r="H436" s="281"/>
      <c r="I436" s="281"/>
      <c r="J436" s="281"/>
      <c r="K436" s="281"/>
      <c r="L436" s="281"/>
      <c r="M436" s="281"/>
      <c r="N436" s="281"/>
      <c r="O436" s="281"/>
      <c r="P436" s="281"/>
      <c r="Q436" s="281"/>
      <c r="R436" s="281"/>
      <c r="S436" s="281"/>
      <c r="T436" s="281"/>
      <c r="U436" s="281"/>
      <c r="V436" s="281"/>
      <c r="W436" s="281"/>
      <c r="X436" s="281"/>
      <c r="Y436" s="281"/>
      <c r="Z436" s="281"/>
      <c r="AA436" s="281"/>
      <c r="AB436" s="281"/>
    </row>
    <row r="437" spans="1:28">
      <c r="A437" s="281"/>
      <c r="B437" s="281"/>
      <c r="C437" s="281"/>
      <c r="D437" s="281"/>
      <c r="E437" s="281"/>
      <c r="F437" s="281"/>
      <c r="G437" s="281"/>
      <c r="H437" s="281"/>
      <c r="I437" s="281"/>
      <c r="J437" s="281"/>
      <c r="K437" s="281"/>
      <c r="L437" s="281"/>
      <c r="M437" s="281"/>
      <c r="N437" s="281"/>
      <c r="O437" s="281"/>
      <c r="P437" s="281"/>
      <c r="Q437" s="281"/>
      <c r="R437" s="281"/>
      <c r="S437" s="281"/>
      <c r="T437" s="281"/>
      <c r="U437" s="281"/>
      <c r="V437" s="281"/>
      <c r="W437" s="281"/>
      <c r="X437" s="281"/>
      <c r="Y437" s="281"/>
      <c r="Z437" s="281"/>
      <c r="AA437" s="281"/>
      <c r="AB437" s="281"/>
    </row>
    <row r="438" spans="1:28">
      <c r="A438" s="281"/>
      <c r="B438" s="281"/>
      <c r="C438" s="281"/>
      <c r="D438" s="281"/>
      <c r="E438" s="281"/>
      <c r="F438" s="281"/>
      <c r="G438" s="281"/>
      <c r="H438" s="281"/>
      <c r="I438" s="281"/>
      <c r="J438" s="281"/>
      <c r="K438" s="281"/>
      <c r="L438" s="281"/>
      <c r="M438" s="281"/>
      <c r="N438" s="281"/>
      <c r="O438" s="281"/>
      <c r="P438" s="281"/>
      <c r="Q438" s="281"/>
      <c r="R438" s="281"/>
      <c r="S438" s="281"/>
      <c r="T438" s="281"/>
      <c r="U438" s="281"/>
      <c r="V438" s="281"/>
      <c r="W438" s="281"/>
      <c r="X438" s="281"/>
      <c r="Y438" s="281"/>
      <c r="Z438" s="281"/>
      <c r="AA438" s="281"/>
      <c r="AB438" s="281"/>
    </row>
    <row r="439" spans="1:28">
      <c r="A439" s="281"/>
      <c r="B439" s="281"/>
      <c r="C439" s="281"/>
      <c r="D439" s="281"/>
      <c r="E439" s="281"/>
      <c r="F439" s="281"/>
      <c r="G439" s="281"/>
      <c r="H439" s="281"/>
      <c r="I439" s="281"/>
      <c r="J439" s="281"/>
      <c r="K439" s="281"/>
      <c r="L439" s="281"/>
      <c r="M439" s="281"/>
      <c r="N439" s="281"/>
      <c r="O439" s="281"/>
      <c r="P439" s="281"/>
      <c r="Q439" s="281"/>
      <c r="R439" s="281"/>
      <c r="S439" s="281"/>
      <c r="T439" s="281"/>
      <c r="U439" s="281"/>
      <c r="V439" s="281"/>
      <c r="W439" s="281"/>
      <c r="X439" s="281"/>
      <c r="Y439" s="281"/>
      <c r="Z439" s="281"/>
      <c r="AA439" s="281"/>
      <c r="AB439" s="281"/>
    </row>
    <row r="440" spans="1:28">
      <c r="A440" s="281"/>
      <c r="B440" s="281"/>
      <c r="C440" s="281"/>
      <c r="D440" s="281"/>
      <c r="E440" s="281"/>
      <c r="F440" s="281"/>
      <c r="G440" s="281"/>
      <c r="H440" s="281"/>
      <c r="I440" s="281"/>
      <c r="J440" s="281"/>
      <c r="K440" s="281"/>
      <c r="L440" s="281"/>
      <c r="M440" s="281"/>
      <c r="N440" s="281"/>
      <c r="O440" s="281"/>
      <c r="P440" s="281"/>
      <c r="Q440" s="281"/>
      <c r="R440" s="281"/>
      <c r="S440" s="281"/>
      <c r="T440" s="281"/>
      <c r="U440" s="281"/>
      <c r="V440" s="281"/>
      <c r="W440" s="281"/>
      <c r="X440" s="281"/>
      <c r="Y440" s="281"/>
      <c r="Z440" s="281"/>
      <c r="AA440" s="281"/>
      <c r="AB440" s="281"/>
    </row>
    <row r="441" spans="1:28">
      <c r="A441" s="281"/>
      <c r="B441" s="281"/>
      <c r="C441" s="281"/>
      <c r="D441" s="281"/>
      <c r="E441" s="281"/>
      <c r="F441" s="281"/>
      <c r="G441" s="281"/>
      <c r="H441" s="281"/>
      <c r="I441" s="281"/>
      <c r="J441" s="281"/>
      <c r="K441" s="281"/>
      <c r="L441" s="281"/>
      <c r="M441" s="281"/>
      <c r="N441" s="281"/>
      <c r="O441" s="281"/>
      <c r="P441" s="281"/>
      <c r="Q441" s="281"/>
      <c r="R441" s="281"/>
      <c r="S441" s="281"/>
      <c r="T441" s="281"/>
      <c r="U441" s="281"/>
      <c r="V441" s="281"/>
      <c r="W441" s="281"/>
      <c r="X441" s="281"/>
      <c r="Y441" s="281"/>
      <c r="Z441" s="281"/>
      <c r="AA441" s="281"/>
      <c r="AB441" s="281"/>
    </row>
    <row r="442" spans="1:28">
      <c r="A442" s="281"/>
      <c r="B442" s="281"/>
      <c r="C442" s="281"/>
      <c r="D442" s="281"/>
      <c r="E442" s="281"/>
      <c r="F442" s="281"/>
      <c r="G442" s="281"/>
      <c r="H442" s="281"/>
      <c r="I442" s="281"/>
      <c r="J442" s="281"/>
      <c r="K442" s="281"/>
      <c r="L442" s="281"/>
      <c r="M442" s="281"/>
      <c r="N442" s="281"/>
      <c r="O442" s="281"/>
      <c r="P442" s="281"/>
      <c r="Q442" s="281"/>
      <c r="R442" s="281"/>
      <c r="S442" s="281"/>
      <c r="T442" s="281"/>
      <c r="U442" s="281"/>
      <c r="V442" s="281"/>
      <c r="W442" s="281"/>
      <c r="X442" s="281"/>
      <c r="Y442" s="281"/>
      <c r="Z442" s="281"/>
      <c r="AA442" s="281"/>
      <c r="AB442" s="281"/>
    </row>
    <row r="443" spans="1:28">
      <c r="A443" s="281"/>
      <c r="B443" s="281"/>
      <c r="C443" s="281"/>
      <c r="D443" s="281"/>
      <c r="E443" s="281"/>
      <c r="F443" s="281"/>
      <c r="G443" s="281"/>
      <c r="H443" s="281"/>
      <c r="I443" s="281"/>
      <c r="J443" s="281"/>
      <c r="K443" s="281"/>
      <c r="L443" s="281"/>
      <c r="M443" s="281"/>
      <c r="N443" s="281"/>
      <c r="O443" s="281"/>
      <c r="P443" s="281"/>
      <c r="Q443" s="281"/>
      <c r="R443" s="281"/>
      <c r="S443" s="281"/>
      <c r="T443" s="281"/>
      <c r="U443" s="281"/>
      <c r="V443" s="281"/>
      <c r="W443" s="281"/>
      <c r="X443" s="281"/>
      <c r="Y443" s="281"/>
      <c r="Z443" s="281"/>
      <c r="AA443" s="281"/>
      <c r="AB443" s="281"/>
    </row>
    <row r="444" spans="1:28">
      <c r="A444" s="281"/>
      <c r="B444" s="281"/>
      <c r="C444" s="281"/>
      <c r="D444" s="281"/>
      <c r="E444" s="281"/>
      <c r="F444" s="281"/>
      <c r="G444" s="281"/>
      <c r="H444" s="281"/>
      <c r="I444" s="281"/>
      <c r="J444" s="281"/>
      <c r="K444" s="281"/>
      <c r="L444" s="281"/>
      <c r="M444" s="281"/>
      <c r="N444" s="281"/>
      <c r="O444" s="281"/>
      <c r="P444" s="281"/>
      <c r="Q444" s="281"/>
      <c r="R444" s="281"/>
      <c r="S444" s="281"/>
      <c r="T444" s="281"/>
      <c r="U444" s="281"/>
      <c r="V444" s="281"/>
      <c r="W444" s="281"/>
      <c r="X444" s="281"/>
      <c r="Y444" s="281"/>
      <c r="Z444" s="281"/>
      <c r="AA444" s="281"/>
      <c r="AB444" s="281"/>
    </row>
    <row r="445" spans="1:28">
      <c r="A445" s="281"/>
      <c r="B445" s="281"/>
      <c r="C445" s="281"/>
      <c r="D445" s="281"/>
      <c r="E445" s="281"/>
      <c r="F445" s="281"/>
      <c r="G445" s="281"/>
      <c r="H445" s="281"/>
      <c r="I445" s="281"/>
      <c r="J445" s="281"/>
      <c r="K445" s="281"/>
      <c r="L445" s="281"/>
      <c r="M445" s="281"/>
      <c r="N445" s="281"/>
      <c r="O445" s="281"/>
      <c r="P445" s="281"/>
      <c r="Q445" s="281"/>
      <c r="R445" s="281"/>
      <c r="S445" s="281"/>
      <c r="T445" s="281"/>
      <c r="U445" s="281"/>
      <c r="V445" s="281"/>
      <c r="W445" s="281"/>
      <c r="X445" s="281"/>
      <c r="Y445" s="281"/>
      <c r="Z445" s="281"/>
      <c r="AA445" s="281"/>
      <c r="AB445" s="281"/>
    </row>
    <row r="446" spans="1:28">
      <c r="A446" s="281"/>
      <c r="B446" s="281"/>
      <c r="C446" s="281"/>
      <c r="D446" s="281"/>
      <c r="E446" s="281"/>
      <c r="F446" s="281"/>
      <c r="G446" s="281"/>
      <c r="H446" s="281"/>
      <c r="I446" s="281"/>
      <c r="J446" s="281"/>
      <c r="K446" s="281"/>
      <c r="L446" s="281"/>
      <c r="M446" s="281"/>
      <c r="N446" s="281"/>
      <c r="O446" s="281"/>
      <c r="P446" s="281"/>
      <c r="Q446" s="281"/>
      <c r="R446" s="281"/>
      <c r="S446" s="281"/>
      <c r="T446" s="281"/>
      <c r="U446" s="281"/>
      <c r="V446" s="281"/>
      <c r="W446" s="281"/>
      <c r="X446" s="281"/>
      <c r="Y446" s="281"/>
      <c r="Z446" s="281"/>
      <c r="AA446" s="281"/>
      <c r="AB446" s="281"/>
    </row>
    <row r="447" spans="1:28">
      <c r="A447" s="281"/>
      <c r="B447" s="281"/>
      <c r="C447" s="281"/>
      <c r="D447" s="281"/>
      <c r="E447" s="281"/>
      <c r="F447" s="281"/>
      <c r="G447" s="281"/>
      <c r="H447" s="281"/>
      <c r="I447" s="281"/>
      <c r="J447" s="281"/>
      <c r="K447" s="281"/>
      <c r="L447" s="281"/>
      <c r="M447" s="281"/>
      <c r="N447" s="281"/>
      <c r="O447" s="281"/>
      <c r="P447" s="281"/>
      <c r="Q447" s="281"/>
      <c r="R447" s="281"/>
      <c r="S447" s="281"/>
      <c r="T447" s="281"/>
      <c r="U447" s="281"/>
      <c r="V447" s="281"/>
      <c r="W447" s="281"/>
      <c r="X447" s="281"/>
      <c r="Y447" s="281"/>
      <c r="Z447" s="281"/>
      <c r="AA447" s="281"/>
      <c r="AB447" s="281"/>
    </row>
    <row r="448" spans="1:28">
      <c r="A448" s="281"/>
      <c r="B448" s="281"/>
      <c r="C448" s="281"/>
      <c r="D448" s="281"/>
      <c r="E448" s="281"/>
      <c r="F448" s="281"/>
      <c r="G448" s="281"/>
      <c r="H448" s="281"/>
      <c r="I448" s="281"/>
      <c r="J448" s="281"/>
      <c r="K448" s="281"/>
      <c r="L448" s="281"/>
      <c r="M448" s="281"/>
      <c r="N448" s="281"/>
      <c r="O448" s="281"/>
      <c r="P448" s="281"/>
      <c r="Q448" s="281"/>
      <c r="R448" s="281"/>
      <c r="S448" s="281"/>
      <c r="T448" s="281"/>
      <c r="U448" s="281"/>
      <c r="V448" s="281"/>
      <c r="W448" s="281"/>
      <c r="X448" s="281"/>
      <c r="Y448" s="281"/>
      <c r="Z448" s="281"/>
      <c r="AA448" s="281"/>
      <c r="AB448" s="281"/>
    </row>
    <row r="449" spans="1:28">
      <c r="A449" s="281"/>
      <c r="B449" s="281"/>
      <c r="C449" s="281"/>
      <c r="D449" s="281"/>
      <c r="E449" s="281"/>
      <c r="F449" s="281"/>
      <c r="G449" s="281"/>
      <c r="H449" s="281"/>
      <c r="I449" s="281"/>
      <c r="J449" s="281"/>
      <c r="K449" s="281"/>
      <c r="L449" s="281"/>
      <c r="M449" s="281"/>
      <c r="N449" s="281"/>
      <c r="O449" s="281"/>
      <c r="P449" s="281"/>
      <c r="Q449" s="281"/>
      <c r="R449" s="281"/>
      <c r="S449" s="281"/>
      <c r="T449" s="281"/>
      <c r="U449" s="281"/>
      <c r="V449" s="281"/>
      <c r="W449" s="281"/>
      <c r="X449" s="281"/>
      <c r="Y449" s="281"/>
      <c r="Z449" s="281"/>
      <c r="AA449" s="281"/>
      <c r="AB449" s="281"/>
    </row>
    <row r="450" spans="1:28">
      <c r="A450" s="281"/>
      <c r="B450" s="281"/>
      <c r="C450" s="281"/>
      <c r="D450" s="281"/>
      <c r="E450" s="281"/>
      <c r="F450" s="281"/>
      <c r="G450" s="281"/>
      <c r="H450" s="281"/>
      <c r="I450" s="281"/>
      <c r="J450" s="281"/>
      <c r="K450" s="281"/>
      <c r="L450" s="281"/>
      <c r="M450" s="281"/>
      <c r="N450" s="281"/>
      <c r="O450" s="281"/>
      <c r="P450" s="281"/>
      <c r="Q450" s="281"/>
      <c r="R450" s="281"/>
      <c r="S450" s="281"/>
      <c r="T450" s="281"/>
      <c r="U450" s="281"/>
      <c r="V450" s="281"/>
      <c r="W450" s="281"/>
      <c r="X450" s="281"/>
      <c r="Y450" s="281"/>
      <c r="Z450" s="281"/>
      <c r="AA450" s="281"/>
      <c r="AB450" s="281"/>
    </row>
    <row r="451" spans="1:28">
      <c r="A451" s="281"/>
      <c r="B451" s="281"/>
      <c r="C451" s="281"/>
      <c r="D451" s="281"/>
      <c r="E451" s="281"/>
      <c r="F451" s="281"/>
      <c r="G451" s="281"/>
      <c r="H451" s="281"/>
      <c r="I451" s="281"/>
      <c r="J451" s="281"/>
      <c r="K451" s="281"/>
      <c r="L451" s="281"/>
      <c r="M451" s="281"/>
      <c r="N451" s="281"/>
      <c r="O451" s="281"/>
      <c r="P451" s="281"/>
      <c r="Q451" s="281"/>
      <c r="R451" s="281"/>
      <c r="S451" s="281"/>
      <c r="T451" s="281"/>
      <c r="U451" s="281"/>
      <c r="V451" s="281"/>
      <c r="W451" s="281"/>
      <c r="X451" s="281"/>
      <c r="Y451" s="281"/>
      <c r="Z451" s="281"/>
      <c r="AA451" s="281"/>
      <c r="AB451" s="281"/>
    </row>
    <row r="452" spans="1:28">
      <c r="A452" s="281"/>
      <c r="B452" s="281"/>
      <c r="C452" s="281"/>
      <c r="D452" s="281"/>
      <c r="E452" s="281"/>
      <c r="F452" s="281"/>
      <c r="G452" s="281"/>
      <c r="H452" s="281"/>
      <c r="I452" s="281"/>
      <c r="J452" s="281"/>
      <c r="K452" s="281"/>
      <c r="L452" s="281"/>
      <c r="M452" s="281"/>
      <c r="N452" s="281"/>
      <c r="O452" s="281"/>
      <c r="P452" s="281"/>
      <c r="Q452" s="281"/>
      <c r="R452" s="281"/>
      <c r="S452" s="281"/>
      <c r="T452" s="281"/>
      <c r="U452" s="281"/>
      <c r="V452" s="281"/>
      <c r="W452" s="281"/>
      <c r="X452" s="281"/>
      <c r="Y452" s="281"/>
      <c r="Z452" s="281"/>
      <c r="AA452" s="281"/>
      <c r="AB452" s="281"/>
    </row>
    <row r="453" spans="1:28">
      <c r="A453" s="281"/>
      <c r="B453" s="281"/>
      <c r="C453" s="281"/>
      <c r="D453" s="281"/>
      <c r="E453" s="281"/>
      <c r="F453" s="281"/>
      <c r="G453" s="281"/>
      <c r="H453" s="281"/>
      <c r="I453" s="281"/>
      <c r="J453" s="281"/>
      <c r="K453" s="281"/>
      <c r="L453" s="281"/>
      <c r="M453" s="281"/>
      <c r="N453" s="281"/>
      <c r="O453" s="281"/>
      <c r="P453" s="281"/>
      <c r="Q453" s="281"/>
      <c r="R453" s="281"/>
      <c r="S453" s="281"/>
      <c r="T453" s="281"/>
      <c r="U453" s="281"/>
      <c r="V453" s="281"/>
      <c r="W453" s="281"/>
      <c r="X453" s="281"/>
      <c r="Y453" s="281"/>
      <c r="Z453" s="281"/>
      <c r="AA453" s="281"/>
      <c r="AB453" s="281"/>
    </row>
    <row r="454" spans="1:28">
      <c r="A454" s="281"/>
      <c r="B454" s="281"/>
      <c r="C454" s="281"/>
      <c r="D454" s="281"/>
      <c r="E454" s="281"/>
      <c r="F454" s="281"/>
      <c r="G454" s="281"/>
      <c r="H454" s="281"/>
      <c r="I454" s="281"/>
      <c r="J454" s="281"/>
      <c r="K454" s="281"/>
      <c r="L454" s="281"/>
      <c r="M454" s="281"/>
      <c r="N454" s="281"/>
      <c r="O454" s="281"/>
      <c r="P454" s="281"/>
      <c r="Q454" s="281"/>
      <c r="R454" s="281"/>
      <c r="S454" s="281"/>
      <c r="T454" s="281"/>
      <c r="U454" s="281"/>
      <c r="V454" s="281"/>
      <c r="W454" s="281"/>
      <c r="X454" s="281"/>
      <c r="Y454" s="281"/>
      <c r="Z454" s="281"/>
      <c r="AA454" s="281"/>
      <c r="AB454" s="281"/>
    </row>
    <row r="455" spans="1:28">
      <c r="A455" s="281"/>
      <c r="B455" s="281"/>
      <c r="C455" s="281"/>
      <c r="D455" s="281"/>
      <c r="E455" s="281"/>
      <c r="F455" s="281"/>
      <c r="G455" s="281"/>
      <c r="H455" s="281"/>
      <c r="I455" s="281"/>
      <c r="J455" s="281"/>
      <c r="K455" s="281"/>
      <c r="L455" s="281"/>
      <c r="M455" s="281"/>
      <c r="N455" s="281"/>
      <c r="O455" s="281"/>
      <c r="P455" s="281"/>
      <c r="Q455" s="281"/>
      <c r="R455" s="281"/>
      <c r="S455" s="281"/>
      <c r="T455" s="281"/>
      <c r="U455" s="281"/>
      <c r="V455" s="281"/>
      <c r="W455" s="281"/>
      <c r="X455" s="281"/>
      <c r="Y455" s="281"/>
      <c r="Z455" s="281"/>
      <c r="AA455" s="281"/>
      <c r="AB455" s="281"/>
    </row>
    <row r="456" spans="1:28">
      <c r="A456" s="281"/>
      <c r="B456" s="281"/>
      <c r="C456" s="281"/>
      <c r="D456" s="281"/>
      <c r="E456" s="281"/>
      <c r="F456" s="281"/>
      <c r="G456" s="281"/>
      <c r="H456" s="281"/>
      <c r="I456" s="281"/>
      <c r="J456" s="281"/>
      <c r="K456" s="281"/>
      <c r="L456" s="281"/>
      <c r="M456" s="281"/>
      <c r="N456" s="281"/>
      <c r="O456" s="281"/>
      <c r="P456" s="281"/>
      <c r="Q456" s="281"/>
      <c r="R456" s="281"/>
      <c r="S456" s="281"/>
      <c r="T456" s="281"/>
      <c r="U456" s="281"/>
      <c r="V456" s="281"/>
      <c r="W456" s="281"/>
      <c r="X456" s="281"/>
      <c r="Y456" s="281"/>
      <c r="Z456" s="281"/>
      <c r="AA456" s="281"/>
      <c r="AB456" s="281"/>
    </row>
    <row r="457" spans="1:28">
      <c r="A457" s="281"/>
      <c r="B457" s="281"/>
      <c r="C457" s="281"/>
      <c r="D457" s="281"/>
      <c r="E457" s="281"/>
      <c r="F457" s="281"/>
      <c r="G457" s="281"/>
      <c r="H457" s="281"/>
      <c r="I457" s="281"/>
      <c r="J457" s="281"/>
      <c r="K457" s="281"/>
      <c r="L457" s="281"/>
      <c r="M457" s="281"/>
      <c r="N457" s="281"/>
      <c r="O457" s="281"/>
      <c r="P457" s="281"/>
      <c r="Q457" s="281"/>
      <c r="R457" s="281"/>
      <c r="S457" s="281"/>
      <c r="T457" s="281"/>
      <c r="U457" s="281"/>
      <c r="V457" s="281"/>
      <c r="W457" s="281"/>
      <c r="X457" s="281"/>
      <c r="Y457" s="281"/>
      <c r="Z457" s="281"/>
      <c r="AA457" s="281"/>
      <c r="AB457" s="281"/>
    </row>
    <row r="458" spans="1:28">
      <c r="A458" s="281"/>
      <c r="B458" s="281"/>
      <c r="C458" s="281"/>
      <c r="D458" s="281"/>
      <c r="E458" s="281"/>
      <c r="F458" s="281"/>
      <c r="G458" s="281"/>
      <c r="H458" s="281"/>
      <c r="I458" s="281"/>
      <c r="J458" s="281"/>
      <c r="K458" s="281"/>
      <c r="L458" s="281"/>
      <c r="M458" s="281"/>
      <c r="N458" s="281"/>
      <c r="O458" s="281"/>
      <c r="P458" s="281"/>
      <c r="Q458" s="281"/>
      <c r="R458" s="281"/>
      <c r="S458" s="281"/>
      <c r="T458" s="281"/>
      <c r="U458" s="281"/>
      <c r="V458" s="281"/>
      <c r="W458" s="281"/>
      <c r="X458" s="281"/>
      <c r="Y458" s="281"/>
      <c r="Z458" s="281"/>
      <c r="AA458" s="281"/>
      <c r="AB458" s="281"/>
    </row>
    <row r="459" spans="1:28">
      <c r="A459" s="281"/>
      <c r="B459" s="281"/>
      <c r="C459" s="281"/>
      <c r="D459" s="281"/>
      <c r="E459" s="281"/>
      <c r="F459" s="281"/>
      <c r="G459" s="281"/>
      <c r="H459" s="281"/>
      <c r="I459" s="281"/>
      <c r="J459" s="281"/>
      <c r="K459" s="281"/>
      <c r="L459" s="281"/>
      <c r="M459" s="281"/>
      <c r="N459" s="281"/>
      <c r="O459" s="281"/>
      <c r="P459" s="281"/>
      <c r="Q459" s="281"/>
      <c r="R459" s="281"/>
      <c r="S459" s="281"/>
      <c r="T459" s="281"/>
      <c r="U459" s="281"/>
      <c r="V459" s="281"/>
      <c r="W459" s="281"/>
      <c r="X459" s="281"/>
      <c r="Y459" s="281"/>
      <c r="Z459" s="281"/>
      <c r="AA459" s="281"/>
      <c r="AB459" s="281"/>
    </row>
    <row r="460" spans="1:28">
      <c r="A460" s="281"/>
      <c r="B460" s="281"/>
      <c r="C460" s="281"/>
      <c r="D460" s="281"/>
      <c r="E460" s="281"/>
      <c r="F460" s="281"/>
      <c r="G460" s="281"/>
      <c r="H460" s="281"/>
      <c r="I460" s="281"/>
      <c r="J460" s="281"/>
      <c r="K460" s="281"/>
      <c r="L460" s="281"/>
      <c r="M460" s="281"/>
      <c r="N460" s="281"/>
      <c r="O460" s="281"/>
      <c r="P460" s="281"/>
      <c r="Q460" s="281"/>
      <c r="R460" s="281"/>
      <c r="S460" s="281"/>
      <c r="T460" s="281"/>
      <c r="U460" s="281"/>
      <c r="V460" s="281"/>
      <c r="W460" s="281"/>
      <c r="X460" s="281"/>
      <c r="Y460" s="281"/>
      <c r="Z460" s="281"/>
      <c r="AA460" s="281"/>
      <c r="AB460" s="281"/>
    </row>
    <row r="461" spans="1:28">
      <c r="A461" s="281"/>
      <c r="B461" s="281"/>
      <c r="C461" s="281"/>
      <c r="D461" s="281"/>
      <c r="E461" s="281"/>
      <c r="F461" s="281"/>
      <c r="G461" s="281"/>
      <c r="H461" s="281"/>
      <c r="I461" s="281"/>
      <c r="J461" s="281"/>
      <c r="K461" s="281"/>
      <c r="L461" s="281"/>
      <c r="M461" s="281"/>
      <c r="N461" s="281"/>
      <c r="O461" s="281"/>
      <c r="P461" s="281"/>
      <c r="Q461" s="281"/>
      <c r="R461" s="281"/>
      <c r="S461" s="281"/>
      <c r="T461" s="281"/>
      <c r="U461" s="281"/>
      <c r="V461" s="281"/>
      <c r="W461" s="281"/>
      <c r="X461" s="281"/>
      <c r="Y461" s="281"/>
      <c r="Z461" s="281"/>
      <c r="AA461" s="281"/>
      <c r="AB461" s="281"/>
    </row>
    <row r="462" spans="1:28">
      <c r="A462" s="281"/>
      <c r="B462" s="281"/>
      <c r="C462" s="281"/>
      <c r="D462" s="281"/>
      <c r="E462" s="281"/>
      <c r="F462" s="281"/>
      <c r="G462" s="281"/>
      <c r="H462" s="281"/>
      <c r="I462" s="281"/>
      <c r="J462" s="281"/>
      <c r="K462" s="281"/>
      <c r="L462" s="281"/>
      <c r="M462" s="281"/>
      <c r="N462" s="281"/>
      <c r="O462" s="281"/>
      <c r="P462" s="281"/>
      <c r="Q462" s="281"/>
      <c r="R462" s="281"/>
      <c r="S462" s="281"/>
      <c r="T462" s="281"/>
      <c r="U462" s="281"/>
      <c r="V462" s="281"/>
      <c r="W462" s="281"/>
      <c r="X462" s="281"/>
      <c r="Y462" s="281"/>
      <c r="Z462" s="281"/>
      <c r="AA462" s="281"/>
      <c r="AB462" s="281"/>
    </row>
    <row r="463" spans="1:28">
      <c r="A463" s="281"/>
      <c r="B463" s="281"/>
      <c r="C463" s="281"/>
      <c r="D463" s="281"/>
      <c r="E463" s="281"/>
      <c r="F463" s="281"/>
      <c r="G463" s="281"/>
      <c r="H463" s="281"/>
      <c r="I463" s="281"/>
      <c r="J463" s="281"/>
      <c r="K463" s="281"/>
      <c r="L463" s="281"/>
      <c r="M463" s="281"/>
      <c r="N463" s="281"/>
      <c r="O463" s="281"/>
      <c r="P463" s="281"/>
      <c r="Q463" s="281"/>
      <c r="R463" s="281"/>
      <c r="S463" s="281"/>
      <c r="T463" s="281"/>
      <c r="U463" s="281"/>
      <c r="V463" s="281"/>
      <c r="W463" s="281"/>
      <c r="X463" s="281"/>
      <c r="Y463" s="281"/>
      <c r="Z463" s="281"/>
      <c r="AA463" s="281"/>
      <c r="AB463" s="281"/>
    </row>
    <row r="464" spans="1:28">
      <c r="A464" s="281"/>
      <c r="B464" s="281"/>
      <c r="C464" s="281"/>
      <c r="D464" s="281"/>
      <c r="E464" s="281"/>
      <c r="F464" s="281"/>
      <c r="G464" s="281"/>
      <c r="H464" s="281"/>
      <c r="I464" s="281"/>
      <c r="J464" s="281"/>
      <c r="K464" s="281"/>
      <c r="L464" s="281"/>
      <c r="M464" s="281"/>
      <c r="N464" s="281"/>
      <c r="O464" s="281"/>
      <c r="P464" s="281"/>
      <c r="Q464" s="281"/>
      <c r="R464" s="281"/>
      <c r="S464" s="281"/>
      <c r="T464" s="281"/>
      <c r="U464" s="281"/>
      <c r="V464" s="281"/>
      <c r="W464" s="281"/>
      <c r="X464" s="281"/>
      <c r="Y464" s="281"/>
      <c r="Z464" s="281"/>
      <c r="AA464" s="281"/>
      <c r="AB464" s="281"/>
    </row>
    <row r="465" spans="1:28">
      <c r="A465" s="281"/>
      <c r="B465" s="281"/>
      <c r="C465" s="281"/>
      <c r="D465" s="281"/>
      <c r="E465" s="281"/>
      <c r="F465" s="281"/>
      <c r="G465" s="281"/>
      <c r="H465" s="281"/>
      <c r="I465" s="281"/>
      <c r="J465" s="281"/>
      <c r="K465" s="281"/>
      <c r="L465" s="281"/>
      <c r="M465" s="281"/>
      <c r="N465" s="281"/>
      <c r="O465" s="281"/>
      <c r="P465" s="281"/>
      <c r="Q465" s="281"/>
      <c r="R465" s="281"/>
      <c r="S465" s="281"/>
      <c r="T465" s="281"/>
      <c r="U465" s="281"/>
      <c r="V465" s="281"/>
      <c r="W465" s="281"/>
      <c r="X465" s="281"/>
      <c r="Y465" s="281"/>
      <c r="Z465" s="281"/>
      <c r="AA465" s="281"/>
      <c r="AB465" s="281"/>
    </row>
    <row r="466" spans="1:28">
      <c r="A466" s="281"/>
      <c r="B466" s="281"/>
      <c r="C466" s="281"/>
      <c r="D466" s="281"/>
      <c r="E466" s="281"/>
      <c r="F466" s="281"/>
      <c r="G466" s="281"/>
      <c r="H466" s="281"/>
      <c r="I466" s="281"/>
      <c r="J466" s="281"/>
      <c r="K466" s="281"/>
      <c r="L466" s="281"/>
      <c r="M466" s="281"/>
      <c r="N466" s="281"/>
      <c r="O466" s="281"/>
      <c r="P466" s="281"/>
      <c r="Q466" s="281"/>
      <c r="R466" s="281"/>
      <c r="S466" s="281"/>
      <c r="T466" s="281"/>
      <c r="U466" s="281"/>
      <c r="V466" s="281"/>
      <c r="W466" s="281"/>
      <c r="X466" s="281"/>
      <c r="Y466" s="281"/>
      <c r="Z466" s="281"/>
      <c r="AA466" s="281"/>
      <c r="AB466" s="281"/>
    </row>
    <row r="467" spans="1:28">
      <c r="A467" s="281"/>
      <c r="B467" s="281"/>
      <c r="C467" s="281"/>
      <c r="D467" s="281"/>
      <c r="E467" s="281"/>
      <c r="F467" s="281"/>
      <c r="G467" s="281"/>
      <c r="H467" s="281"/>
      <c r="I467" s="281"/>
      <c r="J467" s="281"/>
      <c r="K467" s="281"/>
      <c r="L467" s="281"/>
      <c r="M467" s="281"/>
      <c r="N467" s="281"/>
      <c r="O467" s="281"/>
      <c r="P467" s="281"/>
      <c r="Q467" s="281"/>
      <c r="R467" s="281"/>
      <c r="S467" s="281"/>
      <c r="T467" s="281"/>
      <c r="U467" s="281"/>
      <c r="V467" s="281"/>
      <c r="W467" s="281"/>
      <c r="X467" s="281"/>
      <c r="Y467" s="281"/>
      <c r="Z467" s="281"/>
      <c r="AA467" s="281"/>
      <c r="AB467" s="281"/>
    </row>
    <row r="468" spans="1:28">
      <c r="A468" s="281"/>
      <c r="B468" s="281"/>
      <c r="C468" s="281"/>
      <c r="D468" s="281"/>
      <c r="E468" s="281"/>
      <c r="F468" s="281"/>
      <c r="G468" s="281"/>
      <c r="H468" s="281"/>
      <c r="I468" s="281"/>
      <c r="J468" s="281"/>
      <c r="K468" s="281"/>
      <c r="L468" s="281"/>
      <c r="M468" s="281"/>
      <c r="N468" s="281"/>
      <c r="O468" s="281"/>
      <c r="P468" s="281"/>
      <c r="Q468" s="281"/>
      <c r="R468" s="281"/>
      <c r="S468" s="281"/>
      <c r="T468" s="281"/>
      <c r="U468" s="281"/>
      <c r="V468" s="281"/>
      <c r="W468" s="281"/>
      <c r="X468" s="281"/>
      <c r="Y468" s="281"/>
      <c r="Z468" s="281"/>
      <c r="AA468" s="281"/>
      <c r="AB468" s="281"/>
    </row>
    <row r="469" spans="1:28">
      <c r="A469" s="281"/>
      <c r="B469" s="281"/>
      <c r="C469" s="281"/>
      <c r="D469" s="281"/>
      <c r="E469" s="281"/>
      <c r="F469" s="281"/>
      <c r="G469" s="281"/>
      <c r="H469" s="281"/>
      <c r="I469" s="281"/>
      <c r="J469" s="281"/>
      <c r="K469" s="281"/>
      <c r="L469" s="281"/>
      <c r="M469" s="281"/>
      <c r="N469" s="281"/>
      <c r="O469" s="281"/>
      <c r="P469" s="281"/>
      <c r="Q469" s="281"/>
      <c r="R469" s="281"/>
      <c r="S469" s="281"/>
      <c r="T469" s="281"/>
      <c r="U469" s="281"/>
      <c r="V469" s="281"/>
      <c r="W469" s="281"/>
      <c r="X469" s="281"/>
      <c r="Y469" s="281"/>
      <c r="Z469" s="281"/>
      <c r="AA469" s="281"/>
      <c r="AB469" s="281"/>
    </row>
    <row r="470" spans="1:28">
      <c r="A470" s="281"/>
      <c r="B470" s="281"/>
      <c r="C470" s="281"/>
      <c r="D470" s="281"/>
      <c r="E470" s="281"/>
      <c r="F470" s="281"/>
      <c r="G470" s="281"/>
      <c r="H470" s="281"/>
      <c r="I470" s="281"/>
      <c r="J470" s="281"/>
      <c r="K470" s="281"/>
      <c r="L470" s="281"/>
      <c r="M470" s="281"/>
      <c r="N470" s="281"/>
      <c r="O470" s="281"/>
      <c r="P470" s="281"/>
      <c r="Q470" s="281"/>
      <c r="R470" s="281"/>
      <c r="S470" s="281"/>
      <c r="T470" s="281"/>
      <c r="U470" s="281"/>
      <c r="V470" s="281"/>
      <c r="W470" s="281"/>
      <c r="X470" s="281"/>
      <c r="Y470" s="281"/>
      <c r="Z470" s="281"/>
      <c r="AA470" s="281"/>
      <c r="AB470" s="281"/>
    </row>
    <row r="471" spans="1:28">
      <c r="A471" s="281"/>
      <c r="B471" s="281"/>
      <c r="C471" s="281"/>
      <c r="D471" s="281"/>
      <c r="E471" s="281"/>
      <c r="F471" s="281"/>
      <c r="G471" s="281"/>
      <c r="H471" s="281"/>
      <c r="I471" s="281"/>
      <c r="J471" s="281"/>
      <c r="K471" s="281"/>
      <c r="L471" s="281"/>
      <c r="M471" s="281"/>
      <c r="N471" s="281"/>
      <c r="O471" s="281"/>
      <c r="P471" s="281"/>
      <c r="Q471" s="281"/>
      <c r="R471" s="281"/>
      <c r="S471" s="281"/>
      <c r="T471" s="281"/>
      <c r="U471" s="281"/>
      <c r="V471" s="281"/>
      <c r="W471" s="281"/>
      <c r="X471" s="281"/>
      <c r="Y471" s="281"/>
      <c r="Z471" s="281"/>
      <c r="AA471" s="281"/>
      <c r="AB471" s="281"/>
    </row>
    <row r="472" spans="1:28">
      <c r="A472" s="281"/>
      <c r="B472" s="281"/>
      <c r="C472" s="281"/>
      <c r="D472" s="281"/>
      <c r="E472" s="281"/>
      <c r="F472" s="281"/>
      <c r="G472" s="281"/>
      <c r="H472" s="281"/>
      <c r="I472" s="281"/>
      <c r="J472" s="281"/>
      <c r="K472" s="281"/>
      <c r="L472" s="281"/>
      <c r="M472" s="281"/>
      <c r="N472" s="281"/>
      <c r="O472" s="281"/>
      <c r="P472" s="281"/>
      <c r="Q472" s="281"/>
      <c r="R472" s="281"/>
      <c r="S472" s="281"/>
      <c r="T472" s="281"/>
      <c r="U472" s="281"/>
      <c r="V472" s="281"/>
      <c r="W472" s="281"/>
      <c r="X472" s="281"/>
      <c r="Y472" s="281"/>
      <c r="Z472" s="281"/>
      <c r="AA472" s="281"/>
      <c r="AB472" s="281"/>
    </row>
    <row r="473" spans="1:28">
      <c r="A473" s="281"/>
      <c r="B473" s="281"/>
      <c r="C473" s="281"/>
      <c r="D473" s="281"/>
      <c r="E473" s="281"/>
      <c r="F473" s="281"/>
      <c r="G473" s="281"/>
      <c r="H473" s="281"/>
      <c r="I473" s="281"/>
      <c r="J473" s="281"/>
      <c r="K473" s="281"/>
      <c r="L473" s="281"/>
      <c r="M473" s="281"/>
      <c r="N473" s="281"/>
      <c r="O473" s="281"/>
      <c r="P473" s="281"/>
      <c r="Q473" s="281"/>
      <c r="R473" s="281"/>
      <c r="S473" s="281"/>
      <c r="T473" s="281"/>
      <c r="U473" s="281"/>
      <c r="V473" s="281"/>
      <c r="W473" s="281"/>
      <c r="X473" s="281"/>
      <c r="Y473" s="281"/>
      <c r="Z473" s="281"/>
      <c r="AA473" s="281"/>
      <c r="AB473" s="281"/>
    </row>
    <row r="474" spans="1:28">
      <c r="A474" s="281"/>
      <c r="B474" s="281"/>
      <c r="C474" s="281"/>
      <c r="D474" s="281"/>
      <c r="E474" s="281"/>
      <c r="F474" s="281"/>
      <c r="G474" s="281"/>
      <c r="H474" s="281"/>
      <c r="I474" s="281"/>
      <c r="J474" s="281"/>
      <c r="K474" s="281"/>
      <c r="L474" s="281"/>
      <c r="M474" s="281"/>
      <c r="N474" s="281"/>
      <c r="O474" s="281"/>
      <c r="P474" s="281"/>
      <c r="Q474" s="281"/>
      <c r="R474" s="281"/>
      <c r="S474" s="281"/>
      <c r="T474" s="281"/>
      <c r="U474" s="281"/>
      <c r="V474" s="281"/>
      <c r="W474" s="281"/>
      <c r="X474" s="281"/>
      <c r="Y474" s="281"/>
      <c r="Z474" s="281"/>
      <c r="AA474" s="281"/>
      <c r="AB474" s="281"/>
    </row>
    <row r="475" spans="1:28">
      <c r="A475" s="281"/>
      <c r="B475" s="281"/>
      <c r="C475" s="281"/>
      <c r="D475" s="281"/>
      <c r="E475" s="281"/>
      <c r="F475" s="281"/>
      <c r="G475" s="281"/>
      <c r="H475" s="281"/>
      <c r="I475" s="281"/>
      <c r="J475" s="281"/>
      <c r="K475" s="281"/>
      <c r="L475" s="281"/>
      <c r="M475" s="281"/>
      <c r="N475" s="281"/>
      <c r="O475" s="281"/>
      <c r="P475" s="281"/>
      <c r="Q475" s="281"/>
      <c r="R475" s="281"/>
      <c r="S475" s="281"/>
      <c r="T475" s="281"/>
      <c r="U475" s="281"/>
      <c r="V475" s="281"/>
      <c r="W475" s="281"/>
      <c r="X475" s="281"/>
      <c r="Y475" s="281"/>
      <c r="Z475" s="281"/>
      <c r="AA475" s="281"/>
      <c r="AB475" s="281"/>
    </row>
    <row r="476" spans="1:28">
      <c r="A476" s="281"/>
      <c r="B476" s="281"/>
      <c r="C476" s="281"/>
      <c r="D476" s="281"/>
      <c r="E476" s="281"/>
      <c r="F476" s="281"/>
      <c r="G476" s="281"/>
      <c r="H476" s="281"/>
      <c r="I476" s="281"/>
      <c r="J476" s="281"/>
      <c r="K476" s="281"/>
      <c r="L476" s="281"/>
      <c r="M476" s="281"/>
      <c r="N476" s="281"/>
      <c r="O476" s="281"/>
      <c r="P476" s="281"/>
      <c r="Q476" s="281"/>
      <c r="R476" s="281"/>
      <c r="S476" s="281"/>
      <c r="T476" s="281"/>
      <c r="U476" s="281"/>
      <c r="V476" s="281"/>
      <c r="W476" s="281"/>
      <c r="X476" s="281"/>
      <c r="Y476" s="281"/>
      <c r="Z476" s="281"/>
      <c r="AA476" s="281"/>
      <c r="AB476" s="281"/>
    </row>
    <row r="477" spans="1:28">
      <c r="A477" s="281"/>
      <c r="B477" s="281"/>
      <c r="C477" s="281"/>
      <c r="D477" s="281"/>
      <c r="E477" s="281"/>
      <c r="F477" s="281"/>
      <c r="G477" s="281"/>
      <c r="H477" s="281"/>
      <c r="I477" s="281"/>
      <c r="J477" s="281"/>
      <c r="K477" s="281"/>
      <c r="L477" s="281"/>
      <c r="M477" s="281"/>
      <c r="N477" s="281"/>
      <c r="O477" s="281"/>
      <c r="P477" s="281"/>
      <c r="Q477" s="281"/>
      <c r="R477" s="281"/>
      <c r="S477" s="281"/>
      <c r="T477" s="281"/>
      <c r="U477" s="281"/>
      <c r="V477" s="281"/>
      <c r="W477" s="281"/>
      <c r="X477" s="281"/>
      <c r="Y477" s="281"/>
      <c r="Z477" s="281"/>
      <c r="AA477" s="281"/>
      <c r="AB477" s="281"/>
    </row>
    <row r="478" spans="1:28">
      <c r="A478" s="281"/>
      <c r="B478" s="281"/>
      <c r="C478" s="281"/>
      <c r="D478" s="281"/>
      <c r="E478" s="281"/>
      <c r="F478" s="281"/>
      <c r="G478" s="281"/>
      <c r="H478" s="281"/>
      <c r="I478" s="281"/>
      <c r="J478" s="281"/>
      <c r="K478" s="281"/>
      <c r="L478" s="281"/>
      <c r="M478" s="281"/>
      <c r="N478" s="281"/>
      <c r="O478" s="281"/>
      <c r="P478" s="281"/>
      <c r="Q478" s="281"/>
      <c r="R478" s="281"/>
      <c r="S478" s="281"/>
      <c r="T478" s="281"/>
      <c r="U478" s="281"/>
      <c r="V478" s="281"/>
      <c r="W478" s="281"/>
      <c r="X478" s="281"/>
      <c r="Y478" s="281"/>
      <c r="Z478" s="281"/>
      <c r="AA478" s="281"/>
      <c r="AB478" s="281"/>
    </row>
    <row r="479" spans="1:28">
      <c r="A479" s="281"/>
      <c r="B479" s="281"/>
      <c r="C479" s="281"/>
      <c r="D479" s="281"/>
      <c r="E479" s="281"/>
      <c r="F479" s="281"/>
      <c r="G479" s="281"/>
      <c r="H479" s="281"/>
      <c r="I479" s="281"/>
      <c r="J479" s="281"/>
      <c r="K479" s="281"/>
      <c r="L479" s="281"/>
      <c r="M479" s="281"/>
      <c r="N479" s="281"/>
      <c r="O479" s="281"/>
      <c r="P479" s="281"/>
      <c r="Q479" s="281"/>
      <c r="R479" s="281"/>
      <c r="S479" s="281"/>
      <c r="T479" s="281"/>
      <c r="U479" s="281"/>
      <c r="V479" s="281"/>
      <c r="W479" s="281"/>
      <c r="X479" s="281"/>
      <c r="Y479" s="281"/>
      <c r="Z479" s="281"/>
      <c r="AA479" s="281"/>
      <c r="AB479" s="281"/>
    </row>
    <row r="480" spans="1:28">
      <c r="A480" s="281"/>
      <c r="B480" s="281"/>
      <c r="C480" s="281"/>
      <c r="D480" s="281"/>
      <c r="E480" s="281"/>
      <c r="F480" s="281"/>
      <c r="G480" s="281"/>
      <c r="H480" s="281"/>
      <c r="I480" s="281"/>
      <c r="J480" s="281"/>
      <c r="K480" s="281"/>
      <c r="L480" s="281"/>
      <c r="M480" s="281"/>
      <c r="N480" s="281"/>
      <c r="O480" s="281"/>
      <c r="P480" s="281"/>
      <c r="Q480" s="281"/>
      <c r="R480" s="281"/>
      <c r="S480" s="281"/>
      <c r="T480" s="281"/>
      <c r="U480" s="281"/>
      <c r="V480" s="281"/>
      <c r="W480" s="281"/>
      <c r="X480" s="281"/>
      <c r="Y480" s="281"/>
      <c r="Z480" s="281"/>
      <c r="AA480" s="281"/>
      <c r="AB480" s="281"/>
    </row>
    <row r="481" spans="1:28">
      <c r="A481" s="281"/>
      <c r="B481" s="281"/>
      <c r="C481" s="281"/>
      <c r="D481" s="281"/>
      <c r="E481" s="281"/>
      <c r="F481" s="281"/>
      <c r="G481" s="281"/>
      <c r="H481" s="281"/>
      <c r="I481" s="281"/>
      <c r="J481" s="281"/>
      <c r="K481" s="281"/>
      <c r="L481" s="281"/>
      <c r="M481" s="281"/>
      <c r="N481" s="281"/>
      <c r="O481" s="281"/>
      <c r="P481" s="281"/>
      <c r="Q481" s="281"/>
      <c r="R481" s="281"/>
      <c r="S481" s="281"/>
      <c r="T481" s="281"/>
      <c r="U481" s="281"/>
      <c r="V481" s="281"/>
      <c r="W481" s="281"/>
      <c r="X481" s="281"/>
      <c r="Y481" s="281"/>
      <c r="Z481" s="281"/>
      <c r="AA481" s="281"/>
      <c r="AB481" s="281"/>
    </row>
    <row r="482" spans="1:28">
      <c r="A482" s="281"/>
      <c r="B482" s="281"/>
      <c r="C482" s="281"/>
      <c r="D482" s="281"/>
      <c r="E482" s="281"/>
      <c r="F482" s="281"/>
      <c r="G482" s="281"/>
      <c r="H482" s="281"/>
      <c r="I482" s="281"/>
      <c r="J482" s="281"/>
      <c r="K482" s="281"/>
      <c r="L482" s="281"/>
      <c r="M482" s="281"/>
      <c r="N482" s="281"/>
      <c r="O482" s="281"/>
      <c r="P482" s="281"/>
      <c r="Q482" s="281"/>
      <c r="R482" s="281"/>
      <c r="S482" s="281"/>
      <c r="T482" s="281"/>
      <c r="U482" s="281"/>
      <c r="V482" s="281"/>
      <c r="W482" s="281"/>
      <c r="X482" s="281"/>
      <c r="Y482" s="281"/>
      <c r="Z482" s="281"/>
      <c r="AA482" s="281"/>
      <c r="AB482" s="281"/>
    </row>
    <row r="483" spans="1:28">
      <c r="A483" s="281"/>
      <c r="B483" s="281"/>
      <c r="C483" s="281"/>
      <c r="D483" s="281"/>
      <c r="E483" s="281"/>
      <c r="F483" s="281"/>
      <c r="G483" s="281"/>
      <c r="H483" s="281"/>
      <c r="I483" s="281"/>
      <c r="J483" s="281"/>
      <c r="K483" s="281"/>
      <c r="L483" s="281"/>
      <c r="M483" s="281"/>
      <c r="N483" s="281"/>
      <c r="O483" s="281"/>
      <c r="P483" s="281"/>
      <c r="Q483" s="281"/>
      <c r="R483" s="281"/>
      <c r="S483" s="281"/>
      <c r="T483" s="281"/>
      <c r="U483" s="281"/>
      <c r="V483" s="281"/>
      <c r="W483" s="281"/>
      <c r="X483" s="281"/>
      <c r="Y483" s="281"/>
      <c r="Z483" s="281"/>
      <c r="AA483" s="281"/>
      <c r="AB483" s="281"/>
    </row>
    <row r="484" spans="1:28">
      <c r="A484" s="281"/>
      <c r="B484" s="281"/>
      <c r="C484" s="281"/>
      <c r="D484" s="281"/>
      <c r="E484" s="281"/>
      <c r="F484" s="281"/>
      <c r="G484" s="281"/>
      <c r="H484" s="281"/>
      <c r="I484" s="281"/>
      <c r="J484" s="281"/>
      <c r="K484" s="281"/>
      <c r="L484" s="281"/>
      <c r="M484" s="281"/>
      <c r="N484" s="281"/>
      <c r="O484" s="281"/>
      <c r="P484" s="281"/>
      <c r="Q484" s="281"/>
      <c r="R484" s="281"/>
      <c r="S484" s="281"/>
      <c r="T484" s="281"/>
      <c r="U484" s="281"/>
      <c r="V484" s="281"/>
      <c r="W484" s="281"/>
      <c r="X484" s="281"/>
      <c r="Y484" s="281"/>
      <c r="Z484" s="281"/>
      <c r="AA484" s="281"/>
      <c r="AB484" s="281"/>
    </row>
    <row r="485" spans="1:28">
      <c r="A485" s="281"/>
      <c r="B485" s="281"/>
      <c r="C485" s="281"/>
      <c r="D485" s="281"/>
      <c r="E485" s="281"/>
      <c r="F485" s="281"/>
      <c r="G485" s="281"/>
      <c r="H485" s="281"/>
      <c r="I485" s="281"/>
      <c r="J485" s="281"/>
      <c r="K485" s="281"/>
      <c r="L485" s="281"/>
      <c r="M485" s="281"/>
      <c r="N485" s="281"/>
      <c r="O485" s="281"/>
      <c r="P485" s="281"/>
      <c r="Q485" s="281"/>
      <c r="R485" s="281"/>
      <c r="S485" s="281"/>
      <c r="T485" s="281"/>
      <c r="U485" s="281"/>
      <c r="V485" s="281"/>
      <c r="W485" s="281"/>
      <c r="X485" s="281"/>
      <c r="Y485" s="281"/>
      <c r="Z485" s="281"/>
      <c r="AA485" s="281"/>
      <c r="AB485" s="281"/>
    </row>
    <row r="486" spans="1:28">
      <c r="A486" s="281"/>
      <c r="B486" s="281"/>
      <c r="C486" s="281"/>
      <c r="D486" s="281"/>
      <c r="E486" s="281"/>
      <c r="F486" s="281"/>
      <c r="G486" s="281"/>
      <c r="H486" s="281"/>
      <c r="I486" s="281"/>
      <c r="J486" s="281"/>
      <c r="K486" s="281"/>
      <c r="L486" s="281"/>
      <c r="M486" s="281"/>
      <c r="N486" s="281"/>
      <c r="O486" s="281"/>
      <c r="P486" s="281"/>
      <c r="Q486" s="281"/>
      <c r="R486" s="281"/>
      <c r="S486" s="281"/>
      <c r="T486" s="281"/>
      <c r="U486" s="281"/>
      <c r="V486" s="281"/>
      <c r="W486" s="281"/>
      <c r="X486" s="281"/>
      <c r="Y486" s="281"/>
      <c r="Z486" s="281"/>
      <c r="AA486" s="281"/>
      <c r="AB486" s="281"/>
    </row>
    <row r="487" spans="1:28">
      <c r="A487" s="281"/>
      <c r="B487" s="281"/>
      <c r="C487" s="281"/>
      <c r="D487" s="281"/>
      <c r="E487" s="281"/>
      <c r="F487" s="281"/>
      <c r="G487" s="281"/>
      <c r="H487" s="281"/>
      <c r="I487" s="281"/>
      <c r="J487" s="281"/>
      <c r="K487" s="281"/>
      <c r="L487" s="281"/>
      <c r="M487" s="281"/>
      <c r="N487" s="281"/>
      <c r="O487" s="281"/>
      <c r="P487" s="281"/>
      <c r="Q487" s="281"/>
      <c r="R487" s="281"/>
      <c r="S487" s="281"/>
      <c r="T487" s="281"/>
      <c r="U487" s="281"/>
      <c r="V487" s="281"/>
      <c r="W487" s="281"/>
      <c r="X487" s="281"/>
      <c r="Y487" s="281"/>
      <c r="Z487" s="281"/>
      <c r="AA487" s="281"/>
      <c r="AB487" s="281"/>
    </row>
    <row r="488" spans="1:28">
      <c r="A488" s="281"/>
      <c r="B488" s="281"/>
      <c r="C488" s="281"/>
      <c r="D488" s="281"/>
      <c r="E488" s="281"/>
      <c r="F488" s="281"/>
      <c r="G488" s="281"/>
      <c r="H488" s="281"/>
      <c r="I488" s="281"/>
      <c r="J488" s="281"/>
      <c r="K488" s="281"/>
      <c r="L488" s="281"/>
      <c r="M488" s="281"/>
      <c r="N488" s="281"/>
      <c r="O488" s="281"/>
      <c r="P488" s="281"/>
      <c r="Q488" s="281"/>
      <c r="R488" s="281"/>
      <c r="S488" s="281"/>
      <c r="T488" s="281"/>
      <c r="U488" s="281"/>
      <c r="V488" s="281"/>
      <c r="W488" s="281"/>
      <c r="X488" s="281"/>
      <c r="Y488" s="281"/>
      <c r="Z488" s="281"/>
      <c r="AA488" s="281"/>
      <c r="AB488" s="281"/>
    </row>
    <row r="489" spans="1:28">
      <c r="A489" s="281"/>
      <c r="B489" s="281"/>
      <c r="C489" s="281"/>
      <c r="D489" s="281"/>
      <c r="E489" s="281"/>
      <c r="F489" s="281"/>
      <c r="G489" s="281"/>
      <c r="H489" s="281"/>
      <c r="I489" s="281"/>
      <c r="J489" s="281"/>
      <c r="K489" s="281"/>
      <c r="L489" s="281"/>
      <c r="M489" s="281"/>
      <c r="N489" s="281"/>
      <c r="O489" s="281"/>
      <c r="P489" s="281"/>
      <c r="Q489" s="281"/>
      <c r="R489" s="281"/>
      <c r="S489" s="281"/>
      <c r="T489" s="281"/>
      <c r="U489" s="281"/>
      <c r="V489" s="281"/>
      <c r="W489" s="281"/>
      <c r="X489" s="281"/>
      <c r="Y489" s="281"/>
      <c r="Z489" s="281"/>
      <c r="AA489" s="281"/>
      <c r="AB489" s="281"/>
    </row>
    <row r="490" spans="1:28">
      <c r="A490" s="281"/>
      <c r="B490" s="281"/>
      <c r="C490" s="281"/>
      <c r="D490" s="281"/>
      <c r="E490" s="281"/>
      <c r="F490" s="281"/>
      <c r="G490" s="281"/>
      <c r="H490" s="281"/>
      <c r="I490" s="281"/>
      <c r="J490" s="281"/>
      <c r="K490" s="281"/>
      <c r="L490" s="281"/>
      <c r="M490" s="281"/>
      <c r="N490" s="281"/>
      <c r="O490" s="281"/>
      <c r="P490" s="281"/>
      <c r="Q490" s="281"/>
      <c r="R490" s="281"/>
      <c r="S490" s="281"/>
      <c r="T490" s="281"/>
      <c r="U490" s="281"/>
      <c r="V490" s="281"/>
      <c r="W490" s="281"/>
      <c r="X490" s="281"/>
      <c r="Y490" s="281"/>
      <c r="Z490" s="281"/>
      <c r="AA490" s="281"/>
      <c r="AB490" s="281"/>
    </row>
    <row r="491" spans="1:28">
      <c r="A491" s="281"/>
      <c r="B491" s="281"/>
      <c r="C491" s="281"/>
      <c r="D491" s="281"/>
      <c r="E491" s="281"/>
      <c r="F491" s="281"/>
      <c r="G491" s="281"/>
      <c r="H491" s="281"/>
      <c r="I491" s="281"/>
      <c r="J491" s="281"/>
      <c r="K491" s="281"/>
      <c r="L491" s="281"/>
      <c r="M491" s="281"/>
      <c r="N491" s="281"/>
      <c r="O491" s="281"/>
      <c r="P491" s="281"/>
      <c r="Q491" s="281"/>
      <c r="R491" s="281"/>
      <c r="S491" s="281"/>
      <c r="T491" s="281"/>
      <c r="U491" s="281"/>
      <c r="V491" s="281"/>
      <c r="W491" s="281"/>
      <c r="X491" s="281"/>
      <c r="Y491" s="281"/>
      <c r="Z491" s="281"/>
      <c r="AA491" s="281"/>
      <c r="AB491" s="281"/>
    </row>
    <row r="492" spans="1:28">
      <c r="A492" s="281"/>
      <c r="B492" s="281"/>
      <c r="C492" s="281"/>
      <c r="D492" s="281"/>
      <c r="E492" s="281"/>
      <c r="F492" s="281"/>
      <c r="G492" s="281"/>
      <c r="H492" s="281"/>
      <c r="I492" s="281"/>
      <c r="J492" s="281"/>
      <c r="K492" s="281"/>
      <c r="L492" s="281"/>
      <c r="M492" s="281"/>
      <c r="N492" s="281"/>
      <c r="O492" s="281"/>
      <c r="P492" s="281"/>
      <c r="Q492" s="281"/>
      <c r="R492" s="281"/>
      <c r="S492" s="281"/>
      <c r="T492" s="281"/>
      <c r="U492" s="281"/>
      <c r="V492" s="281"/>
      <c r="W492" s="281"/>
      <c r="X492" s="281"/>
      <c r="Y492" s="281"/>
      <c r="Z492" s="281"/>
      <c r="AA492" s="281"/>
      <c r="AB492" s="281"/>
    </row>
    <row r="493" spans="1:28">
      <c r="A493" s="281"/>
      <c r="B493" s="281"/>
      <c r="C493" s="281"/>
      <c r="D493" s="281"/>
      <c r="E493" s="281"/>
      <c r="F493" s="281"/>
      <c r="G493" s="281"/>
      <c r="H493" s="281"/>
      <c r="I493" s="281"/>
      <c r="J493" s="281"/>
      <c r="K493" s="281"/>
      <c r="L493" s="281"/>
      <c r="M493" s="281"/>
      <c r="N493" s="281"/>
      <c r="O493" s="281"/>
      <c r="P493" s="281"/>
      <c r="Q493" s="281"/>
      <c r="R493" s="281"/>
      <c r="S493" s="281"/>
      <c r="T493" s="281"/>
      <c r="U493" s="281"/>
      <c r="V493" s="281"/>
      <c r="W493" s="281"/>
      <c r="X493" s="281"/>
      <c r="Y493" s="281"/>
      <c r="Z493" s="281"/>
      <c r="AA493" s="281"/>
      <c r="AB493" s="281"/>
    </row>
    <row r="494" spans="1:28">
      <c r="A494" s="281"/>
      <c r="B494" s="281"/>
      <c r="C494" s="281"/>
      <c r="D494" s="281"/>
      <c r="E494" s="281"/>
      <c r="F494" s="281"/>
      <c r="G494" s="281"/>
      <c r="H494" s="281"/>
      <c r="I494" s="281"/>
      <c r="J494" s="281"/>
      <c r="K494" s="281"/>
      <c r="L494" s="281"/>
      <c r="M494" s="281"/>
      <c r="N494" s="281"/>
      <c r="O494" s="281"/>
      <c r="P494" s="281"/>
      <c r="Q494" s="281"/>
      <c r="R494" s="281"/>
      <c r="S494" s="281"/>
      <c r="T494" s="281"/>
      <c r="U494" s="281"/>
      <c r="V494" s="281"/>
      <c r="W494" s="281"/>
      <c r="X494" s="281"/>
      <c r="Y494" s="281"/>
      <c r="Z494" s="281"/>
      <c r="AA494" s="281"/>
      <c r="AB494" s="281"/>
    </row>
    <row r="495" spans="1:28">
      <c r="A495" s="281"/>
      <c r="B495" s="281"/>
      <c r="C495" s="281"/>
      <c r="D495" s="281"/>
      <c r="E495" s="281"/>
      <c r="F495" s="281"/>
      <c r="G495" s="281"/>
      <c r="H495" s="281"/>
      <c r="I495" s="281"/>
      <c r="J495" s="281"/>
      <c r="K495" s="281"/>
      <c r="L495" s="281"/>
      <c r="M495" s="281"/>
      <c r="N495" s="281"/>
      <c r="O495" s="281"/>
      <c r="P495" s="281"/>
      <c r="Q495" s="281"/>
      <c r="R495" s="281"/>
      <c r="S495" s="281"/>
      <c r="T495" s="281"/>
      <c r="U495" s="281"/>
      <c r="V495" s="281"/>
      <c r="W495" s="281"/>
      <c r="X495" s="281"/>
      <c r="Y495" s="281"/>
      <c r="Z495" s="281"/>
      <c r="AA495" s="281"/>
      <c r="AB495" s="281"/>
    </row>
    <row r="496" spans="1:28">
      <c r="A496" s="281"/>
      <c r="B496" s="281"/>
      <c r="C496" s="281"/>
      <c r="D496" s="281"/>
      <c r="E496" s="281"/>
      <c r="F496" s="281"/>
      <c r="G496" s="281"/>
      <c r="H496" s="281"/>
      <c r="I496" s="281"/>
      <c r="J496" s="281"/>
      <c r="K496" s="281"/>
      <c r="L496" s="281"/>
      <c r="M496" s="281"/>
      <c r="N496" s="281"/>
      <c r="O496" s="281"/>
      <c r="P496" s="281"/>
      <c r="Q496" s="281"/>
      <c r="R496" s="281"/>
      <c r="S496" s="281"/>
      <c r="T496" s="281"/>
      <c r="U496" s="281"/>
      <c r="V496" s="281"/>
      <c r="W496" s="281"/>
      <c r="X496" s="281"/>
      <c r="Y496" s="281"/>
      <c r="Z496" s="281"/>
      <c r="AA496" s="281"/>
      <c r="AB496" s="281"/>
    </row>
    <row r="497" spans="1:28">
      <c r="A497" s="281"/>
      <c r="B497" s="281"/>
      <c r="C497" s="281"/>
      <c r="D497" s="281"/>
      <c r="E497" s="281"/>
      <c r="F497" s="281"/>
      <c r="G497" s="281"/>
      <c r="H497" s="281"/>
      <c r="I497" s="281"/>
      <c r="J497" s="281"/>
      <c r="K497" s="281"/>
      <c r="L497" s="281"/>
      <c r="M497" s="281"/>
      <c r="N497" s="281"/>
      <c r="O497" s="281"/>
      <c r="P497" s="281"/>
      <c r="Q497" s="281"/>
      <c r="R497" s="281"/>
      <c r="S497" s="281"/>
      <c r="T497" s="281"/>
      <c r="U497" s="281"/>
      <c r="V497" s="281"/>
      <c r="W497" s="281"/>
      <c r="X497" s="281"/>
      <c r="Y497" s="281"/>
      <c r="Z497" s="281"/>
      <c r="AA497" s="281"/>
      <c r="AB497" s="281"/>
    </row>
    <row r="498" spans="1:28">
      <c r="A498" s="281"/>
      <c r="B498" s="281"/>
      <c r="C498" s="281"/>
      <c r="D498" s="281"/>
      <c r="E498" s="281"/>
      <c r="F498" s="281"/>
      <c r="G498" s="281"/>
      <c r="H498" s="281"/>
      <c r="I498" s="281"/>
      <c r="J498" s="281"/>
      <c r="K498" s="281"/>
      <c r="L498" s="281"/>
      <c r="M498" s="281"/>
      <c r="N498" s="281"/>
      <c r="O498" s="281"/>
      <c r="P498" s="281"/>
      <c r="Q498" s="281"/>
      <c r="R498" s="281"/>
      <c r="S498" s="281"/>
      <c r="T498" s="281"/>
      <c r="U498" s="281"/>
      <c r="V498" s="281"/>
      <c r="W498" s="281"/>
      <c r="X498" s="281"/>
      <c r="Y498" s="281"/>
      <c r="Z498" s="281"/>
      <c r="AA498" s="281"/>
      <c r="AB498" s="281"/>
    </row>
    <row r="499" spans="1:28">
      <c r="A499" s="281"/>
      <c r="B499" s="281"/>
      <c r="C499" s="281"/>
      <c r="D499" s="281"/>
      <c r="E499" s="281"/>
      <c r="F499" s="281"/>
      <c r="G499" s="281"/>
      <c r="H499" s="281"/>
      <c r="I499" s="281"/>
      <c r="J499" s="281"/>
      <c r="K499" s="281"/>
      <c r="L499" s="281"/>
      <c r="M499" s="281"/>
      <c r="N499" s="281"/>
      <c r="O499" s="281"/>
      <c r="P499" s="281"/>
      <c r="Q499" s="281"/>
      <c r="R499" s="281"/>
      <c r="S499" s="281"/>
      <c r="T499" s="281"/>
      <c r="U499" s="281"/>
      <c r="V499" s="281"/>
      <c r="W499" s="281"/>
      <c r="X499" s="281"/>
      <c r="Y499" s="281"/>
      <c r="Z499" s="281"/>
      <c r="AA499" s="281"/>
      <c r="AB499" s="281"/>
    </row>
    <row r="500" spans="1:28">
      <c r="A500" s="281"/>
      <c r="B500" s="281"/>
      <c r="C500" s="281"/>
      <c r="D500" s="281"/>
      <c r="E500" s="281"/>
      <c r="F500" s="281"/>
      <c r="G500" s="281"/>
      <c r="H500" s="281"/>
      <c r="I500" s="281"/>
      <c r="J500" s="281"/>
      <c r="K500" s="281"/>
      <c r="L500" s="281"/>
      <c r="M500" s="281"/>
      <c r="N500" s="281"/>
      <c r="O500" s="281"/>
      <c r="P500" s="281"/>
      <c r="Q500" s="281"/>
      <c r="R500" s="281"/>
      <c r="S500" s="281"/>
      <c r="T500" s="281"/>
      <c r="U500" s="281"/>
      <c r="V500" s="281"/>
      <c r="W500" s="281"/>
      <c r="X500" s="281"/>
      <c r="Y500" s="281"/>
      <c r="Z500" s="281"/>
      <c r="AA500" s="281"/>
      <c r="AB500" s="281"/>
    </row>
    <row r="501" spans="1:28">
      <c r="A501" s="281"/>
      <c r="B501" s="281"/>
      <c r="C501" s="281"/>
      <c r="D501" s="281"/>
      <c r="E501" s="281"/>
      <c r="F501" s="281"/>
      <c r="G501" s="281"/>
      <c r="H501" s="281"/>
      <c r="I501" s="281"/>
      <c r="J501" s="281"/>
      <c r="K501" s="281"/>
      <c r="L501" s="281"/>
      <c r="M501" s="281"/>
      <c r="N501" s="281"/>
      <c r="O501" s="281"/>
      <c r="P501" s="281"/>
      <c r="Q501" s="281"/>
      <c r="R501" s="281"/>
      <c r="S501" s="281"/>
      <c r="T501" s="281"/>
      <c r="U501" s="281"/>
      <c r="V501" s="281"/>
      <c r="W501" s="281"/>
      <c r="X501" s="281"/>
      <c r="Y501" s="281"/>
      <c r="Z501" s="281"/>
      <c r="AA501" s="281"/>
      <c r="AB501" s="281"/>
    </row>
    <row r="502" spans="1:28">
      <c r="A502" s="281"/>
      <c r="B502" s="281"/>
      <c r="C502" s="281"/>
      <c r="D502" s="281"/>
      <c r="E502" s="281"/>
      <c r="F502" s="281"/>
      <c r="G502" s="281"/>
      <c r="H502" s="281"/>
      <c r="I502" s="281"/>
      <c r="J502" s="281"/>
      <c r="K502" s="281"/>
      <c r="L502" s="281"/>
      <c r="M502" s="281"/>
      <c r="N502" s="281"/>
      <c r="O502" s="281"/>
      <c r="P502" s="281"/>
      <c r="Q502" s="281"/>
      <c r="R502" s="281"/>
      <c r="S502" s="281"/>
      <c r="T502" s="281"/>
      <c r="U502" s="281"/>
      <c r="V502" s="281"/>
      <c r="W502" s="281"/>
      <c r="X502" s="281"/>
      <c r="Y502" s="281"/>
      <c r="Z502" s="281"/>
      <c r="AA502" s="281"/>
      <c r="AB502" s="281"/>
    </row>
    <row r="503" spans="1:28">
      <c r="A503" s="281"/>
      <c r="B503" s="281"/>
      <c r="C503" s="281"/>
      <c r="D503" s="281"/>
      <c r="E503" s="281"/>
      <c r="F503" s="281"/>
      <c r="G503" s="281"/>
      <c r="H503" s="281"/>
      <c r="I503" s="281"/>
      <c r="J503" s="281"/>
      <c r="K503" s="281"/>
      <c r="L503" s="281"/>
      <c r="M503" s="281"/>
      <c r="N503" s="281"/>
      <c r="O503" s="281"/>
      <c r="P503" s="281"/>
      <c r="Q503" s="281"/>
      <c r="R503" s="281"/>
      <c r="S503" s="281"/>
      <c r="T503" s="281"/>
      <c r="U503" s="281"/>
      <c r="V503" s="281"/>
      <c r="W503" s="281"/>
      <c r="X503" s="281"/>
      <c r="Y503" s="281"/>
      <c r="Z503" s="281"/>
      <c r="AA503" s="281"/>
      <c r="AB503" s="281"/>
    </row>
    <row r="504" spans="1:28">
      <c r="A504" s="281"/>
      <c r="B504" s="281"/>
      <c r="C504" s="281"/>
      <c r="D504" s="281"/>
      <c r="E504" s="281"/>
      <c r="F504" s="281"/>
      <c r="G504" s="281"/>
      <c r="H504" s="281"/>
      <c r="I504" s="281"/>
      <c r="J504" s="281"/>
      <c r="K504" s="281"/>
      <c r="L504" s="281"/>
      <c r="M504" s="281"/>
      <c r="N504" s="281"/>
      <c r="O504" s="281"/>
      <c r="P504" s="281"/>
      <c r="Q504" s="281"/>
      <c r="R504" s="281"/>
      <c r="S504" s="281"/>
      <c r="T504" s="281"/>
      <c r="U504" s="281"/>
      <c r="V504" s="281"/>
      <c r="W504" s="281"/>
      <c r="X504" s="281"/>
      <c r="Y504" s="281"/>
      <c r="Z504" s="281"/>
      <c r="AA504" s="281"/>
      <c r="AB504" s="281"/>
    </row>
    <row r="505" spans="1:28">
      <c r="A505" s="281"/>
      <c r="B505" s="281"/>
      <c r="C505" s="281"/>
      <c r="D505" s="281"/>
      <c r="E505" s="281"/>
      <c r="F505" s="281"/>
      <c r="G505" s="281"/>
      <c r="H505" s="281"/>
      <c r="I505" s="281"/>
      <c r="J505" s="281"/>
      <c r="K505" s="281"/>
      <c r="L505" s="281"/>
      <c r="M505" s="281"/>
      <c r="N505" s="281"/>
      <c r="O505" s="281"/>
      <c r="P505" s="281"/>
      <c r="Q505" s="281"/>
      <c r="R505" s="281"/>
      <c r="S505" s="281"/>
      <c r="T505" s="281"/>
      <c r="U505" s="281"/>
      <c r="V505" s="281"/>
      <c r="W505" s="281"/>
      <c r="X505" s="281"/>
      <c r="Y505" s="281"/>
      <c r="Z505" s="281"/>
      <c r="AA505" s="281"/>
      <c r="AB505" s="281"/>
    </row>
    <row r="506" spans="1:28">
      <c r="A506" s="281"/>
      <c r="B506" s="281"/>
      <c r="C506" s="281"/>
      <c r="D506" s="281"/>
      <c r="E506" s="281"/>
      <c r="F506" s="281"/>
      <c r="G506" s="281"/>
      <c r="H506" s="281"/>
      <c r="I506" s="281"/>
      <c r="J506" s="281"/>
      <c r="K506" s="281"/>
      <c r="L506" s="281"/>
      <c r="M506" s="281"/>
      <c r="N506" s="281"/>
      <c r="O506" s="281"/>
      <c r="P506" s="281"/>
      <c r="Q506" s="281"/>
      <c r="R506" s="281"/>
      <c r="S506" s="281"/>
      <c r="T506" s="281"/>
      <c r="U506" s="281"/>
      <c r="V506" s="281"/>
      <c r="W506" s="281"/>
      <c r="X506" s="281"/>
      <c r="Y506" s="281"/>
      <c r="Z506" s="281"/>
      <c r="AA506" s="281"/>
      <c r="AB506" s="281"/>
    </row>
    <row r="507" spans="1:28">
      <c r="A507" s="281"/>
      <c r="B507" s="281"/>
      <c r="C507" s="281"/>
      <c r="D507" s="281"/>
      <c r="E507" s="281"/>
      <c r="F507" s="281"/>
      <c r="G507" s="281"/>
      <c r="H507" s="281"/>
      <c r="I507" s="281"/>
      <c r="J507" s="281"/>
      <c r="K507" s="281"/>
      <c r="L507" s="281"/>
      <c r="M507" s="281"/>
      <c r="N507" s="281"/>
      <c r="O507" s="281"/>
      <c r="P507" s="281"/>
      <c r="Q507" s="281"/>
      <c r="R507" s="281"/>
      <c r="S507" s="281"/>
      <c r="T507" s="281"/>
      <c r="U507" s="281"/>
      <c r="V507" s="281"/>
      <c r="W507" s="281"/>
      <c r="X507" s="281"/>
      <c r="Y507" s="281"/>
      <c r="Z507" s="281"/>
      <c r="AA507" s="281"/>
      <c r="AB507" s="281"/>
    </row>
    <row r="508" spans="1:28">
      <c r="A508" s="281"/>
      <c r="B508" s="281"/>
      <c r="C508" s="281"/>
      <c r="D508" s="281"/>
      <c r="E508" s="281"/>
      <c r="F508" s="281"/>
      <c r="G508" s="281"/>
      <c r="H508" s="281"/>
      <c r="I508" s="281"/>
      <c r="J508" s="281"/>
      <c r="K508" s="281"/>
      <c r="L508" s="281"/>
      <c r="M508" s="281"/>
      <c r="N508" s="281"/>
      <c r="O508" s="281"/>
      <c r="P508" s="281"/>
      <c r="Q508" s="281"/>
      <c r="R508" s="281"/>
      <c r="S508" s="281"/>
      <c r="T508" s="281"/>
      <c r="U508" s="281"/>
      <c r="V508" s="281"/>
      <c r="W508" s="281"/>
      <c r="X508" s="281"/>
      <c r="Y508" s="281"/>
      <c r="Z508" s="281"/>
      <c r="AA508" s="281"/>
      <c r="AB508" s="281"/>
    </row>
    <row r="509" spans="1:28">
      <c r="A509" s="281"/>
      <c r="B509" s="281"/>
      <c r="C509" s="281"/>
      <c r="D509" s="281"/>
      <c r="E509" s="281"/>
      <c r="F509" s="281"/>
      <c r="G509" s="281"/>
      <c r="H509" s="281"/>
      <c r="I509" s="281"/>
      <c r="J509" s="281"/>
      <c r="K509" s="281"/>
      <c r="L509" s="281"/>
      <c r="M509" s="281"/>
      <c r="N509" s="281"/>
      <c r="O509" s="281"/>
      <c r="P509" s="281"/>
      <c r="Q509" s="281"/>
      <c r="R509" s="281"/>
      <c r="S509" s="281"/>
      <c r="T509" s="281"/>
      <c r="U509" s="281"/>
      <c r="V509" s="281"/>
      <c r="W509" s="281"/>
      <c r="X509" s="281"/>
      <c r="Y509" s="281"/>
      <c r="Z509" s="281"/>
      <c r="AA509" s="281"/>
      <c r="AB509" s="281"/>
    </row>
    <row r="510" spans="1:28">
      <c r="A510" s="281"/>
      <c r="B510" s="281"/>
      <c r="C510" s="281"/>
      <c r="D510" s="281"/>
      <c r="E510" s="281"/>
      <c r="F510" s="281"/>
      <c r="G510" s="281"/>
      <c r="H510" s="281"/>
      <c r="I510" s="281"/>
      <c r="J510" s="281"/>
      <c r="K510" s="281"/>
      <c r="L510" s="281"/>
      <c r="M510" s="281"/>
      <c r="N510" s="281"/>
      <c r="O510" s="281"/>
      <c r="P510" s="281"/>
      <c r="Q510" s="281"/>
      <c r="R510" s="281"/>
      <c r="S510" s="281"/>
      <c r="T510" s="281"/>
      <c r="U510" s="281"/>
      <c r="V510" s="281"/>
      <c r="W510" s="281"/>
      <c r="X510" s="281"/>
      <c r="Y510" s="281"/>
      <c r="Z510" s="281"/>
      <c r="AA510" s="281"/>
      <c r="AB510" s="281"/>
    </row>
    <row r="511" spans="1:28">
      <c r="A511" s="281"/>
      <c r="B511" s="281"/>
      <c r="C511" s="281"/>
      <c r="D511" s="281"/>
      <c r="E511" s="281"/>
      <c r="F511" s="281"/>
      <c r="G511" s="281"/>
      <c r="H511" s="281"/>
      <c r="I511" s="281"/>
      <c r="J511" s="281"/>
      <c r="K511" s="281"/>
      <c r="L511" s="281"/>
      <c r="M511" s="281"/>
      <c r="N511" s="281"/>
      <c r="O511" s="281"/>
      <c r="P511" s="281"/>
      <c r="Q511" s="281"/>
      <c r="R511" s="281"/>
      <c r="S511" s="281"/>
      <c r="T511" s="281"/>
      <c r="U511" s="281"/>
      <c r="V511" s="281"/>
      <c r="W511" s="281"/>
      <c r="X511" s="281"/>
      <c r="Y511" s="281"/>
      <c r="Z511" s="281"/>
      <c r="AA511" s="281"/>
      <c r="AB511" s="281"/>
    </row>
    <row r="512" spans="1:28">
      <c r="A512" s="281"/>
      <c r="B512" s="281"/>
      <c r="C512" s="281"/>
      <c r="D512" s="281"/>
      <c r="E512" s="281"/>
      <c r="F512" s="281"/>
      <c r="G512" s="281"/>
      <c r="H512" s="281"/>
      <c r="I512" s="281"/>
      <c r="J512" s="281"/>
      <c r="K512" s="281"/>
      <c r="L512" s="281"/>
      <c r="M512" s="281"/>
      <c r="N512" s="281"/>
      <c r="O512" s="281"/>
      <c r="P512" s="281"/>
      <c r="Q512" s="281"/>
      <c r="R512" s="281"/>
      <c r="S512" s="281"/>
      <c r="T512" s="281"/>
      <c r="U512" s="281"/>
      <c r="V512" s="281"/>
      <c r="W512" s="281"/>
      <c r="X512" s="281"/>
      <c r="Y512" s="281"/>
      <c r="Z512" s="281"/>
      <c r="AA512" s="281"/>
      <c r="AB512" s="281"/>
    </row>
    <row r="513" spans="1:28">
      <c r="A513" s="281"/>
      <c r="B513" s="281"/>
      <c r="C513" s="281"/>
      <c r="D513" s="281"/>
      <c r="E513" s="281"/>
      <c r="F513" s="281"/>
      <c r="G513" s="281"/>
      <c r="H513" s="281"/>
      <c r="I513" s="281"/>
      <c r="J513" s="281"/>
      <c r="K513" s="281"/>
      <c r="L513" s="281"/>
      <c r="M513" s="281"/>
      <c r="N513" s="281"/>
      <c r="O513" s="281"/>
      <c r="P513" s="281"/>
      <c r="Q513" s="281"/>
      <c r="R513" s="281"/>
      <c r="S513" s="281"/>
      <c r="T513" s="281"/>
      <c r="U513" s="281"/>
      <c r="V513" s="281"/>
      <c r="W513" s="281"/>
      <c r="X513" s="281"/>
      <c r="Y513" s="281"/>
      <c r="Z513" s="281"/>
      <c r="AA513" s="281"/>
      <c r="AB513" s="281"/>
    </row>
    <row r="514" spans="1:28">
      <c r="A514" s="281"/>
      <c r="B514" s="281"/>
      <c r="C514" s="281"/>
      <c r="D514" s="281"/>
      <c r="E514" s="281"/>
      <c r="F514" s="281"/>
      <c r="G514" s="281"/>
      <c r="H514" s="281"/>
      <c r="I514" s="281"/>
      <c r="J514" s="281"/>
      <c r="K514" s="281"/>
      <c r="L514" s="281"/>
      <c r="M514" s="281"/>
      <c r="N514" s="281"/>
      <c r="O514" s="281"/>
      <c r="P514" s="281"/>
      <c r="Q514" s="281"/>
      <c r="R514" s="281"/>
      <c r="S514" s="281"/>
      <c r="T514" s="281"/>
      <c r="U514" s="281"/>
      <c r="V514" s="281"/>
      <c r="W514" s="281"/>
      <c r="X514" s="281"/>
      <c r="Y514" s="281"/>
      <c r="Z514" s="281"/>
      <c r="AA514" s="281"/>
      <c r="AB514" s="281"/>
    </row>
    <row r="515" spans="1:28">
      <c r="A515" s="281"/>
      <c r="B515" s="281"/>
      <c r="C515" s="281"/>
      <c r="D515" s="281"/>
      <c r="E515" s="281"/>
      <c r="F515" s="281"/>
      <c r="G515" s="281"/>
      <c r="H515" s="281"/>
      <c r="I515" s="281"/>
      <c r="J515" s="281"/>
      <c r="K515" s="281"/>
      <c r="L515" s="281"/>
      <c r="M515" s="281"/>
      <c r="N515" s="281"/>
      <c r="O515" s="281"/>
      <c r="P515" s="281"/>
      <c r="Q515" s="281"/>
      <c r="R515" s="281"/>
      <c r="S515" s="281"/>
      <c r="T515" s="281"/>
      <c r="U515" s="281"/>
      <c r="V515" s="281"/>
      <c r="W515" s="281"/>
      <c r="X515" s="281"/>
      <c r="Y515" s="281"/>
      <c r="Z515" s="281"/>
      <c r="AA515" s="281"/>
      <c r="AB515" s="281"/>
    </row>
    <row r="516" spans="1:28">
      <c r="A516" s="281"/>
      <c r="B516" s="281"/>
      <c r="C516" s="281"/>
      <c r="D516" s="281"/>
      <c r="E516" s="281"/>
      <c r="F516" s="281"/>
      <c r="G516" s="281"/>
      <c r="H516" s="281"/>
      <c r="I516" s="281"/>
      <c r="J516" s="281"/>
      <c r="K516" s="281"/>
      <c r="L516" s="281"/>
      <c r="M516" s="281"/>
      <c r="N516" s="281"/>
      <c r="O516" s="281"/>
      <c r="P516" s="281"/>
      <c r="Q516" s="281"/>
      <c r="R516" s="281"/>
      <c r="S516" s="281"/>
      <c r="T516" s="281"/>
      <c r="U516" s="281"/>
      <c r="V516" s="281"/>
      <c r="W516" s="281"/>
      <c r="X516" s="281"/>
      <c r="Y516" s="281"/>
      <c r="Z516" s="281"/>
      <c r="AA516" s="281"/>
      <c r="AB516" s="281"/>
    </row>
    <row r="517" spans="1:28">
      <c r="A517" s="281"/>
      <c r="B517" s="281"/>
      <c r="C517" s="281"/>
      <c r="D517" s="281"/>
      <c r="E517" s="281"/>
      <c r="F517" s="281"/>
      <c r="G517" s="281"/>
      <c r="H517" s="281"/>
      <c r="I517" s="281"/>
      <c r="J517" s="281"/>
      <c r="K517" s="281"/>
      <c r="L517" s="281"/>
      <c r="M517" s="281"/>
      <c r="N517" s="281"/>
      <c r="O517" s="281"/>
      <c r="P517" s="281"/>
      <c r="Q517" s="281"/>
      <c r="R517" s="281"/>
      <c r="S517" s="281"/>
      <c r="T517" s="281"/>
      <c r="U517" s="281"/>
      <c r="V517" s="281"/>
      <c r="W517" s="281"/>
      <c r="X517" s="281"/>
      <c r="Y517" s="281"/>
      <c r="Z517" s="281"/>
      <c r="AA517" s="281"/>
      <c r="AB517" s="281"/>
    </row>
    <row r="518" spans="1:28">
      <c r="A518" s="281"/>
      <c r="B518" s="281"/>
      <c r="C518" s="281"/>
      <c r="D518" s="281"/>
      <c r="E518" s="281"/>
      <c r="F518" s="281"/>
      <c r="G518" s="281"/>
      <c r="H518" s="281"/>
      <c r="I518" s="281"/>
      <c r="J518" s="281"/>
      <c r="K518" s="281"/>
      <c r="L518" s="281"/>
      <c r="M518" s="281"/>
      <c r="N518" s="281"/>
      <c r="O518" s="281"/>
      <c r="P518" s="281"/>
      <c r="Q518" s="281"/>
      <c r="R518" s="281"/>
      <c r="S518" s="281"/>
      <c r="T518" s="281"/>
      <c r="U518" s="281"/>
      <c r="V518" s="281"/>
      <c r="W518" s="281"/>
      <c r="X518" s="281"/>
      <c r="Y518" s="281"/>
      <c r="Z518" s="281"/>
      <c r="AA518" s="281"/>
      <c r="AB518" s="281"/>
    </row>
    <row r="519" spans="1:28">
      <c r="A519" s="281"/>
      <c r="B519" s="281"/>
      <c r="C519" s="281"/>
      <c r="D519" s="281"/>
      <c r="E519" s="281"/>
      <c r="F519" s="281"/>
      <c r="G519" s="281"/>
      <c r="H519" s="281"/>
      <c r="I519" s="281"/>
      <c r="J519" s="281"/>
      <c r="K519" s="281"/>
      <c r="L519" s="281"/>
      <c r="M519" s="281"/>
      <c r="N519" s="281"/>
      <c r="O519" s="281"/>
      <c r="P519" s="281"/>
      <c r="Q519" s="281"/>
      <c r="R519" s="281"/>
      <c r="S519" s="281"/>
      <c r="T519" s="281"/>
      <c r="U519" s="281"/>
      <c r="V519" s="281"/>
      <c r="W519" s="281"/>
      <c r="X519" s="281"/>
      <c r="Y519" s="281"/>
      <c r="Z519" s="281"/>
      <c r="AA519" s="281"/>
      <c r="AB519" s="281"/>
    </row>
    <row r="520" spans="1:28">
      <c r="A520" s="281"/>
      <c r="B520" s="281"/>
      <c r="C520" s="281"/>
      <c r="D520" s="281"/>
      <c r="E520" s="281"/>
      <c r="F520" s="281"/>
      <c r="G520" s="281"/>
      <c r="H520" s="281"/>
      <c r="I520" s="281"/>
      <c r="J520" s="281"/>
      <c r="K520" s="281"/>
      <c r="L520" s="281"/>
      <c r="M520" s="281"/>
      <c r="N520" s="281"/>
      <c r="O520" s="281"/>
      <c r="P520" s="281"/>
      <c r="Q520" s="281"/>
      <c r="R520" s="281"/>
      <c r="S520" s="281"/>
      <c r="T520" s="281"/>
      <c r="U520" s="281"/>
      <c r="V520" s="281"/>
      <c r="W520" s="281"/>
      <c r="X520" s="281"/>
      <c r="Y520" s="281"/>
      <c r="Z520" s="281"/>
      <c r="AA520" s="281"/>
      <c r="AB520" s="281"/>
    </row>
    <row r="521" spans="1:28">
      <c r="A521" s="281"/>
      <c r="B521" s="281"/>
      <c r="C521" s="281"/>
      <c r="D521" s="281"/>
      <c r="E521" s="281"/>
      <c r="F521" s="281"/>
      <c r="G521" s="281"/>
      <c r="H521" s="281"/>
      <c r="I521" s="281"/>
      <c r="J521" s="281"/>
      <c r="K521" s="281"/>
      <c r="L521" s="281"/>
      <c r="M521" s="281"/>
      <c r="N521" s="281"/>
      <c r="O521" s="281"/>
      <c r="P521" s="281"/>
      <c r="Q521" s="281"/>
      <c r="R521" s="281"/>
      <c r="S521" s="281"/>
      <c r="T521" s="281"/>
      <c r="U521" s="281"/>
      <c r="V521" s="281"/>
      <c r="W521" s="281"/>
      <c r="X521" s="281"/>
      <c r="Y521" s="281"/>
      <c r="Z521" s="281"/>
      <c r="AA521" s="281"/>
      <c r="AB521" s="281"/>
    </row>
    <row r="522" spans="1:28">
      <c r="A522" s="281"/>
      <c r="B522" s="281"/>
      <c r="C522" s="281"/>
      <c r="D522" s="281"/>
      <c r="E522" s="281"/>
      <c r="F522" s="281"/>
      <c r="G522" s="281"/>
      <c r="H522" s="281"/>
      <c r="I522" s="281"/>
      <c r="J522" s="281"/>
      <c r="K522" s="281"/>
      <c r="L522" s="281"/>
      <c r="M522" s="281"/>
      <c r="N522" s="281"/>
      <c r="O522" s="281"/>
      <c r="P522" s="281"/>
      <c r="Q522" s="281"/>
      <c r="R522" s="281"/>
      <c r="S522" s="281"/>
      <c r="T522" s="281"/>
      <c r="U522" s="281"/>
      <c r="V522" s="281"/>
      <c r="W522" s="281"/>
      <c r="X522" s="281"/>
      <c r="Y522" s="281"/>
      <c r="Z522" s="281"/>
      <c r="AA522" s="281"/>
      <c r="AB522" s="281"/>
    </row>
    <row r="523" spans="1:28">
      <c r="A523" s="281"/>
      <c r="B523" s="281"/>
      <c r="C523" s="281"/>
      <c r="D523" s="281"/>
      <c r="E523" s="281"/>
      <c r="F523" s="281"/>
      <c r="G523" s="281"/>
      <c r="H523" s="281"/>
      <c r="I523" s="281"/>
      <c r="J523" s="281"/>
      <c r="K523" s="281"/>
      <c r="L523" s="281"/>
      <c r="M523" s="281"/>
      <c r="N523" s="281"/>
      <c r="O523" s="281"/>
      <c r="P523" s="281"/>
      <c r="Q523" s="281"/>
      <c r="R523" s="281"/>
      <c r="S523" s="281"/>
      <c r="T523" s="281"/>
      <c r="U523" s="281"/>
      <c r="V523" s="281"/>
      <c r="W523" s="281"/>
      <c r="X523" s="281"/>
      <c r="Y523" s="281"/>
      <c r="Z523" s="281"/>
      <c r="AA523" s="281"/>
      <c r="AB523" s="281"/>
    </row>
    <row r="524" spans="1:28">
      <c r="A524" s="281"/>
      <c r="B524" s="281"/>
      <c r="C524" s="281"/>
      <c r="D524" s="281"/>
      <c r="E524" s="281"/>
      <c r="F524" s="281"/>
      <c r="G524" s="281"/>
      <c r="H524" s="281"/>
      <c r="I524" s="281"/>
      <c r="J524" s="281"/>
      <c r="K524" s="281"/>
      <c r="L524" s="281"/>
      <c r="M524" s="281"/>
      <c r="N524" s="281"/>
      <c r="O524" s="281"/>
      <c r="P524" s="281"/>
      <c r="Q524" s="281"/>
      <c r="R524" s="281"/>
      <c r="S524" s="281"/>
      <c r="T524" s="281"/>
      <c r="U524" s="281"/>
      <c r="V524" s="281"/>
      <c r="W524" s="281"/>
      <c r="X524" s="281"/>
      <c r="Y524" s="281"/>
      <c r="Z524" s="281"/>
      <c r="AA524" s="281"/>
      <c r="AB524" s="281"/>
    </row>
    <row r="525" spans="1:28">
      <c r="A525" s="281"/>
      <c r="B525" s="281"/>
      <c r="C525" s="281"/>
      <c r="D525" s="281"/>
      <c r="E525" s="281"/>
      <c r="F525" s="281"/>
      <c r="G525" s="281"/>
      <c r="H525" s="281"/>
      <c r="I525" s="281"/>
      <c r="J525" s="281"/>
      <c r="K525" s="281"/>
      <c r="L525" s="281"/>
      <c r="M525" s="281"/>
      <c r="N525" s="281"/>
      <c r="O525" s="281"/>
      <c r="P525" s="281"/>
      <c r="Q525" s="281"/>
      <c r="R525" s="281"/>
      <c r="S525" s="281"/>
      <c r="T525" s="281"/>
      <c r="U525" s="281"/>
      <c r="V525" s="281"/>
      <c r="W525" s="281"/>
      <c r="X525" s="281"/>
      <c r="Y525" s="281"/>
      <c r="Z525" s="281"/>
      <c r="AA525" s="281"/>
      <c r="AB525" s="281"/>
    </row>
    <row r="526" spans="1:28">
      <c r="A526" s="281"/>
      <c r="B526" s="281"/>
      <c r="C526" s="281"/>
      <c r="D526" s="281"/>
      <c r="E526" s="281"/>
      <c r="F526" s="281"/>
      <c r="G526" s="281"/>
      <c r="H526" s="281"/>
      <c r="I526" s="281"/>
      <c r="J526" s="281"/>
      <c r="K526" s="281"/>
      <c r="L526" s="281"/>
      <c r="M526" s="281"/>
      <c r="N526" s="281"/>
      <c r="O526" s="281"/>
      <c r="P526" s="281"/>
      <c r="Q526" s="281"/>
      <c r="R526" s="281"/>
      <c r="S526" s="281"/>
      <c r="T526" s="281"/>
      <c r="U526" s="281"/>
      <c r="V526" s="281"/>
      <c r="W526" s="281"/>
      <c r="X526" s="281"/>
      <c r="Y526" s="281"/>
      <c r="Z526" s="281"/>
      <c r="AA526" s="281"/>
      <c r="AB526" s="281"/>
    </row>
    <row r="527" spans="1:28">
      <c r="A527" s="281"/>
      <c r="B527" s="281"/>
      <c r="C527" s="281"/>
      <c r="D527" s="281"/>
      <c r="E527" s="281"/>
      <c r="F527" s="281"/>
      <c r="G527" s="281"/>
      <c r="H527" s="281"/>
      <c r="I527" s="281"/>
      <c r="J527" s="281"/>
      <c r="K527" s="281"/>
      <c r="L527" s="281"/>
      <c r="M527" s="281"/>
      <c r="N527" s="281"/>
      <c r="O527" s="281"/>
      <c r="P527" s="281"/>
      <c r="Q527" s="281"/>
      <c r="R527" s="281"/>
      <c r="S527" s="281"/>
      <c r="T527" s="281"/>
      <c r="U527" s="281"/>
      <c r="V527" s="281"/>
      <c r="W527" s="281"/>
      <c r="X527" s="281"/>
      <c r="Y527" s="281"/>
      <c r="Z527" s="281"/>
      <c r="AA527" s="281"/>
      <c r="AB527" s="281"/>
    </row>
    <row r="528" spans="1:28">
      <c r="A528" s="281"/>
      <c r="B528" s="281"/>
      <c r="C528" s="281"/>
      <c r="D528" s="281"/>
      <c r="E528" s="281"/>
      <c r="F528" s="281"/>
      <c r="G528" s="281"/>
      <c r="H528" s="281"/>
      <c r="I528" s="281"/>
      <c r="J528" s="281"/>
      <c r="K528" s="281"/>
      <c r="L528" s="281"/>
      <c r="M528" s="281"/>
      <c r="N528" s="281"/>
      <c r="O528" s="281"/>
      <c r="P528" s="281"/>
      <c r="Q528" s="281"/>
      <c r="R528" s="281"/>
      <c r="S528" s="281"/>
      <c r="T528" s="281"/>
      <c r="U528" s="281"/>
      <c r="V528" s="281"/>
      <c r="W528" s="281"/>
      <c r="X528" s="281"/>
      <c r="Y528" s="281"/>
      <c r="Z528" s="281"/>
      <c r="AA528" s="281"/>
      <c r="AB528" s="281"/>
    </row>
    <row r="529" spans="1:28">
      <c r="A529" s="281"/>
      <c r="B529" s="281"/>
      <c r="C529" s="281"/>
      <c r="D529" s="281"/>
      <c r="E529" s="281"/>
      <c r="F529" s="281"/>
      <c r="G529" s="281"/>
      <c r="H529" s="281"/>
      <c r="I529" s="281"/>
      <c r="J529" s="281"/>
      <c r="K529" s="281"/>
      <c r="L529" s="281"/>
      <c r="M529" s="281"/>
      <c r="N529" s="281"/>
      <c r="O529" s="281"/>
      <c r="P529" s="281"/>
      <c r="Q529" s="281"/>
      <c r="R529" s="281"/>
      <c r="S529" s="281"/>
      <c r="T529" s="281"/>
      <c r="U529" s="281"/>
      <c r="V529" s="281"/>
      <c r="W529" s="281"/>
      <c r="X529" s="281"/>
      <c r="Y529" s="281"/>
      <c r="Z529" s="281"/>
      <c r="AA529" s="281"/>
      <c r="AB529" s="281"/>
    </row>
    <row r="530" spans="1:28">
      <c r="A530" s="281"/>
      <c r="B530" s="281"/>
      <c r="C530" s="281"/>
      <c r="D530" s="281"/>
      <c r="E530" s="281"/>
      <c r="F530" s="281"/>
      <c r="G530" s="281"/>
      <c r="H530" s="281"/>
      <c r="I530" s="281"/>
      <c r="J530" s="281"/>
      <c r="K530" s="281"/>
      <c r="L530" s="281"/>
      <c r="M530" s="281"/>
      <c r="N530" s="281"/>
      <c r="O530" s="281"/>
      <c r="P530" s="281"/>
      <c r="Q530" s="281"/>
      <c r="R530" s="281"/>
      <c r="S530" s="281"/>
      <c r="T530" s="281"/>
      <c r="U530" s="281"/>
      <c r="V530" s="281"/>
      <c r="W530" s="281"/>
      <c r="X530" s="281"/>
      <c r="Y530" s="281"/>
      <c r="Z530" s="281"/>
      <c r="AA530" s="281"/>
      <c r="AB530" s="281"/>
    </row>
    <row r="531" spans="1:28">
      <c r="A531" s="281"/>
      <c r="B531" s="281"/>
      <c r="C531" s="281"/>
      <c r="D531" s="281"/>
      <c r="E531" s="281"/>
      <c r="F531" s="281"/>
      <c r="G531" s="281"/>
      <c r="H531" s="281"/>
      <c r="I531" s="281"/>
      <c r="J531" s="281"/>
      <c r="K531" s="281"/>
      <c r="L531" s="281"/>
      <c r="M531" s="281"/>
      <c r="N531" s="281"/>
      <c r="O531" s="281"/>
      <c r="P531" s="281"/>
      <c r="Q531" s="281"/>
      <c r="R531" s="281"/>
      <c r="S531" s="281"/>
      <c r="T531" s="281"/>
      <c r="U531" s="281"/>
      <c r="V531" s="281"/>
      <c r="W531" s="281"/>
      <c r="X531" s="281"/>
      <c r="Y531" s="281"/>
      <c r="Z531" s="281"/>
      <c r="AA531" s="281"/>
      <c r="AB531" s="281"/>
    </row>
    <row r="532" spans="1:28">
      <c r="A532" s="281"/>
      <c r="B532" s="281"/>
      <c r="C532" s="281"/>
      <c r="D532" s="281"/>
      <c r="E532" s="281"/>
      <c r="F532" s="281"/>
      <c r="G532" s="281"/>
      <c r="H532" s="281"/>
      <c r="I532" s="281"/>
      <c r="J532" s="281"/>
      <c r="K532" s="281"/>
      <c r="L532" s="281"/>
      <c r="M532" s="281"/>
      <c r="N532" s="281"/>
      <c r="O532" s="281"/>
      <c r="P532" s="281"/>
      <c r="Q532" s="281"/>
      <c r="R532" s="281"/>
      <c r="S532" s="281"/>
      <c r="T532" s="281"/>
      <c r="U532" s="281"/>
      <c r="V532" s="281"/>
      <c r="W532" s="281"/>
      <c r="X532" s="281"/>
      <c r="Y532" s="281"/>
      <c r="Z532" s="281"/>
      <c r="AA532" s="281"/>
      <c r="AB532" s="281"/>
    </row>
    <row r="533" spans="1:28">
      <c r="A533" s="281"/>
      <c r="B533" s="281"/>
      <c r="C533" s="281"/>
      <c r="D533" s="281"/>
      <c r="E533" s="281"/>
      <c r="F533" s="281"/>
      <c r="G533" s="281"/>
      <c r="H533" s="281"/>
      <c r="I533" s="281"/>
      <c r="J533" s="281"/>
      <c r="K533" s="281"/>
      <c r="L533" s="281"/>
      <c r="M533" s="281"/>
      <c r="N533" s="281"/>
      <c r="O533" s="281"/>
      <c r="P533" s="281"/>
      <c r="Q533" s="281"/>
      <c r="R533" s="281"/>
      <c r="S533" s="281"/>
      <c r="T533" s="281"/>
      <c r="U533" s="281"/>
      <c r="V533" s="281"/>
      <c r="W533" s="281"/>
      <c r="X533" s="281"/>
      <c r="Y533" s="281"/>
      <c r="Z533" s="281"/>
      <c r="AA533" s="281"/>
      <c r="AB533" s="281"/>
    </row>
    <row r="534" spans="1:28">
      <c r="A534" s="281"/>
      <c r="B534" s="281"/>
      <c r="C534" s="281"/>
      <c r="D534" s="281"/>
      <c r="E534" s="281"/>
      <c r="F534" s="281"/>
      <c r="G534" s="281"/>
      <c r="H534" s="281"/>
      <c r="I534" s="281"/>
      <c r="J534" s="281"/>
      <c r="K534" s="281"/>
      <c r="L534" s="281"/>
      <c r="M534" s="281"/>
      <c r="N534" s="281"/>
      <c r="O534" s="281"/>
      <c r="P534" s="281"/>
      <c r="Q534" s="281"/>
      <c r="R534" s="281"/>
      <c r="S534" s="281"/>
      <c r="T534" s="281"/>
      <c r="U534" s="281"/>
      <c r="V534" s="281"/>
      <c r="W534" s="281"/>
      <c r="X534" s="281"/>
      <c r="Y534" s="281"/>
      <c r="Z534" s="281"/>
      <c r="AA534" s="281"/>
      <c r="AB534" s="281"/>
    </row>
    <row r="535" spans="1:28">
      <c r="A535" s="281"/>
      <c r="B535" s="281"/>
      <c r="C535" s="281"/>
      <c r="D535" s="281"/>
      <c r="E535" s="281"/>
      <c r="F535" s="281"/>
      <c r="G535" s="281"/>
      <c r="H535" s="281"/>
      <c r="I535" s="281"/>
      <c r="J535" s="281"/>
      <c r="K535" s="281"/>
      <c r="L535" s="281"/>
      <c r="M535" s="281"/>
      <c r="N535" s="281"/>
      <c r="O535" s="281"/>
      <c r="P535" s="281"/>
      <c r="Q535" s="281"/>
      <c r="R535" s="281"/>
      <c r="S535" s="281"/>
      <c r="T535" s="281"/>
      <c r="U535" s="281"/>
      <c r="V535" s="281"/>
      <c r="W535" s="281"/>
      <c r="X535" s="281"/>
      <c r="Y535" s="281"/>
      <c r="Z535" s="281"/>
      <c r="AA535" s="281"/>
      <c r="AB535" s="281"/>
    </row>
    <row r="536" spans="1:28">
      <c r="A536" s="281"/>
      <c r="B536" s="281"/>
      <c r="C536" s="281"/>
      <c r="D536" s="281"/>
      <c r="E536" s="281"/>
      <c r="F536" s="281"/>
      <c r="G536" s="281"/>
      <c r="H536" s="281"/>
      <c r="I536" s="281"/>
      <c r="J536" s="281"/>
      <c r="K536" s="281"/>
      <c r="L536" s="281"/>
      <c r="M536" s="281"/>
      <c r="N536" s="281"/>
      <c r="O536" s="281"/>
      <c r="P536" s="281"/>
      <c r="Q536" s="281"/>
      <c r="R536" s="281"/>
      <c r="S536" s="281"/>
      <c r="T536" s="281"/>
      <c r="U536" s="281"/>
      <c r="V536" s="281"/>
      <c r="W536" s="281"/>
      <c r="X536" s="281"/>
      <c r="Y536" s="281"/>
      <c r="Z536" s="281"/>
      <c r="AA536" s="281"/>
      <c r="AB536" s="281"/>
    </row>
    <row r="537" spans="1:28">
      <c r="A537" s="281"/>
      <c r="B537" s="281"/>
      <c r="C537" s="281"/>
      <c r="D537" s="281"/>
      <c r="E537" s="281"/>
      <c r="F537" s="281"/>
      <c r="G537" s="281"/>
      <c r="H537" s="281"/>
      <c r="I537" s="281"/>
      <c r="J537" s="281"/>
      <c r="K537" s="281"/>
      <c r="L537" s="281"/>
      <c r="M537" s="281"/>
      <c r="N537" s="281"/>
      <c r="O537" s="281"/>
      <c r="P537" s="281"/>
      <c r="Q537" s="281"/>
      <c r="R537" s="281"/>
      <c r="S537" s="281"/>
      <c r="T537" s="281"/>
      <c r="U537" s="281"/>
      <c r="V537" s="281"/>
      <c r="W537" s="281"/>
      <c r="X537" s="281"/>
      <c r="Y537" s="281"/>
      <c r="Z537" s="281"/>
      <c r="AA537" s="281"/>
      <c r="AB537" s="281"/>
    </row>
    <row r="538" spans="1:28">
      <c r="A538" s="281"/>
      <c r="B538" s="281"/>
      <c r="C538" s="281"/>
      <c r="D538" s="281"/>
      <c r="E538" s="281"/>
      <c r="F538" s="281"/>
      <c r="G538" s="281"/>
      <c r="H538" s="281"/>
      <c r="I538" s="281"/>
      <c r="J538" s="281"/>
      <c r="K538" s="281"/>
      <c r="L538" s="281"/>
      <c r="M538" s="281"/>
      <c r="N538" s="281"/>
      <c r="O538" s="281"/>
      <c r="P538" s="281"/>
      <c r="Q538" s="281"/>
      <c r="R538" s="281"/>
      <c r="S538" s="281"/>
      <c r="T538" s="281"/>
      <c r="U538" s="281"/>
      <c r="V538" s="281"/>
      <c r="W538" s="281"/>
      <c r="X538" s="281"/>
      <c r="Y538" s="281"/>
      <c r="Z538" s="281"/>
      <c r="AA538" s="281"/>
      <c r="AB538" s="281"/>
    </row>
    <row r="539" spans="1:28">
      <c r="A539" s="281"/>
      <c r="B539" s="281"/>
      <c r="C539" s="281"/>
      <c r="D539" s="281"/>
      <c r="E539" s="281"/>
      <c r="F539" s="281"/>
      <c r="G539" s="281"/>
      <c r="H539" s="281"/>
      <c r="I539" s="281"/>
      <c r="J539" s="281"/>
      <c r="K539" s="281"/>
      <c r="L539" s="281"/>
      <c r="M539" s="281"/>
      <c r="N539" s="281"/>
      <c r="O539" s="281"/>
      <c r="P539" s="281"/>
      <c r="Q539" s="281"/>
      <c r="R539" s="281"/>
      <c r="S539" s="281"/>
      <c r="T539" s="281"/>
      <c r="U539" s="281"/>
      <c r="V539" s="281"/>
      <c r="W539" s="281"/>
      <c r="X539" s="281"/>
      <c r="Y539" s="281"/>
      <c r="Z539" s="281"/>
      <c r="AA539" s="281"/>
      <c r="AB539" s="281"/>
    </row>
    <row r="540" spans="1:28">
      <c r="A540" s="281"/>
      <c r="B540" s="281"/>
      <c r="C540" s="281"/>
      <c r="D540" s="281"/>
      <c r="E540" s="281"/>
      <c r="F540" s="281"/>
      <c r="G540" s="281"/>
      <c r="H540" s="281"/>
      <c r="I540" s="281"/>
      <c r="J540" s="281"/>
      <c r="K540" s="281"/>
      <c r="L540" s="281"/>
      <c r="M540" s="281"/>
      <c r="N540" s="281"/>
      <c r="O540" s="281"/>
      <c r="P540" s="281"/>
      <c r="Q540" s="281"/>
      <c r="R540" s="281"/>
      <c r="S540" s="281"/>
      <c r="T540" s="281"/>
      <c r="U540" s="281"/>
      <c r="V540" s="281"/>
      <c r="W540" s="281"/>
      <c r="X540" s="281"/>
      <c r="Y540" s="281"/>
      <c r="Z540" s="281"/>
      <c r="AA540" s="281"/>
      <c r="AB540" s="281"/>
    </row>
    <row r="541" spans="1:28">
      <c r="A541" s="281"/>
      <c r="B541" s="281"/>
      <c r="C541" s="281"/>
      <c r="D541" s="281"/>
      <c r="E541" s="281"/>
      <c r="F541" s="281"/>
      <c r="G541" s="281"/>
      <c r="H541" s="281"/>
      <c r="I541" s="281"/>
      <c r="J541" s="281"/>
      <c r="K541" s="281"/>
      <c r="L541" s="281"/>
      <c r="M541" s="281"/>
      <c r="N541" s="281"/>
      <c r="O541" s="281"/>
      <c r="P541" s="281"/>
      <c r="Q541" s="281"/>
      <c r="R541" s="281"/>
      <c r="S541" s="281"/>
      <c r="T541" s="281"/>
      <c r="U541" s="281"/>
      <c r="V541" s="281"/>
      <c r="W541" s="281"/>
      <c r="X541" s="281"/>
      <c r="Y541" s="281"/>
      <c r="Z541" s="281"/>
      <c r="AA541" s="281"/>
      <c r="AB541" s="281"/>
    </row>
    <row r="542" spans="1:28">
      <c r="A542" s="281"/>
      <c r="B542" s="281"/>
      <c r="C542" s="281"/>
      <c r="D542" s="281"/>
      <c r="E542" s="281"/>
      <c r="F542" s="281"/>
      <c r="G542" s="281"/>
      <c r="H542" s="281"/>
      <c r="I542" s="281"/>
      <c r="J542" s="281"/>
      <c r="K542" s="281"/>
      <c r="L542" s="281"/>
      <c r="M542" s="281"/>
      <c r="N542" s="281"/>
      <c r="O542" s="281"/>
      <c r="P542" s="281"/>
      <c r="Q542" s="281"/>
      <c r="R542" s="281"/>
      <c r="S542" s="281"/>
      <c r="T542" s="281"/>
      <c r="U542" s="281"/>
      <c r="V542" s="281"/>
      <c r="W542" s="281"/>
      <c r="X542" s="281"/>
      <c r="Y542" s="281"/>
      <c r="Z542" s="281"/>
      <c r="AA542" s="281"/>
      <c r="AB542" s="281"/>
    </row>
    <row r="543" spans="1:28">
      <c r="A543" s="281"/>
      <c r="B543" s="281"/>
      <c r="C543" s="281"/>
      <c r="D543" s="281"/>
      <c r="E543" s="281"/>
      <c r="F543" s="281"/>
      <c r="G543" s="281"/>
      <c r="H543" s="281"/>
      <c r="I543" s="281"/>
      <c r="J543" s="281"/>
      <c r="K543" s="281"/>
      <c r="L543" s="281"/>
      <c r="M543" s="281"/>
      <c r="N543" s="281"/>
      <c r="O543" s="281"/>
      <c r="P543" s="281"/>
      <c r="Q543" s="281"/>
      <c r="R543" s="281"/>
      <c r="S543" s="281"/>
      <c r="T543" s="281"/>
      <c r="U543" s="281"/>
      <c r="V543" s="281"/>
      <c r="W543" s="281"/>
      <c r="X543" s="281"/>
      <c r="Y543" s="281"/>
      <c r="Z543" s="281"/>
      <c r="AA543" s="281"/>
      <c r="AB543" s="281"/>
    </row>
    <row r="544" spans="1:28">
      <c r="A544" s="281"/>
      <c r="B544" s="281"/>
      <c r="C544" s="281"/>
      <c r="D544" s="281"/>
      <c r="E544" s="281"/>
      <c r="F544" s="281"/>
      <c r="G544" s="281"/>
      <c r="H544" s="281"/>
      <c r="I544" s="281"/>
      <c r="J544" s="281"/>
      <c r="K544" s="281"/>
      <c r="L544" s="281"/>
      <c r="M544" s="281"/>
      <c r="N544" s="281"/>
      <c r="O544" s="281"/>
      <c r="P544" s="281"/>
      <c r="Q544" s="281"/>
      <c r="R544" s="281"/>
      <c r="S544" s="281"/>
      <c r="T544" s="281"/>
      <c r="U544" s="281"/>
      <c r="V544" s="281"/>
      <c r="W544" s="281"/>
      <c r="X544" s="281"/>
      <c r="Y544" s="281"/>
      <c r="Z544" s="281"/>
      <c r="AA544" s="281"/>
      <c r="AB544" s="281"/>
    </row>
    <row r="545" spans="1:28">
      <c r="A545" s="281"/>
      <c r="B545" s="281"/>
      <c r="C545" s="281"/>
      <c r="D545" s="281"/>
      <c r="E545" s="281"/>
      <c r="F545" s="281"/>
      <c r="G545" s="281"/>
      <c r="H545" s="281"/>
      <c r="I545" s="281"/>
      <c r="J545" s="281"/>
      <c r="K545" s="281"/>
      <c r="L545" s="281"/>
      <c r="M545" s="281"/>
      <c r="N545" s="281"/>
      <c r="O545" s="281"/>
      <c r="P545" s="281"/>
      <c r="Q545" s="281"/>
      <c r="R545" s="281"/>
      <c r="S545" s="281"/>
      <c r="T545" s="281"/>
      <c r="U545" s="281"/>
      <c r="V545" s="281"/>
      <c r="W545" s="281"/>
      <c r="X545" s="281"/>
      <c r="Y545" s="281"/>
      <c r="Z545" s="281"/>
      <c r="AA545" s="281"/>
      <c r="AB545" s="281"/>
    </row>
    <row r="546" spans="1:28">
      <c r="A546" s="281"/>
      <c r="B546" s="281"/>
      <c r="C546" s="281"/>
      <c r="D546" s="281"/>
      <c r="E546" s="281"/>
      <c r="F546" s="281"/>
      <c r="G546" s="281"/>
      <c r="H546" s="281"/>
      <c r="I546" s="281"/>
      <c r="J546" s="281"/>
      <c r="K546" s="281"/>
      <c r="L546" s="281"/>
      <c r="M546" s="281"/>
      <c r="N546" s="281"/>
      <c r="O546" s="281"/>
      <c r="P546" s="281"/>
      <c r="Q546" s="281"/>
      <c r="R546" s="281"/>
      <c r="S546" s="281"/>
      <c r="T546" s="281"/>
      <c r="U546" s="281"/>
      <c r="V546" s="281"/>
      <c r="W546" s="281"/>
      <c r="X546" s="281"/>
      <c r="Y546" s="281"/>
      <c r="Z546" s="281"/>
      <c r="AA546" s="281"/>
      <c r="AB546" s="281"/>
    </row>
    <row r="547" spans="1:28">
      <c r="A547" s="281"/>
      <c r="B547" s="281"/>
      <c r="C547" s="281"/>
      <c r="D547" s="281"/>
      <c r="E547" s="281"/>
      <c r="F547" s="281"/>
      <c r="G547" s="281"/>
      <c r="H547" s="281"/>
      <c r="I547" s="281"/>
      <c r="J547" s="281"/>
      <c r="K547" s="281"/>
      <c r="L547" s="281"/>
      <c r="M547" s="281"/>
      <c r="N547" s="281"/>
      <c r="O547" s="281"/>
      <c r="P547" s="281"/>
      <c r="Q547" s="281"/>
      <c r="R547" s="281"/>
      <c r="S547" s="281"/>
      <c r="T547" s="281"/>
      <c r="U547" s="281"/>
      <c r="V547" s="281"/>
      <c r="W547" s="281"/>
      <c r="X547" s="281"/>
      <c r="Y547" s="281"/>
      <c r="Z547" s="281"/>
      <c r="AA547" s="281"/>
      <c r="AB547" s="281"/>
    </row>
    <row r="548" spans="1:28">
      <c r="A548" s="281"/>
      <c r="B548" s="281"/>
      <c r="C548" s="281"/>
      <c r="D548" s="281"/>
      <c r="E548" s="281"/>
      <c r="F548" s="281"/>
      <c r="G548" s="281"/>
      <c r="H548" s="281"/>
      <c r="I548" s="281"/>
      <c r="J548" s="281"/>
      <c r="K548" s="281"/>
      <c r="L548" s="281"/>
      <c r="M548" s="281"/>
      <c r="N548" s="281"/>
      <c r="O548" s="281"/>
      <c r="P548" s="281"/>
      <c r="Q548" s="281"/>
      <c r="R548" s="281"/>
      <c r="S548" s="281"/>
      <c r="T548" s="281"/>
      <c r="U548" s="281"/>
      <c r="V548" s="281"/>
      <c r="W548" s="281"/>
      <c r="X548" s="281"/>
      <c r="Y548" s="281"/>
      <c r="Z548" s="281"/>
      <c r="AA548" s="281"/>
      <c r="AB548" s="281"/>
    </row>
    <row r="549" spans="1:28">
      <c r="A549" s="281"/>
      <c r="B549" s="281"/>
      <c r="C549" s="281"/>
      <c r="D549" s="281"/>
      <c r="E549" s="281"/>
      <c r="F549" s="281"/>
      <c r="G549" s="281"/>
      <c r="H549" s="281"/>
      <c r="I549" s="281"/>
      <c r="J549" s="281"/>
      <c r="K549" s="281"/>
      <c r="L549" s="281"/>
      <c r="M549" s="281"/>
      <c r="N549" s="281"/>
      <c r="O549" s="281"/>
      <c r="P549" s="281"/>
      <c r="Q549" s="281"/>
      <c r="R549" s="281"/>
      <c r="S549" s="281"/>
      <c r="T549" s="281"/>
      <c r="U549" s="281"/>
      <c r="V549" s="281"/>
      <c r="W549" s="281"/>
      <c r="X549" s="281"/>
      <c r="Y549" s="281"/>
      <c r="Z549" s="281"/>
      <c r="AA549" s="281"/>
      <c r="AB549" s="281"/>
    </row>
    <row r="550" spans="1:28">
      <c r="A550" s="281"/>
      <c r="B550" s="281"/>
      <c r="C550" s="281"/>
      <c r="D550" s="281"/>
      <c r="E550" s="281"/>
      <c r="F550" s="281"/>
      <c r="G550" s="281"/>
      <c r="H550" s="281"/>
      <c r="I550" s="281"/>
      <c r="J550" s="281"/>
      <c r="K550" s="281"/>
      <c r="L550" s="281"/>
      <c r="M550" s="281"/>
      <c r="N550" s="281"/>
      <c r="O550" s="281"/>
      <c r="P550" s="281"/>
      <c r="Q550" s="281"/>
      <c r="R550" s="281"/>
      <c r="S550" s="281"/>
      <c r="T550" s="281"/>
      <c r="U550" s="281"/>
      <c r="V550" s="281"/>
      <c r="W550" s="281"/>
      <c r="X550" s="281"/>
      <c r="Y550" s="281"/>
      <c r="Z550" s="281"/>
      <c r="AA550" s="281"/>
      <c r="AB550" s="281"/>
    </row>
    <row r="551" spans="1:28">
      <c r="A551" s="281"/>
      <c r="B551" s="281"/>
      <c r="C551" s="281"/>
      <c r="D551" s="281"/>
      <c r="E551" s="281"/>
      <c r="F551" s="281"/>
      <c r="G551" s="281"/>
      <c r="H551" s="281"/>
      <c r="I551" s="281"/>
      <c r="J551" s="281"/>
      <c r="K551" s="281"/>
      <c r="L551" s="281"/>
      <c r="M551" s="281"/>
      <c r="N551" s="281"/>
      <c r="O551" s="281"/>
      <c r="P551" s="281"/>
      <c r="Q551" s="281"/>
      <c r="R551" s="281"/>
      <c r="S551" s="281"/>
      <c r="T551" s="281"/>
      <c r="U551" s="281"/>
      <c r="V551" s="281"/>
      <c r="W551" s="281"/>
      <c r="X551" s="281"/>
      <c r="Y551" s="281"/>
      <c r="Z551" s="281"/>
      <c r="AA551" s="281"/>
      <c r="AB551" s="281"/>
    </row>
    <row r="552" spans="1:28">
      <c r="A552" s="281"/>
      <c r="B552" s="281"/>
      <c r="C552" s="281"/>
      <c r="D552" s="281"/>
      <c r="E552" s="281"/>
      <c r="F552" s="281"/>
      <c r="G552" s="281"/>
      <c r="H552" s="281"/>
      <c r="I552" s="281"/>
      <c r="J552" s="281"/>
      <c r="K552" s="281"/>
      <c r="L552" s="281"/>
      <c r="M552" s="281"/>
      <c r="N552" s="281"/>
      <c r="O552" s="281"/>
      <c r="P552" s="281"/>
      <c r="Q552" s="281"/>
      <c r="R552" s="281"/>
      <c r="S552" s="281"/>
      <c r="T552" s="281"/>
      <c r="U552" s="281"/>
      <c r="V552" s="281"/>
      <c r="W552" s="281"/>
      <c r="X552" s="281"/>
      <c r="Y552" s="281"/>
      <c r="Z552" s="281"/>
      <c r="AA552" s="281"/>
      <c r="AB552" s="281"/>
    </row>
    <row r="553" spans="1:28">
      <c r="A553" s="281"/>
      <c r="B553" s="281"/>
      <c r="C553" s="281"/>
      <c r="D553" s="281"/>
      <c r="E553" s="281"/>
      <c r="F553" s="281"/>
      <c r="G553" s="281"/>
      <c r="H553" s="281"/>
      <c r="I553" s="281"/>
      <c r="J553" s="281"/>
      <c r="K553" s="281"/>
      <c r="L553" s="281"/>
      <c r="M553" s="281"/>
      <c r="N553" s="281"/>
      <c r="O553" s="281"/>
      <c r="P553" s="281"/>
      <c r="Q553" s="281"/>
      <c r="R553" s="281"/>
      <c r="S553" s="281"/>
      <c r="T553" s="281"/>
      <c r="U553" s="281"/>
      <c r="V553" s="281"/>
      <c r="W553" s="281"/>
      <c r="X553" s="281"/>
      <c r="Y553" s="281"/>
      <c r="Z553" s="281"/>
      <c r="AA553" s="281"/>
      <c r="AB553" s="281"/>
    </row>
    <row r="554" spans="1:28">
      <c r="A554" s="281"/>
      <c r="B554" s="281"/>
      <c r="C554" s="281"/>
      <c r="D554" s="281"/>
      <c r="E554" s="281"/>
      <c r="F554" s="281"/>
      <c r="G554" s="281"/>
      <c r="H554" s="281"/>
      <c r="I554" s="281"/>
      <c r="J554" s="281"/>
      <c r="K554" s="281"/>
      <c r="L554" s="281"/>
      <c r="M554" s="281"/>
      <c r="N554" s="281"/>
      <c r="O554" s="281"/>
      <c r="P554" s="281"/>
      <c r="Q554" s="281"/>
      <c r="R554" s="281"/>
      <c r="S554" s="281"/>
      <c r="T554" s="281"/>
      <c r="U554" s="281"/>
      <c r="V554" s="281"/>
      <c r="W554" s="281"/>
      <c r="X554" s="281"/>
      <c r="Y554" s="281"/>
      <c r="Z554" s="281"/>
      <c r="AA554" s="281"/>
      <c r="AB554" s="281"/>
    </row>
    <row r="555" spans="1:28">
      <c r="A555" s="281"/>
      <c r="B555" s="281"/>
      <c r="C555" s="281"/>
      <c r="D555" s="281"/>
      <c r="E555" s="281"/>
      <c r="F555" s="281"/>
      <c r="G555" s="281"/>
      <c r="H555" s="281"/>
      <c r="I555" s="281"/>
      <c r="J555" s="281"/>
      <c r="K555" s="281"/>
      <c r="L555" s="281"/>
      <c r="M555" s="281"/>
      <c r="N555" s="281"/>
      <c r="O555" s="281"/>
      <c r="P555" s="281"/>
      <c r="Q555" s="281"/>
      <c r="R555" s="281"/>
      <c r="S555" s="281"/>
      <c r="T555" s="281"/>
      <c r="U555" s="281"/>
      <c r="V555" s="281"/>
      <c r="W555" s="281"/>
      <c r="X555" s="281"/>
      <c r="Y555" s="281"/>
      <c r="Z555" s="281"/>
      <c r="AA555" s="281"/>
      <c r="AB555" s="281"/>
    </row>
    <row r="556" spans="1:28">
      <c r="A556" s="281"/>
      <c r="B556" s="281"/>
      <c r="C556" s="281"/>
      <c r="D556" s="281"/>
      <c r="E556" s="281"/>
      <c r="F556" s="281"/>
      <c r="G556" s="281"/>
      <c r="H556" s="281"/>
      <c r="I556" s="281"/>
      <c r="J556" s="281"/>
      <c r="K556" s="281"/>
      <c r="L556" s="281"/>
      <c r="M556" s="281"/>
      <c r="N556" s="281"/>
      <c r="O556" s="281"/>
      <c r="P556" s="281"/>
      <c r="Q556" s="281"/>
      <c r="R556" s="281"/>
      <c r="S556" s="281"/>
      <c r="T556" s="281"/>
      <c r="U556" s="281"/>
      <c r="V556" s="281"/>
      <c r="W556" s="281"/>
      <c r="X556" s="281"/>
      <c r="Y556" s="281"/>
      <c r="Z556" s="281"/>
      <c r="AA556" s="281"/>
      <c r="AB556" s="281"/>
    </row>
    <row r="557" spans="1:28">
      <c r="A557" s="281"/>
      <c r="B557" s="281"/>
      <c r="C557" s="281"/>
      <c r="D557" s="281"/>
      <c r="E557" s="281"/>
      <c r="F557" s="281"/>
      <c r="G557" s="281"/>
      <c r="H557" s="281"/>
      <c r="I557" s="281"/>
      <c r="J557" s="281"/>
      <c r="K557" s="281"/>
      <c r="L557" s="281"/>
      <c r="M557" s="281"/>
      <c r="N557" s="281"/>
      <c r="O557" s="281"/>
      <c r="P557" s="281"/>
      <c r="Q557" s="281"/>
      <c r="R557" s="281"/>
      <c r="S557" s="281"/>
      <c r="T557" s="281"/>
      <c r="U557" s="281"/>
      <c r="V557" s="281"/>
      <c r="W557" s="281"/>
      <c r="X557" s="281"/>
      <c r="Y557" s="281"/>
      <c r="Z557" s="281"/>
      <c r="AA557" s="281"/>
      <c r="AB557" s="281"/>
    </row>
    <row r="558" spans="1:28">
      <c r="A558" s="281"/>
      <c r="B558" s="281"/>
      <c r="C558" s="281"/>
      <c r="D558" s="281"/>
      <c r="E558" s="281"/>
      <c r="F558" s="281"/>
      <c r="G558" s="281"/>
      <c r="H558" s="281"/>
      <c r="I558" s="281"/>
      <c r="J558" s="281"/>
      <c r="K558" s="281"/>
      <c r="L558" s="281"/>
      <c r="M558" s="281"/>
      <c r="N558" s="281"/>
      <c r="O558" s="281"/>
      <c r="P558" s="281"/>
      <c r="Q558" s="281"/>
      <c r="R558" s="281"/>
      <c r="S558" s="281"/>
      <c r="T558" s="281"/>
      <c r="U558" s="281"/>
      <c r="V558" s="281"/>
      <c r="W558" s="281"/>
      <c r="X558" s="281"/>
      <c r="Y558" s="281"/>
      <c r="Z558" s="281"/>
      <c r="AA558" s="281"/>
      <c r="AB558" s="281"/>
    </row>
    <row r="559" spans="1:28">
      <c r="A559" s="281"/>
      <c r="B559" s="281"/>
      <c r="C559" s="281"/>
      <c r="D559" s="281"/>
      <c r="E559" s="281"/>
      <c r="F559" s="281"/>
      <c r="G559" s="281"/>
      <c r="H559" s="281"/>
      <c r="I559" s="281"/>
      <c r="J559" s="281"/>
      <c r="K559" s="281"/>
      <c r="L559" s="281"/>
      <c r="M559" s="281"/>
      <c r="N559" s="281"/>
      <c r="O559" s="281"/>
      <c r="P559" s="281"/>
      <c r="Q559" s="281"/>
      <c r="R559" s="281"/>
      <c r="S559" s="281"/>
      <c r="T559" s="281"/>
      <c r="U559" s="281"/>
      <c r="V559" s="281"/>
      <c r="W559" s="281"/>
      <c r="X559" s="281"/>
      <c r="Y559" s="281"/>
      <c r="Z559" s="281"/>
      <c r="AA559" s="281"/>
      <c r="AB559" s="281"/>
    </row>
    <row r="560" spans="1:28">
      <c r="A560" s="281"/>
      <c r="B560" s="281"/>
      <c r="C560" s="281"/>
      <c r="D560" s="281"/>
      <c r="E560" s="281"/>
      <c r="F560" s="281"/>
      <c r="G560" s="281"/>
      <c r="H560" s="281"/>
      <c r="I560" s="281"/>
      <c r="J560" s="281"/>
      <c r="K560" s="281"/>
      <c r="L560" s="281"/>
      <c r="M560" s="281"/>
      <c r="N560" s="281"/>
      <c r="O560" s="281"/>
      <c r="P560" s="281"/>
      <c r="Q560" s="281"/>
      <c r="R560" s="281"/>
      <c r="S560" s="281"/>
      <c r="T560" s="281"/>
      <c r="U560" s="281"/>
      <c r="V560" s="281"/>
      <c r="W560" s="281"/>
      <c r="X560" s="281"/>
      <c r="Y560" s="281"/>
      <c r="Z560" s="281"/>
      <c r="AA560" s="281"/>
      <c r="AB560" s="281"/>
    </row>
    <row r="561" spans="1:28">
      <c r="A561" s="281"/>
      <c r="B561" s="281"/>
      <c r="C561" s="281"/>
      <c r="D561" s="281"/>
      <c r="E561" s="281"/>
      <c r="F561" s="281"/>
      <c r="G561" s="281"/>
      <c r="H561" s="281"/>
      <c r="I561" s="281"/>
      <c r="J561" s="281"/>
      <c r="K561" s="281"/>
      <c r="L561" s="281"/>
      <c r="M561" s="281"/>
      <c r="N561" s="281"/>
      <c r="O561" s="281"/>
      <c r="P561" s="281"/>
      <c r="Q561" s="281"/>
      <c r="R561" s="281"/>
      <c r="S561" s="281"/>
      <c r="T561" s="281"/>
      <c r="U561" s="281"/>
      <c r="V561" s="281"/>
      <c r="W561" s="281"/>
      <c r="X561" s="281"/>
      <c r="Y561" s="281"/>
      <c r="Z561" s="281"/>
      <c r="AA561" s="281"/>
      <c r="AB561" s="281"/>
    </row>
    <row r="562" spans="1:28">
      <c r="A562" s="281"/>
      <c r="B562" s="281"/>
      <c r="C562" s="281"/>
      <c r="D562" s="281"/>
      <c r="E562" s="281"/>
      <c r="F562" s="281"/>
      <c r="G562" s="281"/>
      <c r="H562" s="281"/>
      <c r="I562" s="281"/>
      <c r="J562" s="281"/>
      <c r="K562" s="281"/>
      <c r="L562" s="281"/>
      <c r="M562" s="281"/>
      <c r="N562" s="281"/>
      <c r="O562" s="281"/>
      <c r="P562" s="281"/>
      <c r="Q562" s="281"/>
      <c r="R562" s="281"/>
      <c r="S562" s="281"/>
      <c r="T562" s="281"/>
      <c r="U562" s="281"/>
      <c r="V562" s="281"/>
      <c r="W562" s="281"/>
      <c r="X562" s="281"/>
      <c r="Y562" s="281"/>
      <c r="Z562" s="281"/>
      <c r="AA562" s="281"/>
      <c r="AB562" s="281"/>
    </row>
    <row r="563" spans="1:28">
      <c r="A563" s="281"/>
      <c r="B563" s="281"/>
      <c r="C563" s="281"/>
      <c r="D563" s="281"/>
      <c r="E563" s="281"/>
      <c r="F563" s="281"/>
      <c r="G563" s="281"/>
      <c r="H563" s="281"/>
      <c r="I563" s="281"/>
      <c r="J563" s="281"/>
      <c r="K563" s="281"/>
      <c r="L563" s="281"/>
      <c r="M563" s="281"/>
      <c r="N563" s="281"/>
      <c r="O563" s="281"/>
      <c r="P563" s="281"/>
      <c r="Q563" s="281"/>
      <c r="R563" s="281"/>
      <c r="S563" s="281"/>
      <c r="T563" s="281"/>
      <c r="U563" s="281"/>
      <c r="V563" s="281"/>
      <c r="W563" s="281"/>
      <c r="X563" s="281"/>
      <c r="Y563" s="281"/>
      <c r="Z563" s="281"/>
      <c r="AA563" s="281"/>
      <c r="AB563" s="281"/>
    </row>
    <row r="564" spans="1:28">
      <c r="A564" s="281"/>
      <c r="B564" s="281"/>
      <c r="C564" s="281"/>
      <c r="D564" s="281"/>
      <c r="E564" s="281"/>
      <c r="F564" s="281"/>
      <c r="G564" s="281"/>
      <c r="H564" s="281"/>
      <c r="I564" s="281"/>
      <c r="J564" s="281"/>
      <c r="K564" s="281"/>
      <c r="L564" s="281"/>
      <c r="M564" s="281"/>
      <c r="N564" s="281"/>
      <c r="O564" s="281"/>
      <c r="P564" s="281"/>
      <c r="Q564" s="281"/>
      <c r="R564" s="281"/>
      <c r="S564" s="281"/>
      <c r="T564" s="281"/>
      <c r="U564" s="281"/>
      <c r="V564" s="281"/>
      <c r="W564" s="281"/>
      <c r="X564" s="281"/>
      <c r="Y564" s="281"/>
      <c r="Z564" s="281"/>
      <c r="AA564" s="281"/>
      <c r="AB564" s="281"/>
    </row>
    <row r="565" spans="1:28">
      <c r="A565" s="281"/>
      <c r="B565" s="281"/>
      <c r="C565" s="281"/>
      <c r="D565" s="281"/>
      <c r="E565" s="281"/>
      <c r="F565" s="281"/>
      <c r="G565" s="281"/>
      <c r="H565" s="281"/>
      <c r="I565" s="281"/>
      <c r="J565" s="281"/>
      <c r="K565" s="281"/>
      <c r="L565" s="281"/>
      <c r="M565" s="281"/>
      <c r="N565" s="281"/>
      <c r="O565" s="281"/>
      <c r="P565" s="281"/>
      <c r="Q565" s="281"/>
      <c r="R565" s="281"/>
      <c r="S565" s="281"/>
      <c r="T565" s="281"/>
      <c r="U565" s="281"/>
      <c r="V565" s="281"/>
      <c r="W565" s="281"/>
      <c r="X565" s="281"/>
      <c r="Y565" s="281"/>
      <c r="Z565" s="281"/>
      <c r="AA565" s="281"/>
      <c r="AB565" s="281"/>
    </row>
    <row r="566" spans="1:28">
      <c r="A566" s="281"/>
      <c r="B566" s="281"/>
      <c r="C566" s="281"/>
      <c r="D566" s="281"/>
      <c r="E566" s="281"/>
      <c r="F566" s="281"/>
      <c r="G566" s="281"/>
      <c r="H566" s="281"/>
      <c r="I566" s="281"/>
      <c r="J566" s="281"/>
      <c r="K566" s="281"/>
      <c r="L566" s="281"/>
      <c r="M566" s="281"/>
      <c r="N566" s="281"/>
      <c r="O566" s="281"/>
      <c r="P566" s="281"/>
      <c r="Q566" s="281"/>
      <c r="R566" s="281"/>
      <c r="S566" s="281"/>
      <c r="T566" s="281"/>
      <c r="U566" s="281"/>
      <c r="V566" s="281"/>
      <c r="W566" s="281"/>
      <c r="X566" s="281"/>
      <c r="Y566" s="281"/>
      <c r="Z566" s="281"/>
      <c r="AA566" s="281"/>
      <c r="AB566" s="281"/>
    </row>
    <row r="567" spans="1:28">
      <c r="A567" s="281"/>
      <c r="B567" s="281"/>
      <c r="C567" s="281"/>
      <c r="D567" s="281"/>
      <c r="E567" s="281"/>
      <c r="F567" s="281"/>
      <c r="G567" s="281"/>
      <c r="H567" s="281"/>
      <c r="I567" s="281"/>
      <c r="J567" s="281"/>
      <c r="K567" s="281"/>
      <c r="L567" s="281"/>
      <c r="M567" s="281"/>
      <c r="N567" s="281"/>
      <c r="O567" s="281"/>
      <c r="P567" s="281"/>
      <c r="Q567" s="281"/>
      <c r="R567" s="281"/>
      <c r="S567" s="281"/>
      <c r="T567" s="281"/>
      <c r="U567" s="281"/>
      <c r="V567" s="281"/>
      <c r="W567" s="281"/>
      <c r="X567" s="281"/>
      <c r="Y567" s="281"/>
      <c r="Z567" s="281"/>
      <c r="AA567" s="281"/>
      <c r="AB567" s="281"/>
    </row>
    <row r="568" spans="1:28">
      <c r="A568" s="281"/>
      <c r="B568" s="281"/>
      <c r="C568" s="281"/>
      <c r="D568" s="281"/>
      <c r="E568" s="281"/>
      <c r="F568" s="281"/>
      <c r="G568" s="281"/>
      <c r="H568" s="281"/>
      <c r="I568" s="281"/>
      <c r="J568" s="281"/>
      <c r="K568" s="281"/>
      <c r="L568" s="281"/>
      <c r="M568" s="281"/>
      <c r="N568" s="281"/>
      <c r="O568" s="281"/>
      <c r="P568" s="281"/>
      <c r="Q568" s="281"/>
      <c r="R568" s="281"/>
      <c r="S568" s="281"/>
      <c r="T568" s="281"/>
      <c r="U568" s="281"/>
      <c r="V568" s="281"/>
      <c r="W568" s="281"/>
      <c r="X568" s="281"/>
      <c r="Y568" s="281"/>
      <c r="Z568" s="281"/>
      <c r="AA568" s="281"/>
      <c r="AB568" s="281"/>
    </row>
    <row r="569" spans="1:28">
      <c r="A569" s="281"/>
      <c r="B569" s="281"/>
      <c r="C569" s="281"/>
      <c r="D569" s="281"/>
      <c r="E569" s="281"/>
      <c r="F569" s="281"/>
      <c r="G569" s="281"/>
      <c r="H569" s="281"/>
      <c r="I569" s="281"/>
      <c r="J569" s="281"/>
      <c r="K569" s="281"/>
      <c r="L569" s="281"/>
      <c r="M569" s="281"/>
      <c r="N569" s="281"/>
      <c r="O569" s="281"/>
      <c r="P569" s="281"/>
      <c r="Q569" s="281"/>
      <c r="R569" s="281"/>
      <c r="S569" s="281"/>
      <c r="T569" s="281"/>
      <c r="U569" s="281"/>
      <c r="V569" s="281"/>
      <c r="W569" s="281"/>
      <c r="X569" s="281"/>
      <c r="Y569" s="281"/>
      <c r="Z569" s="281"/>
      <c r="AA569" s="281"/>
      <c r="AB569" s="281"/>
    </row>
    <row r="570" spans="1:28">
      <c r="A570" s="281"/>
      <c r="B570" s="281"/>
      <c r="C570" s="281"/>
      <c r="D570" s="281"/>
      <c r="E570" s="281"/>
      <c r="F570" s="281"/>
      <c r="G570" s="281"/>
      <c r="H570" s="281"/>
      <c r="I570" s="281"/>
      <c r="J570" s="281"/>
      <c r="K570" s="281"/>
      <c r="L570" s="281"/>
      <c r="M570" s="281"/>
      <c r="N570" s="281"/>
      <c r="O570" s="281"/>
      <c r="P570" s="281"/>
      <c r="Q570" s="281"/>
      <c r="R570" s="281"/>
      <c r="S570" s="281"/>
      <c r="T570" s="281"/>
      <c r="U570" s="281"/>
      <c r="V570" s="281"/>
      <c r="W570" s="281"/>
      <c r="X570" s="281"/>
      <c r="Y570" s="281"/>
      <c r="Z570" s="281"/>
      <c r="AA570" s="281"/>
      <c r="AB570" s="281"/>
    </row>
    <row r="571" spans="1:28">
      <c r="A571" s="281"/>
      <c r="B571" s="281"/>
      <c r="C571" s="281"/>
      <c r="D571" s="281"/>
      <c r="E571" s="281"/>
      <c r="F571" s="281"/>
      <c r="G571" s="281"/>
      <c r="H571" s="281"/>
      <c r="I571" s="281"/>
      <c r="J571" s="281"/>
      <c r="K571" s="281"/>
      <c r="L571" s="281"/>
      <c r="M571" s="281"/>
      <c r="N571" s="281"/>
      <c r="O571" s="281"/>
      <c r="P571" s="281"/>
      <c r="Q571" s="281"/>
      <c r="R571" s="281"/>
      <c r="S571" s="281"/>
      <c r="T571" s="281"/>
      <c r="U571" s="281"/>
      <c r="V571" s="281"/>
      <c r="W571" s="281"/>
      <c r="X571" s="281"/>
      <c r="Y571" s="281"/>
      <c r="Z571" s="281"/>
      <c r="AA571" s="281"/>
      <c r="AB571" s="281"/>
    </row>
    <row r="572" spans="1:28">
      <c r="A572" s="281"/>
      <c r="B572" s="281"/>
      <c r="C572" s="281"/>
      <c r="D572" s="281"/>
      <c r="E572" s="281"/>
      <c r="F572" s="281"/>
      <c r="G572" s="281"/>
      <c r="H572" s="281"/>
      <c r="I572" s="281"/>
      <c r="J572" s="281"/>
      <c r="K572" s="281"/>
      <c r="L572" s="281"/>
      <c r="M572" s="281"/>
      <c r="N572" s="281"/>
      <c r="O572" s="281"/>
      <c r="P572" s="281"/>
      <c r="Q572" s="281"/>
      <c r="R572" s="281"/>
      <c r="S572" s="281"/>
      <c r="T572" s="281"/>
      <c r="U572" s="281"/>
      <c r="V572" s="281"/>
      <c r="W572" s="281"/>
      <c r="X572" s="281"/>
      <c r="Y572" s="281"/>
      <c r="Z572" s="281"/>
      <c r="AA572" s="281"/>
      <c r="AB572" s="281"/>
    </row>
    <row r="573" spans="1:28">
      <c r="A573" s="281"/>
      <c r="B573" s="281"/>
      <c r="C573" s="281"/>
      <c r="D573" s="281"/>
      <c r="E573" s="281"/>
      <c r="F573" s="281"/>
      <c r="G573" s="281"/>
      <c r="H573" s="281"/>
      <c r="I573" s="281"/>
      <c r="J573" s="281"/>
      <c r="K573" s="281"/>
      <c r="L573" s="281"/>
      <c r="M573" s="281"/>
      <c r="N573" s="281"/>
      <c r="O573" s="281"/>
      <c r="P573" s="281"/>
      <c r="Q573" s="281"/>
      <c r="R573" s="281"/>
      <c r="S573" s="281"/>
      <c r="T573" s="281"/>
      <c r="U573" s="281"/>
      <c r="V573" s="281"/>
      <c r="W573" s="281"/>
      <c r="X573" s="281"/>
      <c r="Y573" s="281"/>
      <c r="Z573" s="281"/>
      <c r="AA573" s="281"/>
      <c r="AB573" s="281"/>
    </row>
    <row r="574" spans="1:28">
      <c r="A574" s="281"/>
      <c r="B574" s="281"/>
      <c r="C574" s="281"/>
      <c r="D574" s="281"/>
      <c r="E574" s="281"/>
      <c r="F574" s="281"/>
      <c r="G574" s="281"/>
      <c r="H574" s="281"/>
      <c r="I574" s="281"/>
      <c r="J574" s="281"/>
      <c r="K574" s="281"/>
      <c r="L574" s="281"/>
      <c r="M574" s="281"/>
      <c r="N574" s="281"/>
      <c r="O574" s="281"/>
      <c r="P574" s="281"/>
      <c r="Q574" s="281"/>
      <c r="R574" s="281"/>
      <c r="S574" s="281"/>
      <c r="T574" s="281"/>
      <c r="U574" s="281"/>
      <c r="V574" s="281"/>
      <c r="W574" s="281"/>
      <c r="X574" s="281"/>
      <c r="Y574" s="281"/>
      <c r="Z574" s="281"/>
      <c r="AA574" s="281"/>
      <c r="AB574" s="281"/>
    </row>
    <row r="575" spans="1:28">
      <c r="A575" s="281"/>
      <c r="B575" s="281"/>
      <c r="C575" s="281"/>
      <c r="D575" s="281"/>
      <c r="E575" s="281"/>
      <c r="F575" s="281"/>
      <c r="G575" s="281"/>
      <c r="H575" s="281"/>
      <c r="I575" s="281"/>
      <c r="J575" s="281"/>
      <c r="K575" s="281"/>
      <c r="L575" s="281"/>
      <c r="M575" s="281"/>
      <c r="N575" s="281"/>
      <c r="O575" s="281"/>
      <c r="P575" s="281"/>
      <c r="Q575" s="281"/>
      <c r="R575" s="281"/>
      <c r="S575" s="281"/>
      <c r="T575" s="281"/>
      <c r="U575" s="281"/>
      <c r="V575" s="281"/>
      <c r="W575" s="281"/>
      <c r="X575" s="281"/>
      <c r="Y575" s="281"/>
      <c r="Z575" s="281"/>
      <c r="AA575" s="281"/>
      <c r="AB575" s="281"/>
    </row>
    <row r="576" spans="1:28">
      <c r="A576" s="281"/>
      <c r="B576" s="281"/>
      <c r="C576" s="281"/>
      <c r="D576" s="281"/>
      <c r="E576" s="281"/>
      <c r="F576" s="281"/>
      <c r="G576" s="281"/>
      <c r="H576" s="281"/>
      <c r="I576" s="281"/>
      <c r="J576" s="281"/>
      <c r="K576" s="281"/>
      <c r="L576" s="281"/>
      <c r="M576" s="281"/>
      <c r="N576" s="281"/>
      <c r="O576" s="281"/>
      <c r="P576" s="281"/>
      <c r="Q576" s="281"/>
      <c r="R576" s="281"/>
      <c r="S576" s="281"/>
      <c r="T576" s="281"/>
      <c r="U576" s="281"/>
      <c r="V576" s="281"/>
      <c r="W576" s="281"/>
      <c r="X576" s="281"/>
      <c r="Y576" s="281"/>
      <c r="Z576" s="281"/>
      <c r="AA576" s="281"/>
      <c r="AB576" s="281"/>
    </row>
    <row r="577" spans="1:28">
      <c r="A577" s="281"/>
      <c r="B577" s="281"/>
      <c r="C577" s="281"/>
      <c r="D577" s="281"/>
      <c r="E577" s="281"/>
      <c r="F577" s="281"/>
      <c r="G577" s="281"/>
      <c r="H577" s="281"/>
      <c r="I577" s="281"/>
      <c r="J577" s="281"/>
      <c r="K577" s="281"/>
      <c r="L577" s="281"/>
      <c r="M577" s="281"/>
      <c r="N577" s="281"/>
      <c r="O577" s="281"/>
      <c r="P577" s="281"/>
      <c r="Q577" s="281"/>
      <c r="R577" s="281"/>
      <c r="S577" s="281"/>
      <c r="T577" s="281"/>
      <c r="U577" s="281"/>
      <c r="V577" s="281"/>
      <c r="W577" s="281"/>
      <c r="X577" s="281"/>
      <c r="Y577" s="281"/>
      <c r="Z577" s="281"/>
      <c r="AA577" s="281"/>
      <c r="AB577" s="281"/>
    </row>
    <row r="578" spans="1:28">
      <c r="A578" s="281"/>
      <c r="B578" s="281"/>
      <c r="C578" s="281"/>
      <c r="D578" s="281"/>
      <c r="E578" s="281"/>
      <c r="F578" s="281"/>
      <c r="G578" s="281"/>
      <c r="H578" s="281"/>
      <c r="I578" s="281"/>
      <c r="J578" s="281"/>
      <c r="K578" s="281"/>
      <c r="L578" s="281"/>
      <c r="M578" s="281"/>
      <c r="N578" s="281"/>
      <c r="O578" s="281"/>
      <c r="P578" s="281"/>
      <c r="Q578" s="281"/>
      <c r="R578" s="281"/>
      <c r="S578" s="281"/>
      <c r="T578" s="281"/>
      <c r="U578" s="281"/>
      <c r="V578" s="281"/>
      <c r="W578" s="281"/>
      <c r="X578" s="281"/>
      <c r="Y578" s="281"/>
      <c r="Z578" s="281"/>
      <c r="AA578" s="281"/>
      <c r="AB578" s="281"/>
    </row>
    <row r="579" spans="1:28">
      <c r="A579" s="281"/>
      <c r="B579" s="281"/>
      <c r="C579" s="281"/>
      <c r="D579" s="281"/>
      <c r="E579" s="281"/>
      <c r="F579" s="281"/>
      <c r="G579" s="281"/>
      <c r="H579" s="281"/>
      <c r="I579" s="281"/>
      <c r="J579" s="281"/>
      <c r="K579" s="281"/>
      <c r="L579" s="281"/>
      <c r="M579" s="281"/>
      <c r="N579" s="281"/>
      <c r="O579" s="281"/>
      <c r="P579" s="281"/>
      <c r="Q579" s="281"/>
      <c r="R579" s="281"/>
      <c r="S579" s="281"/>
      <c r="T579" s="281"/>
      <c r="U579" s="281"/>
      <c r="V579" s="281"/>
      <c r="W579" s="281"/>
      <c r="X579" s="281"/>
      <c r="Y579" s="281"/>
      <c r="Z579" s="281"/>
      <c r="AA579" s="281"/>
      <c r="AB579" s="281"/>
    </row>
    <row r="580" spans="1:28">
      <c r="A580" s="281"/>
      <c r="B580" s="281"/>
      <c r="C580" s="281"/>
      <c r="D580" s="281"/>
      <c r="E580" s="281"/>
      <c r="F580" s="281"/>
      <c r="G580" s="281"/>
      <c r="H580" s="281"/>
      <c r="I580" s="281"/>
      <c r="J580" s="281"/>
      <c r="K580" s="281"/>
      <c r="L580" s="281"/>
      <c r="M580" s="281"/>
      <c r="N580" s="281"/>
      <c r="O580" s="281"/>
      <c r="P580" s="281"/>
      <c r="Q580" s="281"/>
      <c r="R580" s="281"/>
      <c r="S580" s="281"/>
      <c r="T580" s="281"/>
      <c r="U580" s="281"/>
      <c r="V580" s="281"/>
      <c r="W580" s="281"/>
      <c r="X580" s="281"/>
      <c r="Y580" s="281"/>
      <c r="Z580" s="281"/>
      <c r="AA580" s="281"/>
      <c r="AB580" s="281"/>
    </row>
    <row r="581" spans="1:28">
      <c r="A581" s="281"/>
      <c r="B581" s="281"/>
      <c r="C581" s="281"/>
      <c r="D581" s="281"/>
      <c r="E581" s="281"/>
      <c r="F581" s="281"/>
      <c r="G581" s="281"/>
      <c r="H581" s="281"/>
      <c r="I581" s="281"/>
      <c r="J581" s="281"/>
      <c r="K581" s="281"/>
      <c r="L581" s="281"/>
      <c r="M581" s="281"/>
      <c r="N581" s="281"/>
      <c r="O581" s="281"/>
      <c r="P581" s="281"/>
      <c r="Q581" s="281"/>
      <c r="R581" s="281"/>
      <c r="S581" s="281"/>
      <c r="T581" s="281"/>
      <c r="U581" s="281"/>
      <c r="V581" s="281"/>
      <c r="W581" s="281"/>
      <c r="X581" s="281"/>
      <c r="Y581" s="281"/>
      <c r="Z581" s="281"/>
      <c r="AA581" s="281"/>
      <c r="AB581" s="281"/>
    </row>
    <row r="582" spans="1:28">
      <c r="A582" s="281"/>
      <c r="B582" s="281"/>
      <c r="C582" s="281"/>
      <c r="D582" s="281"/>
      <c r="E582" s="281"/>
      <c r="F582" s="281"/>
      <c r="G582" s="281"/>
      <c r="H582" s="281"/>
      <c r="I582" s="281"/>
      <c r="J582" s="281"/>
      <c r="K582" s="281"/>
      <c r="L582" s="281"/>
      <c r="M582" s="281"/>
      <c r="N582" s="281"/>
      <c r="O582" s="281"/>
      <c r="P582" s="281"/>
      <c r="Q582" s="281"/>
      <c r="R582" s="281"/>
      <c r="S582" s="281"/>
      <c r="T582" s="281"/>
      <c r="U582" s="281"/>
      <c r="V582" s="281"/>
      <c r="W582" s="281"/>
      <c r="X582" s="281"/>
      <c r="Y582" s="281"/>
      <c r="Z582" s="281"/>
      <c r="AA582" s="281"/>
      <c r="AB582" s="281"/>
    </row>
    <row r="583" spans="1:28">
      <c r="A583" s="281"/>
      <c r="B583" s="281"/>
      <c r="C583" s="281"/>
      <c r="D583" s="281"/>
      <c r="E583" s="281"/>
      <c r="F583" s="281"/>
      <c r="G583" s="281"/>
      <c r="H583" s="281"/>
      <c r="I583" s="281"/>
      <c r="J583" s="281"/>
      <c r="K583" s="281"/>
      <c r="L583" s="281"/>
      <c r="M583" s="281"/>
      <c r="N583" s="281"/>
      <c r="O583" s="281"/>
      <c r="P583" s="281"/>
      <c r="Q583" s="281"/>
      <c r="R583" s="281"/>
      <c r="S583" s="281"/>
      <c r="T583" s="281"/>
      <c r="U583" s="281"/>
      <c r="V583" s="281"/>
      <c r="W583" s="281"/>
      <c r="X583" s="281"/>
      <c r="Y583" s="281"/>
      <c r="Z583" s="281"/>
      <c r="AA583" s="281"/>
      <c r="AB583" s="281"/>
    </row>
    <row r="584" spans="1:28">
      <c r="A584" s="281"/>
      <c r="B584" s="281"/>
      <c r="C584" s="281"/>
      <c r="D584" s="281"/>
      <c r="E584" s="281"/>
      <c r="F584" s="281"/>
      <c r="G584" s="281"/>
      <c r="H584" s="281"/>
      <c r="I584" s="281"/>
      <c r="J584" s="281"/>
      <c r="K584" s="281"/>
      <c r="L584" s="281"/>
      <c r="M584" s="281"/>
      <c r="N584" s="281"/>
      <c r="O584" s="281"/>
      <c r="P584" s="281"/>
      <c r="Q584" s="281"/>
      <c r="R584" s="281"/>
      <c r="S584" s="281"/>
      <c r="T584" s="281"/>
      <c r="U584" s="281"/>
      <c r="V584" s="281"/>
      <c r="W584" s="281"/>
      <c r="X584" s="281"/>
      <c r="Y584" s="281"/>
      <c r="Z584" s="281"/>
      <c r="AA584" s="281"/>
      <c r="AB584" s="281"/>
    </row>
    <row r="585" spans="1:28">
      <c r="A585" s="281"/>
      <c r="B585" s="281"/>
      <c r="C585" s="281"/>
      <c r="D585" s="281"/>
      <c r="E585" s="281"/>
      <c r="F585" s="281"/>
      <c r="G585" s="281"/>
      <c r="H585" s="281"/>
      <c r="I585" s="281"/>
      <c r="J585" s="281"/>
      <c r="K585" s="281"/>
      <c r="L585" s="281"/>
      <c r="M585" s="281"/>
      <c r="N585" s="281"/>
      <c r="O585" s="281"/>
      <c r="P585" s="281"/>
      <c r="Q585" s="281"/>
      <c r="R585" s="281"/>
      <c r="S585" s="281"/>
      <c r="T585" s="281"/>
      <c r="U585" s="281"/>
      <c r="V585" s="281"/>
      <c r="W585" s="281"/>
      <c r="X585" s="281"/>
      <c r="Y585" s="281"/>
      <c r="Z585" s="281"/>
      <c r="AA585" s="281"/>
      <c r="AB585" s="281"/>
    </row>
    <row r="586" spans="1:28">
      <c r="A586" s="281"/>
      <c r="B586" s="281"/>
      <c r="C586" s="281"/>
      <c r="D586" s="281"/>
      <c r="E586" s="281"/>
      <c r="F586" s="281"/>
      <c r="G586" s="281"/>
      <c r="H586" s="281"/>
      <c r="I586" s="281"/>
      <c r="J586" s="281"/>
      <c r="K586" s="281"/>
      <c r="L586" s="281"/>
      <c r="M586" s="281"/>
      <c r="N586" s="281"/>
      <c r="O586" s="281"/>
      <c r="P586" s="281"/>
      <c r="Q586" s="281"/>
      <c r="R586" s="281"/>
      <c r="S586" s="281"/>
      <c r="T586" s="281"/>
      <c r="U586" s="281"/>
      <c r="V586" s="281"/>
      <c r="W586" s="281"/>
      <c r="X586" s="281"/>
      <c r="Y586" s="281"/>
      <c r="Z586" s="281"/>
      <c r="AA586" s="281"/>
      <c r="AB586" s="281"/>
    </row>
    <row r="587" spans="1:28">
      <c r="A587" s="281"/>
      <c r="B587" s="281"/>
      <c r="C587" s="281"/>
      <c r="D587" s="281"/>
      <c r="E587" s="281"/>
      <c r="F587" s="281"/>
      <c r="G587" s="281"/>
      <c r="H587" s="281"/>
      <c r="I587" s="281"/>
      <c r="J587" s="281"/>
      <c r="K587" s="281"/>
      <c r="L587" s="281"/>
      <c r="M587" s="281"/>
      <c r="N587" s="281"/>
      <c r="O587" s="281"/>
      <c r="P587" s="281"/>
      <c r="Q587" s="281"/>
      <c r="R587" s="281"/>
      <c r="S587" s="281"/>
      <c r="T587" s="281"/>
      <c r="U587" s="281"/>
      <c r="V587" s="281"/>
      <c r="W587" s="281"/>
      <c r="X587" s="281"/>
      <c r="Y587" s="281"/>
      <c r="Z587" s="281"/>
      <c r="AA587" s="281"/>
      <c r="AB587" s="281"/>
    </row>
    <row r="588" spans="1:28">
      <c r="A588" s="281"/>
      <c r="B588" s="281"/>
      <c r="C588" s="281"/>
      <c r="D588" s="281"/>
      <c r="E588" s="281"/>
      <c r="F588" s="281"/>
      <c r="G588" s="281"/>
      <c r="H588" s="281"/>
      <c r="I588" s="281"/>
      <c r="J588" s="281"/>
      <c r="K588" s="281"/>
      <c r="L588" s="281"/>
      <c r="M588" s="281"/>
      <c r="N588" s="281"/>
      <c r="O588" s="281"/>
      <c r="P588" s="281"/>
      <c r="Q588" s="281"/>
      <c r="R588" s="281"/>
      <c r="S588" s="281"/>
      <c r="T588" s="281"/>
      <c r="U588" s="281"/>
      <c r="V588" s="281"/>
      <c r="W588" s="281"/>
      <c r="X588" s="281"/>
      <c r="Y588" s="281"/>
      <c r="Z588" s="281"/>
      <c r="AA588" s="281"/>
      <c r="AB588" s="281"/>
    </row>
    <row r="589" spans="1:28">
      <c r="A589" s="281"/>
      <c r="B589" s="281"/>
      <c r="C589" s="281"/>
      <c r="D589" s="281"/>
      <c r="E589" s="281"/>
      <c r="F589" s="281"/>
      <c r="G589" s="281"/>
      <c r="H589" s="281"/>
      <c r="I589" s="281"/>
      <c r="J589" s="281"/>
      <c r="K589" s="281"/>
      <c r="L589" s="281"/>
      <c r="M589" s="281"/>
      <c r="N589" s="281"/>
      <c r="O589" s="281"/>
      <c r="P589" s="281"/>
      <c r="Q589" s="281"/>
      <c r="R589" s="281"/>
      <c r="S589" s="281"/>
      <c r="T589" s="281"/>
      <c r="U589" s="281"/>
      <c r="V589" s="281"/>
      <c r="W589" s="281"/>
      <c r="X589" s="281"/>
      <c r="Y589" s="281"/>
      <c r="Z589" s="281"/>
      <c r="AA589" s="281"/>
      <c r="AB589" s="281"/>
    </row>
    <row r="590" spans="1:28">
      <c r="A590" s="281"/>
      <c r="B590" s="281"/>
      <c r="C590" s="281"/>
      <c r="D590" s="281"/>
      <c r="E590" s="281"/>
      <c r="F590" s="281"/>
      <c r="G590" s="281"/>
      <c r="H590" s="281"/>
      <c r="I590" s="281"/>
      <c r="J590" s="281"/>
      <c r="K590" s="281"/>
      <c r="L590" s="281"/>
      <c r="M590" s="281"/>
      <c r="N590" s="281"/>
      <c r="O590" s="281"/>
      <c r="P590" s="281"/>
      <c r="Q590" s="281"/>
      <c r="R590" s="281"/>
      <c r="S590" s="281"/>
      <c r="T590" s="281"/>
      <c r="U590" s="281"/>
      <c r="V590" s="281"/>
      <c r="W590" s="281"/>
      <c r="X590" s="281"/>
      <c r="Y590" s="281"/>
      <c r="Z590" s="281"/>
      <c r="AA590" s="281"/>
      <c r="AB590" s="281"/>
    </row>
    <row r="591" spans="1:28">
      <c r="A591" s="281"/>
      <c r="B591" s="281"/>
      <c r="C591" s="281"/>
      <c r="D591" s="281"/>
      <c r="E591" s="281"/>
      <c r="F591" s="281"/>
      <c r="G591" s="281"/>
      <c r="H591" s="281"/>
      <c r="I591" s="281"/>
      <c r="J591" s="281"/>
      <c r="K591" s="281"/>
      <c r="L591" s="281"/>
      <c r="M591" s="281"/>
      <c r="N591" s="281"/>
      <c r="O591" s="281"/>
      <c r="P591" s="281"/>
      <c r="Q591" s="281"/>
      <c r="R591" s="281"/>
      <c r="S591" s="281"/>
      <c r="T591" s="281"/>
      <c r="U591" s="281"/>
      <c r="V591" s="281"/>
      <c r="W591" s="281"/>
      <c r="X591" s="281"/>
      <c r="Y591" s="281"/>
      <c r="Z591" s="281"/>
      <c r="AA591" s="281"/>
      <c r="AB591" s="281"/>
    </row>
    <row r="592" spans="1:28">
      <c r="A592" s="281"/>
      <c r="B592" s="281"/>
      <c r="C592" s="281"/>
      <c r="D592" s="281"/>
      <c r="E592" s="281"/>
      <c r="F592" s="281"/>
      <c r="G592" s="281"/>
      <c r="H592" s="281"/>
      <c r="I592" s="281"/>
      <c r="J592" s="281"/>
      <c r="K592" s="281"/>
      <c r="L592" s="281"/>
      <c r="M592" s="281"/>
      <c r="N592" s="281"/>
      <c r="O592" s="281"/>
      <c r="P592" s="281"/>
      <c r="Q592" s="281"/>
      <c r="R592" s="281"/>
      <c r="S592" s="281"/>
      <c r="T592" s="281"/>
      <c r="U592" s="281"/>
      <c r="V592" s="281"/>
      <c r="W592" s="281"/>
      <c r="X592" s="281"/>
      <c r="Y592" s="281"/>
      <c r="Z592" s="281"/>
      <c r="AA592" s="281"/>
      <c r="AB592" s="281"/>
    </row>
    <row r="593" spans="1:28">
      <c r="A593" s="281"/>
      <c r="B593" s="281"/>
      <c r="C593" s="281"/>
      <c r="D593" s="281"/>
      <c r="E593" s="281"/>
      <c r="F593" s="281"/>
      <c r="G593" s="281"/>
      <c r="H593" s="281"/>
      <c r="I593" s="281"/>
      <c r="J593" s="281"/>
      <c r="K593" s="281"/>
      <c r="L593" s="281"/>
      <c r="M593" s="281"/>
      <c r="N593" s="281"/>
      <c r="O593" s="281"/>
      <c r="P593" s="281"/>
      <c r="Q593" s="281"/>
      <c r="R593" s="281"/>
      <c r="S593" s="281"/>
      <c r="T593" s="281"/>
      <c r="U593" s="281"/>
      <c r="V593" s="281"/>
      <c r="W593" s="281"/>
      <c r="X593" s="281"/>
      <c r="Y593" s="281"/>
      <c r="Z593" s="281"/>
      <c r="AA593" s="281"/>
      <c r="AB593" s="281"/>
    </row>
    <row r="594" spans="1:28">
      <c r="A594" s="281"/>
      <c r="B594" s="281"/>
      <c r="C594" s="281"/>
      <c r="D594" s="281"/>
      <c r="E594" s="281"/>
      <c r="F594" s="281"/>
      <c r="G594" s="281"/>
      <c r="H594" s="281"/>
      <c r="I594" s="281"/>
      <c r="J594" s="281"/>
      <c r="K594" s="281"/>
      <c r="L594" s="281"/>
      <c r="M594" s="281"/>
      <c r="N594" s="281"/>
      <c r="O594" s="281"/>
      <c r="P594" s="281"/>
      <c r="Q594" s="281"/>
      <c r="R594" s="281"/>
      <c r="S594" s="281"/>
      <c r="T594" s="281"/>
      <c r="U594" s="281"/>
      <c r="V594" s="281"/>
      <c r="W594" s="281"/>
      <c r="X594" s="281"/>
      <c r="Y594" s="281"/>
      <c r="Z594" s="281"/>
      <c r="AA594" s="281"/>
      <c r="AB594" s="281"/>
    </row>
    <row r="595" spans="1:28">
      <c r="A595" s="281"/>
      <c r="B595" s="281"/>
      <c r="C595" s="281"/>
      <c r="D595" s="281"/>
      <c r="E595" s="281"/>
      <c r="F595" s="281"/>
      <c r="G595" s="281"/>
      <c r="H595" s="281"/>
      <c r="I595" s="281"/>
      <c r="J595" s="281"/>
      <c r="K595" s="281"/>
      <c r="L595" s="281"/>
      <c r="M595" s="281"/>
      <c r="N595" s="281"/>
      <c r="O595" s="281"/>
      <c r="P595" s="281"/>
      <c r="Q595" s="281"/>
      <c r="R595" s="281"/>
      <c r="S595" s="281"/>
      <c r="T595" s="281"/>
      <c r="U595" s="281"/>
      <c r="V595" s="281"/>
      <c r="W595" s="281"/>
      <c r="X595" s="281"/>
      <c r="Y595" s="281"/>
      <c r="Z595" s="281"/>
      <c r="AA595" s="281"/>
      <c r="AB595" s="281"/>
    </row>
    <row r="596" spans="1:28">
      <c r="A596" s="281"/>
      <c r="B596" s="281"/>
      <c r="C596" s="281"/>
      <c r="D596" s="281"/>
      <c r="E596" s="281"/>
      <c r="F596" s="281"/>
      <c r="G596" s="281"/>
      <c r="H596" s="281"/>
      <c r="I596" s="281"/>
      <c r="J596" s="281"/>
      <c r="K596" s="281"/>
      <c r="L596" s="281"/>
      <c r="M596" s="281"/>
      <c r="N596" s="281"/>
      <c r="O596" s="281"/>
      <c r="P596" s="281"/>
      <c r="Q596" s="281"/>
      <c r="R596" s="281"/>
      <c r="S596" s="281"/>
      <c r="T596" s="281"/>
      <c r="U596" s="281"/>
      <c r="V596" s="281"/>
      <c r="W596" s="281"/>
      <c r="X596" s="281"/>
      <c r="Y596" s="281"/>
      <c r="Z596" s="281"/>
      <c r="AA596" s="281"/>
      <c r="AB596" s="281"/>
    </row>
    <row r="597" spans="1:28">
      <c r="A597" s="281"/>
      <c r="B597" s="281"/>
      <c r="C597" s="281"/>
      <c r="D597" s="281"/>
      <c r="E597" s="281"/>
      <c r="F597" s="281"/>
      <c r="G597" s="281"/>
      <c r="H597" s="281"/>
      <c r="I597" s="281"/>
      <c r="J597" s="281"/>
      <c r="K597" s="281"/>
      <c r="L597" s="281"/>
      <c r="M597" s="281"/>
      <c r="N597" s="281"/>
      <c r="O597" s="281"/>
      <c r="P597" s="281"/>
      <c r="Q597" s="281"/>
      <c r="R597" s="281"/>
      <c r="S597" s="281"/>
      <c r="T597" s="281"/>
      <c r="U597" s="281"/>
      <c r="V597" s="281"/>
      <c r="W597" s="281"/>
      <c r="X597" s="281"/>
      <c r="Y597" s="281"/>
      <c r="Z597" s="281"/>
      <c r="AA597" s="281"/>
      <c r="AB597" s="281"/>
    </row>
    <row r="598" spans="1:28">
      <c r="A598" s="281"/>
      <c r="B598" s="281"/>
      <c r="C598" s="281"/>
      <c r="D598" s="281"/>
      <c r="E598" s="281"/>
      <c r="F598" s="281"/>
      <c r="G598" s="281"/>
      <c r="H598" s="281"/>
      <c r="I598" s="281"/>
      <c r="J598" s="281"/>
      <c r="K598" s="281"/>
      <c r="L598" s="281"/>
      <c r="M598" s="281"/>
      <c r="N598" s="281"/>
      <c r="O598" s="281"/>
      <c r="P598" s="281"/>
      <c r="Q598" s="281"/>
      <c r="R598" s="281"/>
      <c r="S598" s="281"/>
      <c r="T598" s="281"/>
      <c r="U598" s="281"/>
      <c r="V598" s="281"/>
      <c r="W598" s="281"/>
      <c r="X598" s="281"/>
      <c r="Y598" s="281"/>
      <c r="Z598" s="281"/>
      <c r="AA598" s="281"/>
      <c r="AB598" s="281"/>
    </row>
    <row r="599" spans="1:28">
      <c r="A599" s="281"/>
      <c r="B599" s="281"/>
      <c r="C599" s="281"/>
      <c r="D599" s="281"/>
      <c r="E599" s="281"/>
      <c r="F599" s="281"/>
      <c r="G599" s="281"/>
      <c r="H599" s="281"/>
      <c r="I599" s="281"/>
      <c r="J599" s="281"/>
      <c r="K599" s="281"/>
      <c r="L599" s="281"/>
      <c r="M599" s="281"/>
      <c r="N599" s="281"/>
      <c r="O599" s="281"/>
      <c r="P599" s="281"/>
      <c r="Q599" s="281"/>
      <c r="R599" s="281"/>
      <c r="S599" s="281"/>
      <c r="T599" s="281"/>
      <c r="U599" s="281"/>
      <c r="V599" s="281"/>
      <c r="W599" s="281"/>
      <c r="X599" s="281"/>
      <c r="Y599" s="281"/>
      <c r="Z599" s="281"/>
      <c r="AA599" s="281"/>
      <c r="AB599" s="281"/>
    </row>
    <row r="600" spans="1:28">
      <c r="A600" s="281"/>
      <c r="B600" s="281"/>
      <c r="C600" s="281"/>
      <c r="D600" s="281"/>
      <c r="E600" s="281"/>
      <c r="F600" s="281"/>
      <c r="G600" s="281"/>
      <c r="H600" s="281"/>
      <c r="I600" s="281"/>
      <c r="J600" s="281"/>
      <c r="K600" s="281"/>
      <c r="L600" s="281"/>
      <c r="M600" s="281"/>
      <c r="N600" s="281"/>
      <c r="O600" s="281"/>
      <c r="P600" s="281"/>
      <c r="Q600" s="281"/>
      <c r="R600" s="281"/>
      <c r="S600" s="281"/>
      <c r="T600" s="281"/>
      <c r="U600" s="281"/>
      <c r="V600" s="281"/>
      <c r="W600" s="281"/>
      <c r="X600" s="281"/>
      <c r="Y600" s="281"/>
      <c r="Z600" s="281"/>
      <c r="AA600" s="281"/>
      <c r="AB600" s="281"/>
    </row>
    <row r="601" spans="1:28">
      <c r="A601" s="281"/>
      <c r="B601" s="281"/>
      <c r="C601" s="281"/>
      <c r="D601" s="281"/>
      <c r="E601" s="281"/>
      <c r="F601" s="281"/>
      <c r="G601" s="281"/>
      <c r="H601" s="281"/>
      <c r="I601" s="281"/>
      <c r="J601" s="281"/>
      <c r="K601" s="281"/>
      <c r="L601" s="281"/>
      <c r="M601" s="281"/>
      <c r="N601" s="281"/>
      <c r="O601" s="281"/>
      <c r="P601" s="281"/>
      <c r="Q601" s="281"/>
      <c r="R601" s="281"/>
      <c r="S601" s="281"/>
      <c r="T601" s="281"/>
      <c r="U601" s="281"/>
      <c r="V601" s="281"/>
      <c r="W601" s="281"/>
      <c r="X601" s="281"/>
      <c r="Y601" s="281"/>
      <c r="Z601" s="281"/>
      <c r="AA601" s="281"/>
      <c r="AB601" s="281"/>
    </row>
    <row r="602" spans="1:28">
      <c r="A602" s="281"/>
      <c r="B602" s="281"/>
      <c r="C602" s="281"/>
      <c r="D602" s="281"/>
      <c r="E602" s="281"/>
      <c r="F602" s="281"/>
      <c r="G602" s="281"/>
      <c r="H602" s="281"/>
      <c r="I602" s="281"/>
      <c r="J602" s="281"/>
      <c r="K602" s="281"/>
      <c r="L602" s="281"/>
      <c r="M602" s="281"/>
      <c r="N602" s="281"/>
      <c r="O602" s="281"/>
      <c r="P602" s="281"/>
      <c r="Q602" s="281"/>
      <c r="R602" s="281"/>
      <c r="S602" s="281"/>
      <c r="T602" s="281"/>
      <c r="U602" s="281"/>
      <c r="V602" s="281"/>
      <c r="W602" s="281"/>
      <c r="X602" s="281"/>
      <c r="Y602" s="281"/>
      <c r="Z602" s="281"/>
      <c r="AA602" s="281"/>
      <c r="AB602" s="281"/>
    </row>
    <row r="603" spans="1:28">
      <c r="A603" s="281"/>
      <c r="B603" s="281"/>
      <c r="C603" s="281"/>
      <c r="D603" s="281"/>
      <c r="E603" s="281"/>
      <c r="F603" s="281"/>
      <c r="G603" s="281"/>
      <c r="H603" s="281"/>
      <c r="I603" s="281"/>
      <c r="J603" s="281"/>
      <c r="K603" s="281"/>
      <c r="L603" s="281"/>
      <c r="M603" s="281"/>
      <c r="N603" s="281"/>
      <c r="O603" s="281"/>
      <c r="P603" s="281"/>
      <c r="Q603" s="281"/>
      <c r="R603" s="281"/>
      <c r="S603" s="281"/>
      <c r="T603" s="281"/>
      <c r="U603" s="281"/>
      <c r="V603" s="281"/>
      <c r="W603" s="281"/>
      <c r="X603" s="281"/>
      <c r="Y603" s="281"/>
      <c r="Z603" s="281"/>
      <c r="AA603" s="281"/>
      <c r="AB603" s="281"/>
    </row>
    <row r="604" spans="1:28">
      <c r="A604" s="281"/>
      <c r="B604" s="281"/>
      <c r="C604" s="281"/>
      <c r="D604" s="281"/>
      <c r="E604" s="281"/>
      <c r="F604" s="281"/>
      <c r="G604" s="281"/>
      <c r="H604" s="281"/>
      <c r="I604" s="281"/>
      <c r="J604" s="281"/>
      <c r="K604" s="281"/>
      <c r="L604" s="281"/>
      <c r="M604" s="281"/>
      <c r="N604" s="281"/>
      <c r="O604" s="281"/>
      <c r="P604" s="281"/>
      <c r="Q604" s="281"/>
      <c r="R604" s="281"/>
      <c r="S604" s="281"/>
      <c r="T604" s="281"/>
      <c r="U604" s="281"/>
      <c r="V604" s="281"/>
      <c r="W604" s="281"/>
      <c r="X604" s="281"/>
      <c r="Y604" s="281"/>
      <c r="Z604" s="281"/>
      <c r="AA604" s="281"/>
      <c r="AB604" s="281"/>
    </row>
    <row r="605" spans="1:28">
      <c r="A605" s="281"/>
      <c r="B605" s="281"/>
      <c r="C605" s="281"/>
      <c r="D605" s="281"/>
      <c r="E605" s="281"/>
      <c r="F605" s="281"/>
      <c r="G605" s="281"/>
      <c r="H605" s="281"/>
      <c r="I605" s="281"/>
      <c r="J605" s="281"/>
      <c r="K605" s="281"/>
      <c r="L605" s="281"/>
      <c r="M605" s="281"/>
      <c r="N605" s="281"/>
      <c r="O605" s="281"/>
      <c r="P605" s="281"/>
      <c r="Q605" s="281"/>
      <c r="R605" s="281"/>
      <c r="S605" s="281"/>
      <c r="T605" s="281"/>
      <c r="U605" s="281"/>
      <c r="V605" s="281"/>
      <c r="W605" s="281"/>
      <c r="X605" s="281"/>
      <c r="Y605" s="281"/>
      <c r="Z605" s="281"/>
      <c r="AA605" s="281"/>
      <c r="AB605" s="281"/>
    </row>
    <row r="606" spans="1:28">
      <c r="A606" s="281"/>
      <c r="B606" s="281"/>
      <c r="C606" s="281"/>
      <c r="D606" s="281"/>
      <c r="E606" s="281"/>
      <c r="F606" s="281"/>
      <c r="G606" s="281"/>
      <c r="H606" s="281"/>
      <c r="I606" s="281"/>
      <c r="J606" s="281"/>
      <c r="K606" s="281"/>
      <c r="L606" s="281"/>
      <c r="M606" s="281"/>
      <c r="N606" s="281"/>
      <c r="O606" s="281"/>
      <c r="P606" s="281"/>
      <c r="Q606" s="281"/>
      <c r="R606" s="281"/>
      <c r="S606" s="281"/>
      <c r="T606" s="281"/>
      <c r="U606" s="281"/>
      <c r="V606" s="281"/>
      <c r="W606" s="281"/>
      <c r="X606" s="281"/>
      <c r="Y606" s="281"/>
      <c r="Z606" s="281"/>
      <c r="AA606" s="281"/>
      <c r="AB606" s="281"/>
    </row>
    <row r="607" spans="1:28">
      <c r="A607" s="281"/>
      <c r="B607" s="281"/>
      <c r="C607" s="281"/>
      <c r="D607" s="281"/>
      <c r="E607" s="281"/>
      <c r="F607" s="281"/>
      <c r="G607" s="281"/>
      <c r="H607" s="281"/>
      <c r="I607" s="281"/>
      <c r="J607" s="281"/>
      <c r="K607" s="281"/>
      <c r="L607" s="281"/>
      <c r="M607" s="281"/>
      <c r="N607" s="281"/>
      <c r="O607" s="281"/>
      <c r="P607" s="281"/>
      <c r="Q607" s="281"/>
      <c r="R607" s="281"/>
      <c r="S607" s="281"/>
      <c r="T607" s="281"/>
      <c r="U607" s="281"/>
      <c r="V607" s="281"/>
      <c r="W607" s="281"/>
      <c r="X607" s="281"/>
      <c r="Y607" s="281"/>
      <c r="Z607" s="281"/>
      <c r="AA607" s="281"/>
      <c r="AB607" s="281"/>
    </row>
    <row r="608" spans="1:28">
      <c r="A608" s="281"/>
      <c r="B608" s="281"/>
      <c r="C608" s="281"/>
      <c r="D608" s="281"/>
      <c r="E608" s="281"/>
      <c r="F608" s="281"/>
      <c r="G608" s="281"/>
      <c r="H608" s="281"/>
      <c r="I608" s="281"/>
      <c r="J608" s="281"/>
      <c r="K608" s="281"/>
      <c r="L608" s="281"/>
      <c r="M608" s="281"/>
      <c r="N608" s="281"/>
      <c r="O608" s="281"/>
      <c r="P608" s="281"/>
      <c r="Q608" s="281"/>
      <c r="R608" s="281"/>
      <c r="S608" s="281"/>
      <c r="T608" s="281"/>
      <c r="U608" s="281"/>
      <c r="V608" s="281"/>
      <c r="W608" s="281"/>
      <c r="X608" s="281"/>
      <c r="Y608" s="281"/>
      <c r="Z608" s="281"/>
      <c r="AA608" s="281"/>
      <c r="AB608" s="281"/>
    </row>
    <row r="609" spans="1:28">
      <c r="A609" s="281"/>
      <c r="B609" s="281"/>
      <c r="C609" s="281"/>
      <c r="D609" s="281"/>
      <c r="E609" s="281"/>
      <c r="F609" s="281"/>
      <c r="G609" s="281"/>
      <c r="H609" s="281"/>
      <c r="I609" s="281"/>
      <c r="J609" s="281"/>
      <c r="K609" s="281"/>
      <c r="L609" s="281"/>
      <c r="M609" s="281"/>
      <c r="N609" s="281"/>
      <c r="O609" s="281"/>
      <c r="P609" s="281"/>
      <c r="Q609" s="281"/>
      <c r="R609" s="281"/>
      <c r="S609" s="281"/>
      <c r="T609" s="281"/>
      <c r="U609" s="281"/>
      <c r="V609" s="281"/>
      <c r="W609" s="281"/>
      <c r="X609" s="281"/>
      <c r="Y609" s="281"/>
      <c r="Z609" s="281"/>
      <c r="AA609" s="281"/>
      <c r="AB609" s="281"/>
    </row>
    <row r="610" spans="1:28">
      <c r="A610" s="281"/>
      <c r="B610" s="281"/>
      <c r="C610" s="281"/>
      <c r="D610" s="281"/>
      <c r="E610" s="281"/>
      <c r="F610" s="281"/>
      <c r="G610" s="281"/>
      <c r="H610" s="281"/>
      <c r="I610" s="281"/>
      <c r="J610" s="281"/>
      <c r="K610" s="281"/>
      <c r="L610" s="281"/>
      <c r="M610" s="281"/>
      <c r="N610" s="281"/>
      <c r="O610" s="281"/>
      <c r="P610" s="281"/>
      <c r="Q610" s="281"/>
      <c r="R610" s="281"/>
      <c r="S610" s="281"/>
      <c r="T610" s="281"/>
      <c r="U610" s="281"/>
      <c r="V610" s="281"/>
      <c r="W610" s="281"/>
      <c r="X610" s="281"/>
      <c r="Y610" s="281"/>
      <c r="Z610" s="281"/>
      <c r="AA610" s="281"/>
      <c r="AB610" s="281"/>
    </row>
    <row r="611" spans="1:28">
      <c r="A611" s="281"/>
      <c r="B611" s="281"/>
      <c r="C611" s="281"/>
      <c r="D611" s="281"/>
      <c r="E611" s="281"/>
      <c r="F611" s="281"/>
      <c r="G611" s="281"/>
      <c r="H611" s="281"/>
      <c r="I611" s="281"/>
      <c r="J611" s="281"/>
      <c r="K611" s="281"/>
      <c r="L611" s="281"/>
      <c r="M611" s="281"/>
      <c r="N611" s="281"/>
      <c r="O611" s="281"/>
      <c r="P611" s="281"/>
      <c r="Q611" s="281"/>
      <c r="R611" s="281"/>
      <c r="S611" s="281"/>
      <c r="T611" s="281"/>
      <c r="U611" s="281"/>
      <c r="V611" s="281"/>
      <c r="W611" s="281"/>
      <c r="X611" s="281"/>
      <c r="Y611" s="281"/>
      <c r="Z611" s="281"/>
      <c r="AA611" s="281"/>
      <c r="AB611" s="281"/>
    </row>
    <row r="612" spans="1:28">
      <c r="A612" s="281"/>
      <c r="B612" s="281"/>
      <c r="C612" s="281"/>
      <c r="D612" s="281"/>
      <c r="E612" s="281"/>
      <c r="F612" s="281"/>
      <c r="G612" s="281"/>
      <c r="H612" s="281"/>
      <c r="I612" s="281"/>
      <c r="J612" s="281"/>
      <c r="K612" s="281"/>
      <c r="L612" s="281"/>
      <c r="M612" s="281"/>
      <c r="N612" s="281"/>
      <c r="O612" s="281"/>
      <c r="P612" s="281"/>
      <c r="Q612" s="281"/>
      <c r="R612" s="281"/>
      <c r="S612" s="281"/>
      <c r="T612" s="281"/>
      <c r="U612" s="281"/>
      <c r="V612" s="281"/>
      <c r="W612" s="281"/>
      <c r="X612" s="281"/>
      <c r="Y612" s="281"/>
      <c r="Z612" s="281"/>
      <c r="AA612" s="281"/>
      <c r="AB612" s="281"/>
    </row>
    <row r="613" spans="1:28">
      <c r="A613" s="281"/>
      <c r="B613" s="281"/>
      <c r="C613" s="281"/>
      <c r="D613" s="281"/>
      <c r="E613" s="281"/>
      <c r="F613" s="281"/>
      <c r="G613" s="281"/>
      <c r="H613" s="281"/>
      <c r="I613" s="281"/>
      <c r="J613" s="281"/>
      <c r="K613" s="281"/>
      <c r="L613" s="281"/>
      <c r="M613" s="281"/>
      <c r="N613" s="281"/>
      <c r="O613" s="281"/>
      <c r="P613" s="281"/>
      <c r="Q613" s="281"/>
      <c r="R613" s="281"/>
      <c r="S613" s="281"/>
      <c r="T613" s="281"/>
      <c r="U613" s="281"/>
      <c r="V613" s="281"/>
      <c r="W613" s="281"/>
      <c r="X613" s="281"/>
      <c r="Y613" s="281"/>
      <c r="Z613" s="281"/>
      <c r="AA613" s="281"/>
      <c r="AB613" s="281"/>
    </row>
    <row r="614" spans="1:28">
      <c r="A614" s="281"/>
      <c r="B614" s="281"/>
      <c r="C614" s="281"/>
      <c r="D614" s="281"/>
      <c r="E614" s="281"/>
      <c r="F614" s="281"/>
      <c r="G614" s="281"/>
      <c r="H614" s="281"/>
      <c r="I614" s="281"/>
      <c r="J614" s="281"/>
      <c r="K614" s="281"/>
      <c r="L614" s="281"/>
      <c r="M614" s="281"/>
      <c r="N614" s="281"/>
      <c r="O614" s="281"/>
      <c r="P614" s="281"/>
      <c r="Q614" s="281"/>
      <c r="R614" s="281"/>
      <c r="S614" s="281"/>
      <c r="T614" s="281"/>
      <c r="U614" s="281"/>
      <c r="V614" s="281"/>
      <c r="W614" s="281"/>
      <c r="X614" s="281"/>
      <c r="Y614" s="281"/>
      <c r="Z614" s="281"/>
      <c r="AA614" s="281"/>
      <c r="AB614" s="281"/>
    </row>
    <row r="615" spans="1:28">
      <c r="A615" s="281"/>
      <c r="B615" s="281"/>
      <c r="C615" s="281"/>
      <c r="D615" s="281"/>
      <c r="E615" s="281"/>
      <c r="F615" s="281"/>
      <c r="G615" s="281"/>
      <c r="H615" s="281"/>
      <c r="I615" s="281"/>
      <c r="J615" s="281"/>
      <c r="K615" s="281"/>
      <c r="L615" s="281"/>
      <c r="M615" s="281"/>
      <c r="N615" s="281"/>
      <c r="O615" s="281"/>
      <c r="P615" s="281"/>
      <c r="Q615" s="281"/>
      <c r="R615" s="281"/>
      <c r="S615" s="281"/>
      <c r="T615" s="281"/>
      <c r="U615" s="281"/>
      <c r="V615" s="281"/>
      <c r="W615" s="281"/>
      <c r="X615" s="281"/>
      <c r="Y615" s="281"/>
      <c r="Z615" s="281"/>
      <c r="AA615" s="281"/>
      <c r="AB615" s="281"/>
    </row>
    <row r="616" spans="1:28">
      <c r="A616" s="281"/>
      <c r="B616" s="281"/>
      <c r="C616" s="281"/>
      <c r="D616" s="281"/>
      <c r="E616" s="281"/>
      <c r="F616" s="281"/>
      <c r="G616" s="281"/>
      <c r="H616" s="281"/>
      <c r="I616" s="281"/>
      <c r="J616" s="281"/>
      <c r="K616" s="281"/>
      <c r="L616" s="281"/>
      <c r="M616" s="281"/>
      <c r="N616" s="281"/>
      <c r="O616" s="281"/>
      <c r="P616" s="281"/>
      <c r="Q616" s="281"/>
      <c r="R616" s="281"/>
      <c r="S616" s="281"/>
      <c r="T616" s="281"/>
      <c r="U616" s="281"/>
      <c r="V616" s="281"/>
      <c r="W616" s="281"/>
      <c r="X616" s="281"/>
      <c r="Y616" s="281"/>
      <c r="Z616" s="281"/>
      <c r="AA616" s="281"/>
      <c r="AB616" s="281"/>
    </row>
    <row r="617" spans="1:28">
      <c r="A617" s="281"/>
      <c r="B617" s="281"/>
      <c r="C617" s="281"/>
      <c r="D617" s="281"/>
      <c r="E617" s="281"/>
      <c r="F617" s="281"/>
      <c r="G617" s="281"/>
      <c r="H617" s="281"/>
      <c r="I617" s="281"/>
      <c r="J617" s="281"/>
      <c r="K617" s="281"/>
      <c r="L617" s="281"/>
      <c r="M617" s="281"/>
      <c r="N617" s="281"/>
      <c r="O617" s="281"/>
      <c r="P617" s="281"/>
      <c r="Q617" s="281"/>
      <c r="R617" s="281"/>
      <c r="S617" s="281"/>
      <c r="T617" s="281"/>
      <c r="U617" s="281"/>
      <c r="V617" s="281"/>
      <c r="W617" s="281"/>
      <c r="X617" s="281"/>
      <c r="Y617" s="281"/>
      <c r="Z617" s="281"/>
      <c r="AA617" s="281"/>
      <c r="AB617" s="281"/>
    </row>
    <row r="618" spans="1:28">
      <c r="A618" s="281"/>
      <c r="B618" s="281"/>
      <c r="C618" s="281"/>
      <c r="D618" s="281"/>
      <c r="E618" s="281"/>
      <c r="F618" s="281"/>
      <c r="G618" s="281"/>
      <c r="H618" s="281"/>
      <c r="I618" s="281"/>
      <c r="J618" s="281"/>
      <c r="K618" s="281"/>
      <c r="L618" s="281"/>
      <c r="M618" s="281"/>
      <c r="N618" s="281"/>
      <c r="O618" s="281"/>
      <c r="P618" s="281"/>
      <c r="Q618" s="281"/>
      <c r="R618" s="281"/>
      <c r="S618" s="281"/>
      <c r="T618" s="281"/>
      <c r="U618" s="281"/>
      <c r="V618" s="281"/>
      <c r="W618" s="281"/>
      <c r="X618" s="281"/>
      <c r="Y618" s="281"/>
      <c r="Z618" s="281"/>
      <c r="AA618" s="281"/>
      <c r="AB618" s="281"/>
    </row>
    <row r="619" spans="1:28">
      <c r="A619" s="281"/>
      <c r="B619" s="281"/>
      <c r="C619" s="281"/>
      <c r="D619" s="281"/>
      <c r="E619" s="281"/>
      <c r="F619" s="281"/>
      <c r="G619" s="281"/>
      <c r="H619" s="281"/>
      <c r="I619" s="281"/>
      <c r="J619" s="281"/>
      <c r="K619" s="281"/>
      <c r="L619" s="281"/>
      <c r="M619" s="281"/>
      <c r="N619" s="281"/>
      <c r="O619" s="281"/>
      <c r="P619" s="281"/>
      <c r="Q619" s="281"/>
      <c r="R619" s="281"/>
      <c r="S619" s="281"/>
      <c r="T619" s="281"/>
      <c r="U619" s="281"/>
      <c r="V619" s="281"/>
      <c r="W619" s="281"/>
      <c r="X619" s="281"/>
      <c r="Y619" s="281"/>
      <c r="Z619" s="281"/>
      <c r="AA619" s="281"/>
      <c r="AB619" s="281"/>
    </row>
    <row r="620" spans="1:28">
      <c r="A620" s="281"/>
      <c r="B620" s="281"/>
      <c r="C620" s="281"/>
      <c r="D620" s="281"/>
      <c r="E620" s="281"/>
      <c r="F620" s="281"/>
      <c r="G620" s="281"/>
      <c r="H620" s="281"/>
      <c r="I620" s="281"/>
      <c r="J620" s="281"/>
      <c r="K620" s="281"/>
      <c r="L620" s="281"/>
      <c r="M620" s="281"/>
      <c r="N620" s="281"/>
      <c r="O620" s="281"/>
      <c r="P620" s="281"/>
      <c r="Q620" s="281"/>
      <c r="R620" s="281"/>
      <c r="S620" s="281"/>
      <c r="T620" s="281"/>
      <c r="U620" s="281"/>
      <c r="V620" s="281"/>
      <c r="W620" s="281"/>
      <c r="X620" s="281"/>
      <c r="Y620" s="281"/>
      <c r="Z620" s="281"/>
      <c r="AA620" s="281"/>
      <c r="AB620" s="281"/>
    </row>
    <row r="621" spans="1:28">
      <c r="A621" s="281"/>
      <c r="B621" s="281"/>
      <c r="C621" s="281"/>
      <c r="D621" s="281"/>
      <c r="E621" s="281"/>
      <c r="F621" s="281"/>
      <c r="G621" s="281"/>
      <c r="H621" s="281"/>
      <c r="I621" s="281"/>
      <c r="J621" s="281"/>
      <c r="K621" s="281"/>
      <c r="L621" s="281"/>
      <c r="M621" s="281"/>
      <c r="N621" s="281"/>
      <c r="O621" s="281"/>
      <c r="P621" s="281"/>
      <c r="Q621" s="281"/>
      <c r="R621" s="281"/>
      <c r="S621" s="281"/>
      <c r="T621" s="281"/>
      <c r="U621" s="281"/>
      <c r="V621" s="281"/>
      <c r="W621" s="281"/>
      <c r="X621" s="281"/>
      <c r="Y621" s="281"/>
      <c r="Z621" s="281"/>
      <c r="AA621" s="281"/>
      <c r="AB621" s="281"/>
    </row>
    <row r="622" spans="1:28">
      <c r="A622" s="281"/>
      <c r="B622" s="281"/>
      <c r="C622" s="281"/>
      <c r="D622" s="281"/>
      <c r="E622" s="281"/>
      <c r="F622" s="281"/>
      <c r="G622" s="281"/>
      <c r="H622" s="281"/>
      <c r="I622" s="281"/>
      <c r="J622" s="281"/>
      <c r="K622" s="281"/>
      <c r="L622" s="281"/>
      <c r="M622" s="281"/>
      <c r="N622" s="281"/>
      <c r="O622" s="281"/>
      <c r="P622" s="281"/>
      <c r="Q622" s="281"/>
      <c r="R622" s="281"/>
      <c r="S622" s="281"/>
      <c r="T622" s="281"/>
      <c r="U622" s="281"/>
      <c r="V622" s="281"/>
      <c r="W622" s="281"/>
      <c r="X622" s="281"/>
      <c r="Y622" s="281"/>
      <c r="Z622" s="281"/>
      <c r="AA622" s="281"/>
      <c r="AB622" s="281"/>
    </row>
    <row r="623" spans="1:28">
      <c r="A623" s="281"/>
      <c r="B623" s="281"/>
      <c r="C623" s="281"/>
      <c r="D623" s="281"/>
      <c r="E623" s="281"/>
      <c r="F623" s="281"/>
      <c r="G623" s="281"/>
      <c r="H623" s="281"/>
      <c r="I623" s="281"/>
      <c r="J623" s="281"/>
      <c r="K623" s="281"/>
      <c r="L623" s="281"/>
      <c r="M623" s="281"/>
      <c r="N623" s="281"/>
      <c r="O623" s="281"/>
      <c r="P623" s="281"/>
      <c r="Q623" s="281"/>
      <c r="R623" s="281"/>
      <c r="S623" s="281"/>
      <c r="T623" s="281"/>
      <c r="U623" s="281"/>
      <c r="V623" s="281"/>
      <c r="W623" s="281"/>
      <c r="X623" s="281"/>
      <c r="Y623" s="281"/>
      <c r="Z623" s="281"/>
      <c r="AA623" s="281"/>
      <c r="AB623" s="281"/>
    </row>
    <row r="624" spans="1:28">
      <c r="A624" s="281"/>
      <c r="B624" s="281"/>
      <c r="C624" s="281"/>
      <c r="D624" s="281"/>
      <c r="E624" s="281"/>
      <c r="F624" s="281"/>
      <c r="G624" s="281"/>
      <c r="H624" s="281"/>
      <c r="I624" s="281"/>
      <c r="J624" s="281"/>
      <c r="K624" s="281"/>
      <c r="L624" s="281"/>
      <c r="M624" s="281"/>
      <c r="N624" s="281"/>
      <c r="O624" s="281"/>
      <c r="P624" s="281"/>
      <c r="Q624" s="281"/>
      <c r="R624" s="281"/>
      <c r="S624" s="281"/>
      <c r="T624" s="281"/>
      <c r="U624" s="281"/>
      <c r="V624" s="281"/>
      <c r="W624" s="281"/>
      <c r="X624" s="281"/>
      <c r="Y624" s="281"/>
      <c r="Z624" s="281"/>
      <c r="AA624" s="281"/>
      <c r="AB624" s="281"/>
    </row>
    <row r="625" spans="1:28">
      <c r="A625" s="281"/>
      <c r="B625" s="281"/>
      <c r="C625" s="281"/>
      <c r="D625" s="281"/>
      <c r="E625" s="281"/>
      <c r="F625" s="281"/>
      <c r="G625" s="281"/>
      <c r="H625" s="281"/>
      <c r="I625" s="281"/>
      <c r="J625" s="281"/>
      <c r="K625" s="281"/>
      <c r="L625" s="281"/>
      <c r="M625" s="281"/>
      <c r="N625" s="281"/>
      <c r="O625" s="281"/>
      <c r="P625" s="281"/>
      <c r="Q625" s="281"/>
      <c r="R625" s="281"/>
      <c r="S625" s="281"/>
      <c r="T625" s="281"/>
      <c r="U625" s="281"/>
      <c r="V625" s="281"/>
      <c r="W625" s="281"/>
      <c r="X625" s="281"/>
      <c r="Y625" s="281"/>
      <c r="Z625" s="281"/>
      <c r="AA625" s="281"/>
      <c r="AB625" s="281"/>
    </row>
    <row r="626" spans="1:28">
      <c r="A626" s="281"/>
      <c r="B626" s="281"/>
      <c r="C626" s="281"/>
      <c r="D626" s="281"/>
      <c r="E626" s="281"/>
      <c r="F626" s="281"/>
      <c r="G626" s="281"/>
      <c r="H626" s="281"/>
      <c r="I626" s="281"/>
      <c r="J626" s="281"/>
      <c r="K626" s="281"/>
      <c r="L626" s="281"/>
      <c r="M626" s="281"/>
      <c r="N626" s="281"/>
      <c r="O626" s="281"/>
      <c r="P626" s="281"/>
      <c r="Q626" s="281"/>
      <c r="R626" s="281"/>
      <c r="S626" s="281"/>
      <c r="T626" s="281"/>
      <c r="U626" s="281"/>
      <c r="V626" s="281"/>
      <c r="W626" s="281"/>
      <c r="X626" s="281"/>
      <c r="Y626" s="281"/>
      <c r="Z626" s="281"/>
      <c r="AA626" s="281"/>
      <c r="AB626" s="281"/>
    </row>
    <row r="627" spans="1:28">
      <c r="A627" s="281"/>
      <c r="B627" s="281"/>
      <c r="C627" s="281"/>
      <c r="D627" s="281"/>
      <c r="E627" s="281"/>
      <c r="F627" s="281"/>
      <c r="G627" s="281"/>
      <c r="H627" s="281"/>
      <c r="I627" s="281"/>
      <c r="J627" s="281"/>
      <c r="K627" s="281"/>
      <c r="L627" s="281"/>
      <c r="M627" s="281"/>
      <c r="N627" s="281"/>
      <c r="O627" s="281"/>
      <c r="P627" s="281"/>
      <c r="Q627" s="281"/>
      <c r="R627" s="281"/>
      <c r="S627" s="281"/>
      <c r="T627" s="281"/>
      <c r="U627" s="281"/>
      <c r="V627" s="281"/>
      <c r="W627" s="281"/>
      <c r="X627" s="281"/>
      <c r="Y627" s="281"/>
      <c r="Z627" s="281"/>
      <c r="AA627" s="281"/>
      <c r="AB627" s="281"/>
    </row>
    <row r="628" spans="1:28">
      <c r="A628" s="281"/>
      <c r="B628" s="281"/>
      <c r="C628" s="281"/>
      <c r="D628" s="281"/>
      <c r="E628" s="281"/>
      <c r="F628" s="281"/>
      <c r="G628" s="281"/>
      <c r="H628" s="281"/>
      <c r="I628" s="281"/>
      <c r="J628" s="281"/>
      <c r="K628" s="281"/>
      <c r="L628" s="281"/>
      <c r="M628" s="281"/>
      <c r="N628" s="281"/>
      <c r="O628" s="281"/>
      <c r="P628" s="281"/>
      <c r="Q628" s="281"/>
      <c r="R628" s="281"/>
      <c r="S628" s="281"/>
      <c r="T628" s="281"/>
      <c r="U628" s="281"/>
      <c r="V628" s="281"/>
      <c r="W628" s="281"/>
      <c r="X628" s="281"/>
      <c r="Y628" s="281"/>
      <c r="Z628" s="281"/>
      <c r="AA628" s="281"/>
      <c r="AB628" s="281"/>
    </row>
    <row r="629" spans="1:28">
      <c r="A629" s="281"/>
      <c r="B629" s="281"/>
      <c r="C629" s="281"/>
      <c r="D629" s="281"/>
      <c r="E629" s="281"/>
      <c r="F629" s="281"/>
      <c r="G629" s="281"/>
      <c r="H629" s="281"/>
      <c r="I629" s="281"/>
      <c r="J629" s="281"/>
      <c r="K629" s="281"/>
      <c r="L629" s="281"/>
      <c r="M629" s="281"/>
      <c r="N629" s="281"/>
      <c r="O629" s="281"/>
      <c r="P629" s="281"/>
      <c r="Q629" s="281"/>
      <c r="R629" s="281"/>
      <c r="S629" s="281"/>
      <c r="T629" s="281"/>
      <c r="U629" s="281"/>
      <c r="V629" s="281"/>
      <c r="W629" s="281"/>
      <c r="X629" s="281"/>
      <c r="Y629" s="281"/>
      <c r="Z629" s="281"/>
      <c r="AA629" s="281"/>
      <c r="AB629" s="281"/>
    </row>
    <row r="630" spans="1:28">
      <c r="A630" s="281"/>
      <c r="B630" s="281"/>
      <c r="C630" s="281"/>
      <c r="D630" s="281"/>
      <c r="E630" s="281"/>
      <c r="F630" s="281"/>
      <c r="G630" s="281"/>
      <c r="H630" s="281"/>
      <c r="I630" s="281"/>
      <c r="J630" s="281"/>
      <c r="K630" s="281"/>
      <c r="L630" s="281"/>
      <c r="M630" s="281"/>
      <c r="N630" s="281"/>
      <c r="O630" s="281"/>
      <c r="P630" s="281"/>
      <c r="Q630" s="281"/>
      <c r="R630" s="281"/>
      <c r="S630" s="281"/>
      <c r="T630" s="281"/>
      <c r="U630" s="281"/>
      <c r="V630" s="281"/>
      <c r="W630" s="281"/>
      <c r="X630" s="281"/>
      <c r="Y630" s="281"/>
      <c r="Z630" s="281"/>
      <c r="AA630" s="281"/>
      <c r="AB630" s="281"/>
    </row>
    <row r="631" spans="1:28">
      <c r="A631" s="281"/>
      <c r="B631" s="281"/>
      <c r="C631" s="281"/>
      <c r="D631" s="281"/>
      <c r="E631" s="281"/>
      <c r="F631" s="281"/>
      <c r="G631" s="281"/>
      <c r="H631" s="281"/>
      <c r="I631" s="281"/>
      <c r="J631" s="281"/>
      <c r="K631" s="281"/>
      <c r="L631" s="281"/>
      <c r="M631" s="281"/>
      <c r="N631" s="281"/>
      <c r="O631" s="281"/>
      <c r="P631" s="281"/>
      <c r="Q631" s="281"/>
      <c r="R631" s="281"/>
      <c r="S631" s="281"/>
      <c r="T631" s="281"/>
      <c r="U631" s="281"/>
      <c r="V631" s="281"/>
      <c r="W631" s="281"/>
      <c r="X631" s="281"/>
      <c r="Y631" s="281"/>
      <c r="Z631" s="281"/>
      <c r="AA631" s="281"/>
      <c r="AB631" s="281"/>
    </row>
    <row r="632" spans="1:28">
      <c r="A632" s="281"/>
      <c r="B632" s="281"/>
      <c r="C632" s="281"/>
      <c r="D632" s="281"/>
      <c r="E632" s="281"/>
      <c r="F632" s="281"/>
      <c r="G632" s="281"/>
      <c r="H632" s="281"/>
      <c r="I632" s="281"/>
      <c r="J632" s="281"/>
      <c r="K632" s="281"/>
      <c r="L632" s="281"/>
      <c r="M632" s="281"/>
      <c r="N632" s="281"/>
      <c r="O632" s="281"/>
      <c r="P632" s="281"/>
      <c r="Q632" s="281"/>
      <c r="R632" s="281"/>
      <c r="S632" s="281"/>
      <c r="T632" s="281"/>
      <c r="U632" s="281"/>
      <c r="V632" s="281"/>
      <c r="W632" s="281"/>
      <c r="X632" s="281"/>
      <c r="Y632" s="281"/>
      <c r="Z632" s="281"/>
      <c r="AA632" s="281"/>
      <c r="AB632" s="281"/>
    </row>
    <row r="633" spans="1:28">
      <c r="A633" s="281"/>
      <c r="B633" s="281"/>
      <c r="C633" s="281"/>
      <c r="D633" s="281"/>
      <c r="E633" s="281"/>
      <c r="F633" s="281"/>
      <c r="G633" s="281"/>
      <c r="H633" s="281"/>
      <c r="I633" s="281"/>
      <c r="J633" s="281"/>
      <c r="K633" s="281"/>
      <c r="L633" s="281"/>
      <c r="M633" s="281"/>
      <c r="N633" s="281"/>
      <c r="O633" s="281"/>
      <c r="P633" s="281"/>
      <c r="Q633" s="281"/>
      <c r="R633" s="281"/>
      <c r="S633" s="281"/>
      <c r="T633" s="281"/>
      <c r="U633" s="281"/>
      <c r="V633" s="281"/>
      <c r="W633" s="281"/>
      <c r="X633" s="281"/>
      <c r="Y633" s="281"/>
      <c r="Z633" s="281"/>
      <c r="AA633" s="281"/>
      <c r="AB633" s="281"/>
    </row>
    <row r="634" spans="1:28">
      <c r="A634" s="281"/>
      <c r="B634" s="281"/>
      <c r="C634" s="281"/>
      <c r="D634" s="281"/>
      <c r="E634" s="281"/>
      <c r="F634" s="281"/>
      <c r="G634" s="281"/>
      <c r="H634" s="281"/>
      <c r="I634" s="281"/>
      <c r="J634" s="281"/>
      <c r="K634" s="281"/>
      <c r="L634" s="281"/>
      <c r="M634" s="281"/>
      <c r="N634" s="281"/>
      <c r="O634" s="281"/>
      <c r="P634" s="281"/>
      <c r="Q634" s="281"/>
      <c r="R634" s="281"/>
      <c r="S634" s="281"/>
      <c r="T634" s="281"/>
      <c r="U634" s="281"/>
      <c r="V634" s="281"/>
      <c r="W634" s="281"/>
      <c r="X634" s="281"/>
      <c r="Y634" s="281"/>
      <c r="Z634" s="281"/>
      <c r="AA634" s="281"/>
      <c r="AB634" s="281"/>
    </row>
    <row r="635" spans="1:28">
      <c r="A635" s="281"/>
      <c r="B635" s="281"/>
      <c r="C635" s="281"/>
      <c r="D635" s="281"/>
      <c r="E635" s="281"/>
      <c r="F635" s="281"/>
      <c r="G635" s="281"/>
      <c r="H635" s="281"/>
      <c r="I635" s="281"/>
      <c r="J635" s="281"/>
      <c r="K635" s="281"/>
      <c r="L635" s="281"/>
      <c r="M635" s="281"/>
      <c r="N635" s="281"/>
      <c r="O635" s="281"/>
      <c r="P635" s="281"/>
      <c r="Q635" s="281"/>
      <c r="R635" s="281"/>
      <c r="S635" s="281"/>
      <c r="T635" s="281"/>
      <c r="U635" s="281"/>
      <c r="V635" s="281"/>
      <c r="W635" s="281"/>
      <c r="X635" s="281"/>
      <c r="Y635" s="281"/>
      <c r="Z635" s="281"/>
      <c r="AA635" s="281"/>
      <c r="AB635" s="281"/>
    </row>
    <row r="636" spans="1:28">
      <c r="A636" s="281"/>
      <c r="B636" s="281"/>
      <c r="C636" s="281"/>
      <c r="D636" s="281"/>
      <c r="E636" s="281"/>
      <c r="F636" s="281"/>
      <c r="G636" s="281"/>
      <c r="H636" s="281"/>
      <c r="I636" s="281"/>
      <c r="J636" s="281"/>
      <c r="K636" s="281"/>
      <c r="L636" s="281"/>
      <c r="M636" s="281"/>
      <c r="N636" s="281"/>
      <c r="O636" s="281"/>
      <c r="P636" s="281"/>
      <c r="Q636" s="281"/>
      <c r="R636" s="281"/>
      <c r="S636" s="281"/>
      <c r="T636" s="281"/>
      <c r="U636" s="281"/>
      <c r="V636" s="281"/>
      <c r="W636" s="281"/>
      <c r="X636" s="281"/>
      <c r="Y636" s="281"/>
      <c r="Z636" s="281"/>
      <c r="AA636" s="281"/>
      <c r="AB636" s="281"/>
    </row>
    <row r="637" spans="1:28">
      <c r="A637" s="281"/>
      <c r="B637" s="281"/>
      <c r="C637" s="281"/>
      <c r="D637" s="281"/>
      <c r="E637" s="281"/>
      <c r="F637" s="281"/>
      <c r="G637" s="281"/>
      <c r="H637" s="281"/>
      <c r="I637" s="281"/>
      <c r="J637" s="281"/>
      <c r="K637" s="281"/>
      <c r="L637" s="281"/>
      <c r="M637" s="281"/>
      <c r="N637" s="281"/>
      <c r="O637" s="281"/>
      <c r="P637" s="281"/>
      <c r="Q637" s="281"/>
      <c r="R637" s="281"/>
      <c r="S637" s="281"/>
      <c r="T637" s="281"/>
      <c r="U637" s="281"/>
      <c r="V637" s="281"/>
      <c r="W637" s="281"/>
      <c r="X637" s="281"/>
      <c r="Y637" s="281"/>
      <c r="Z637" s="281"/>
      <c r="AA637" s="281"/>
      <c r="AB637" s="281"/>
    </row>
    <row r="638" spans="1:28">
      <c r="A638" s="281"/>
      <c r="B638" s="281"/>
      <c r="C638" s="281"/>
      <c r="D638" s="281"/>
      <c r="E638" s="281"/>
      <c r="F638" s="281"/>
      <c r="G638" s="281"/>
      <c r="H638" s="281"/>
      <c r="I638" s="281"/>
      <c r="J638" s="281"/>
      <c r="K638" s="281"/>
      <c r="L638" s="281"/>
      <c r="M638" s="281"/>
      <c r="N638" s="281"/>
      <c r="O638" s="281"/>
      <c r="P638" s="281"/>
      <c r="Q638" s="281"/>
      <c r="R638" s="281"/>
      <c r="S638" s="281"/>
      <c r="T638" s="281"/>
      <c r="U638" s="281"/>
      <c r="V638" s="281"/>
      <c r="W638" s="281"/>
      <c r="X638" s="281"/>
      <c r="Y638" s="281"/>
      <c r="Z638" s="281"/>
      <c r="AA638" s="281"/>
      <c r="AB638" s="281"/>
    </row>
    <row r="639" spans="1:28">
      <c r="A639" s="281"/>
      <c r="B639" s="281"/>
      <c r="C639" s="281"/>
      <c r="D639" s="281"/>
      <c r="E639" s="281"/>
      <c r="F639" s="281"/>
      <c r="G639" s="281"/>
      <c r="H639" s="281"/>
      <c r="I639" s="281"/>
      <c r="J639" s="281"/>
      <c r="K639" s="281"/>
      <c r="L639" s="281"/>
      <c r="M639" s="281"/>
      <c r="N639" s="281"/>
      <c r="O639" s="281"/>
      <c r="P639" s="281"/>
      <c r="Q639" s="281"/>
      <c r="R639" s="281"/>
      <c r="S639" s="281"/>
      <c r="T639" s="281"/>
      <c r="U639" s="281"/>
      <c r="V639" s="281"/>
      <c r="W639" s="281"/>
      <c r="X639" s="281"/>
      <c r="Y639" s="281"/>
      <c r="Z639" s="281"/>
      <c r="AA639" s="281"/>
      <c r="AB639" s="281"/>
    </row>
    <row r="640" spans="1:28">
      <c r="A640" s="281"/>
      <c r="B640" s="281"/>
      <c r="C640" s="281"/>
      <c r="D640" s="281"/>
      <c r="E640" s="281"/>
      <c r="F640" s="281"/>
      <c r="G640" s="281"/>
      <c r="H640" s="281"/>
      <c r="I640" s="281"/>
      <c r="J640" s="281"/>
      <c r="K640" s="281"/>
      <c r="L640" s="281"/>
      <c r="M640" s="281"/>
      <c r="N640" s="281"/>
      <c r="O640" s="281"/>
      <c r="P640" s="281"/>
      <c r="Q640" s="281"/>
      <c r="R640" s="281"/>
      <c r="S640" s="281"/>
      <c r="T640" s="281"/>
      <c r="U640" s="281"/>
      <c r="V640" s="281"/>
      <c r="W640" s="281"/>
      <c r="X640" s="281"/>
      <c r="Y640" s="281"/>
      <c r="Z640" s="281"/>
      <c r="AA640" s="281"/>
      <c r="AB640" s="281"/>
    </row>
    <row r="641" spans="1:28">
      <c r="A641" s="281"/>
      <c r="B641" s="281"/>
      <c r="C641" s="281"/>
      <c r="D641" s="281"/>
      <c r="E641" s="281"/>
      <c r="F641" s="281"/>
      <c r="G641" s="281"/>
      <c r="H641" s="281"/>
      <c r="I641" s="281"/>
      <c r="J641" s="281"/>
      <c r="K641" s="281"/>
      <c r="L641" s="281"/>
      <c r="M641" s="281"/>
      <c r="N641" s="281"/>
      <c r="O641" s="281"/>
      <c r="P641" s="281"/>
      <c r="Q641" s="281"/>
      <c r="R641" s="281"/>
      <c r="S641" s="281"/>
      <c r="T641" s="281"/>
      <c r="U641" s="281"/>
      <c r="V641" s="281"/>
      <c r="W641" s="281"/>
      <c r="X641" s="281"/>
      <c r="Y641" s="281"/>
      <c r="Z641" s="281"/>
      <c r="AA641" s="281"/>
      <c r="AB641" s="281"/>
    </row>
    <row r="642" spans="1:28">
      <c r="A642" s="281"/>
      <c r="B642" s="281"/>
      <c r="C642" s="281"/>
      <c r="D642" s="281"/>
      <c r="E642" s="281"/>
      <c r="F642" s="281"/>
      <c r="G642" s="281"/>
      <c r="H642" s="281"/>
      <c r="I642" s="281"/>
      <c r="J642" s="281"/>
      <c r="K642" s="281"/>
      <c r="L642" s="281"/>
      <c r="M642" s="281"/>
      <c r="N642" s="281"/>
      <c r="O642" s="281"/>
      <c r="P642" s="281"/>
      <c r="Q642" s="281"/>
      <c r="R642" s="281"/>
      <c r="S642" s="281"/>
      <c r="T642" s="281"/>
      <c r="U642" s="281"/>
      <c r="V642" s="281"/>
      <c r="W642" s="281"/>
      <c r="X642" s="281"/>
      <c r="Y642" s="281"/>
      <c r="Z642" s="281"/>
      <c r="AA642" s="281"/>
      <c r="AB642" s="281"/>
    </row>
    <row r="643" spans="1:28">
      <c r="A643" s="281"/>
      <c r="B643" s="281"/>
      <c r="C643" s="281"/>
      <c r="D643" s="281"/>
      <c r="E643" s="281"/>
      <c r="F643" s="281"/>
      <c r="G643" s="281"/>
      <c r="H643" s="281"/>
      <c r="I643" s="281"/>
      <c r="J643" s="281"/>
      <c r="K643" s="281"/>
      <c r="L643" s="281"/>
      <c r="M643" s="281"/>
      <c r="N643" s="281"/>
      <c r="O643" s="281"/>
      <c r="P643" s="281"/>
      <c r="Q643" s="281"/>
      <c r="R643" s="281"/>
      <c r="S643" s="281"/>
      <c r="T643" s="281"/>
      <c r="U643" s="281"/>
      <c r="V643" s="281"/>
      <c r="W643" s="281"/>
      <c r="X643" s="281"/>
      <c r="Y643" s="281"/>
      <c r="Z643" s="281"/>
      <c r="AA643" s="281"/>
      <c r="AB643" s="281"/>
    </row>
    <row r="644" spans="1:28">
      <c r="A644" s="281"/>
      <c r="B644" s="281"/>
      <c r="C644" s="281"/>
      <c r="D644" s="281"/>
      <c r="E644" s="281"/>
      <c r="F644" s="281"/>
      <c r="G644" s="281"/>
      <c r="H644" s="281"/>
      <c r="I644" s="281"/>
      <c r="J644" s="281"/>
      <c r="K644" s="281"/>
      <c r="L644" s="281"/>
      <c r="M644" s="281"/>
      <c r="N644" s="281"/>
      <c r="O644" s="281"/>
      <c r="P644" s="281"/>
      <c r="Q644" s="281"/>
      <c r="R644" s="281"/>
      <c r="S644" s="281"/>
      <c r="T644" s="281"/>
      <c r="U644" s="281"/>
      <c r="V644" s="281"/>
      <c r="W644" s="281"/>
      <c r="X644" s="281"/>
      <c r="Y644" s="281"/>
      <c r="Z644" s="281"/>
      <c r="AA644" s="281"/>
      <c r="AB644" s="281"/>
    </row>
    <row r="645" spans="1:28">
      <c r="A645" s="281"/>
      <c r="B645" s="281"/>
      <c r="C645" s="281"/>
      <c r="D645" s="281"/>
      <c r="E645" s="281"/>
      <c r="F645" s="281"/>
      <c r="G645" s="281"/>
      <c r="H645" s="281"/>
      <c r="I645" s="281"/>
      <c r="J645" s="281"/>
      <c r="K645" s="281"/>
      <c r="L645" s="281"/>
      <c r="M645" s="281"/>
      <c r="N645" s="281"/>
      <c r="O645" s="281"/>
      <c r="P645" s="281"/>
      <c r="Q645" s="281"/>
      <c r="R645" s="281"/>
      <c r="S645" s="281"/>
      <c r="T645" s="281"/>
      <c r="U645" s="281"/>
      <c r="V645" s="281"/>
      <c r="W645" s="281"/>
      <c r="X645" s="281"/>
      <c r="Y645" s="281"/>
      <c r="Z645" s="281"/>
      <c r="AA645" s="281"/>
      <c r="AB645" s="281"/>
    </row>
    <row r="646" spans="1:28">
      <c r="A646" s="281"/>
      <c r="B646" s="281"/>
      <c r="C646" s="281"/>
      <c r="D646" s="281"/>
      <c r="E646" s="281"/>
      <c r="F646" s="281"/>
      <c r="G646" s="281"/>
      <c r="H646" s="281"/>
      <c r="I646" s="281"/>
      <c r="J646" s="281"/>
      <c r="K646" s="281"/>
      <c r="L646" s="281"/>
      <c r="M646" s="281"/>
      <c r="N646" s="281"/>
      <c r="O646" s="281"/>
      <c r="P646" s="281"/>
      <c r="Q646" s="281"/>
      <c r="R646" s="281"/>
      <c r="S646" s="281"/>
      <c r="T646" s="281"/>
      <c r="U646" s="281"/>
      <c r="V646" s="281"/>
      <c r="W646" s="281"/>
      <c r="X646" s="281"/>
      <c r="Y646" s="281"/>
      <c r="Z646" s="281"/>
      <c r="AA646" s="281"/>
      <c r="AB646" s="281"/>
    </row>
    <row r="647" spans="1:28">
      <c r="A647" s="281"/>
      <c r="B647" s="281"/>
      <c r="C647" s="281"/>
      <c r="D647" s="281"/>
      <c r="E647" s="281"/>
      <c r="F647" s="281"/>
      <c r="G647" s="281"/>
      <c r="H647" s="281"/>
      <c r="I647" s="281"/>
      <c r="J647" s="281"/>
      <c r="K647" s="281"/>
      <c r="L647" s="281"/>
      <c r="M647" s="281"/>
      <c r="N647" s="281"/>
      <c r="O647" s="281"/>
      <c r="P647" s="281"/>
      <c r="Q647" s="281"/>
      <c r="R647" s="281"/>
      <c r="S647" s="281"/>
      <c r="T647" s="281"/>
      <c r="U647" s="281"/>
      <c r="V647" s="281"/>
      <c r="W647" s="281"/>
      <c r="X647" s="281"/>
      <c r="Y647" s="281"/>
      <c r="Z647" s="281"/>
      <c r="AA647" s="281"/>
      <c r="AB647" s="281"/>
    </row>
    <row r="648" spans="1:28">
      <c r="A648" s="281"/>
      <c r="B648" s="281"/>
      <c r="C648" s="281"/>
      <c r="D648" s="281"/>
      <c r="E648" s="281"/>
      <c r="F648" s="281"/>
      <c r="G648" s="281"/>
      <c r="H648" s="281"/>
      <c r="I648" s="281"/>
      <c r="J648" s="281"/>
      <c r="K648" s="281"/>
      <c r="L648" s="281"/>
      <c r="M648" s="281"/>
      <c r="N648" s="281"/>
      <c r="O648" s="281"/>
      <c r="P648" s="281"/>
      <c r="Q648" s="281"/>
      <c r="R648" s="281"/>
      <c r="S648" s="281"/>
      <c r="T648" s="281"/>
      <c r="U648" s="281"/>
      <c r="V648" s="281"/>
      <c r="W648" s="281"/>
      <c r="X648" s="281"/>
      <c r="Y648" s="281"/>
      <c r="Z648" s="281"/>
      <c r="AA648" s="281"/>
      <c r="AB648" s="281"/>
    </row>
    <row r="649" spans="1:28">
      <c r="A649" s="281"/>
      <c r="B649" s="281"/>
      <c r="C649" s="281"/>
      <c r="D649" s="281"/>
      <c r="E649" s="281"/>
      <c r="F649" s="281"/>
      <c r="G649" s="281"/>
      <c r="H649" s="281"/>
      <c r="I649" s="281"/>
      <c r="J649" s="281"/>
      <c r="K649" s="281"/>
      <c r="L649" s="281"/>
      <c r="M649" s="281"/>
      <c r="N649" s="281"/>
      <c r="O649" s="281"/>
      <c r="P649" s="281"/>
      <c r="Q649" s="281"/>
      <c r="R649" s="281"/>
      <c r="S649" s="281"/>
      <c r="T649" s="281"/>
      <c r="U649" s="281"/>
      <c r="V649" s="281"/>
      <c r="W649" s="281"/>
      <c r="X649" s="281"/>
      <c r="Y649" s="281"/>
      <c r="Z649" s="281"/>
      <c r="AA649" s="281"/>
      <c r="AB649" s="281"/>
    </row>
    <row r="650" spans="1:28">
      <c r="A650" s="281"/>
      <c r="B650" s="281"/>
      <c r="C650" s="281"/>
      <c r="D650" s="281"/>
      <c r="E650" s="281"/>
      <c r="F650" s="281"/>
      <c r="G650" s="281"/>
      <c r="H650" s="281"/>
      <c r="I650" s="281"/>
      <c r="J650" s="281"/>
      <c r="K650" s="281"/>
      <c r="L650" s="281"/>
      <c r="M650" s="281"/>
      <c r="N650" s="281"/>
      <c r="O650" s="281"/>
      <c r="P650" s="281"/>
      <c r="Q650" s="281"/>
      <c r="R650" s="281"/>
      <c r="S650" s="281"/>
      <c r="T650" s="281"/>
      <c r="U650" s="281"/>
      <c r="V650" s="281"/>
      <c r="W650" s="281"/>
      <c r="X650" s="281"/>
      <c r="Y650" s="281"/>
      <c r="Z650" s="281"/>
      <c r="AA650" s="281"/>
      <c r="AB650" s="281"/>
    </row>
    <row r="651" spans="1:28">
      <c r="A651" s="281"/>
      <c r="B651" s="281"/>
      <c r="C651" s="281"/>
      <c r="D651" s="281"/>
      <c r="E651" s="281"/>
      <c r="F651" s="281"/>
      <c r="G651" s="281"/>
      <c r="H651" s="281"/>
      <c r="I651" s="281"/>
      <c r="J651" s="281"/>
      <c r="K651" s="281"/>
      <c r="L651" s="281"/>
      <c r="M651" s="281"/>
      <c r="N651" s="281"/>
      <c r="O651" s="281"/>
      <c r="P651" s="281"/>
      <c r="Q651" s="281"/>
      <c r="R651" s="281"/>
      <c r="S651" s="281"/>
      <c r="T651" s="281"/>
      <c r="U651" s="281"/>
      <c r="V651" s="281"/>
      <c r="W651" s="281"/>
      <c r="X651" s="281"/>
      <c r="Y651" s="281"/>
      <c r="Z651" s="281"/>
      <c r="AA651" s="281"/>
      <c r="AB651" s="281"/>
    </row>
    <row r="652" spans="1:28">
      <c r="A652" s="281"/>
      <c r="B652" s="281"/>
      <c r="C652" s="281"/>
      <c r="D652" s="281"/>
      <c r="E652" s="281"/>
      <c r="F652" s="281"/>
      <c r="G652" s="281"/>
      <c r="H652" s="281"/>
      <c r="I652" s="281"/>
      <c r="J652" s="281"/>
      <c r="K652" s="281"/>
      <c r="L652" s="281"/>
      <c r="M652" s="281"/>
      <c r="N652" s="281"/>
      <c r="O652" s="281"/>
      <c r="P652" s="281"/>
      <c r="Q652" s="281"/>
      <c r="R652" s="281"/>
      <c r="S652" s="281"/>
      <c r="T652" s="281"/>
      <c r="U652" s="281"/>
      <c r="V652" s="281"/>
      <c r="W652" s="281"/>
      <c r="X652" s="281"/>
      <c r="Y652" s="281"/>
      <c r="Z652" s="281"/>
      <c r="AA652" s="281"/>
      <c r="AB652" s="281"/>
    </row>
    <row r="653" spans="1:28">
      <c r="A653" s="281"/>
      <c r="B653" s="281"/>
      <c r="C653" s="281"/>
      <c r="D653" s="281"/>
      <c r="E653" s="281"/>
      <c r="F653" s="281"/>
      <c r="G653" s="281"/>
      <c r="H653" s="281"/>
      <c r="I653" s="281"/>
      <c r="J653" s="281"/>
      <c r="K653" s="281"/>
      <c r="L653" s="281"/>
      <c r="M653" s="281"/>
      <c r="N653" s="281"/>
      <c r="O653" s="281"/>
      <c r="P653" s="281"/>
      <c r="Q653" s="281"/>
      <c r="R653" s="281"/>
      <c r="S653" s="281"/>
      <c r="T653" s="281"/>
      <c r="U653" s="281"/>
      <c r="V653" s="281"/>
      <c r="W653" s="281"/>
      <c r="X653" s="281"/>
      <c r="Y653" s="281"/>
      <c r="Z653" s="281"/>
      <c r="AA653" s="281"/>
      <c r="AB653" s="281"/>
    </row>
    <row r="654" spans="1:28">
      <c r="A654" s="281"/>
      <c r="B654" s="281"/>
      <c r="C654" s="281"/>
      <c r="D654" s="281"/>
      <c r="E654" s="281"/>
      <c r="F654" s="281"/>
      <c r="G654" s="281"/>
      <c r="H654" s="281"/>
      <c r="I654" s="281"/>
      <c r="J654" s="281"/>
      <c r="K654" s="281"/>
      <c r="L654" s="281"/>
      <c r="M654" s="281"/>
      <c r="N654" s="281"/>
      <c r="O654" s="281"/>
      <c r="P654" s="281"/>
      <c r="Q654" s="281"/>
      <c r="R654" s="281"/>
      <c r="S654" s="281"/>
      <c r="T654" s="281"/>
      <c r="U654" s="281"/>
      <c r="V654" s="281"/>
      <c r="W654" s="281"/>
      <c r="X654" s="281"/>
      <c r="Y654" s="281"/>
      <c r="Z654" s="281"/>
      <c r="AA654" s="281"/>
      <c r="AB654" s="281"/>
    </row>
    <row r="655" spans="1:28">
      <c r="A655" s="281"/>
      <c r="B655" s="281"/>
      <c r="C655" s="281"/>
      <c r="D655" s="281"/>
      <c r="E655" s="281"/>
      <c r="F655" s="281"/>
      <c r="G655" s="281"/>
      <c r="H655" s="281"/>
      <c r="I655" s="281"/>
      <c r="J655" s="281"/>
      <c r="K655" s="281"/>
      <c r="L655" s="281"/>
      <c r="M655" s="281"/>
      <c r="N655" s="281"/>
      <c r="O655" s="281"/>
      <c r="P655" s="281"/>
      <c r="Q655" s="281"/>
      <c r="R655" s="281"/>
      <c r="S655" s="281"/>
      <c r="T655" s="281"/>
      <c r="U655" s="281"/>
      <c r="V655" s="281"/>
      <c r="W655" s="281"/>
      <c r="X655" s="281"/>
      <c r="Y655" s="281"/>
      <c r="Z655" s="281"/>
      <c r="AA655" s="281"/>
      <c r="AB655" s="281"/>
    </row>
    <row r="656" spans="1:28">
      <c r="A656" s="281"/>
      <c r="B656" s="281"/>
      <c r="C656" s="281"/>
      <c r="D656" s="281"/>
      <c r="E656" s="281"/>
      <c r="F656" s="281"/>
      <c r="G656" s="281"/>
      <c r="H656" s="281"/>
      <c r="I656" s="281"/>
      <c r="J656" s="281"/>
      <c r="K656" s="281"/>
      <c r="L656" s="281"/>
      <c r="M656" s="281"/>
      <c r="N656" s="281"/>
      <c r="O656" s="281"/>
      <c r="P656" s="281"/>
      <c r="Q656" s="281"/>
      <c r="R656" s="281"/>
      <c r="S656" s="281"/>
      <c r="T656" s="281"/>
      <c r="U656" s="281"/>
      <c r="V656" s="281"/>
      <c r="W656" s="281"/>
      <c r="X656" s="281"/>
      <c r="Y656" s="281"/>
      <c r="Z656" s="281"/>
      <c r="AA656" s="281"/>
      <c r="AB656" s="281"/>
    </row>
    <row r="657" spans="1:28">
      <c r="A657" s="281"/>
      <c r="B657" s="281"/>
      <c r="C657" s="281"/>
      <c r="D657" s="281"/>
      <c r="E657" s="281"/>
      <c r="F657" s="281"/>
      <c r="G657" s="281"/>
      <c r="H657" s="281"/>
      <c r="I657" s="281"/>
      <c r="J657" s="281"/>
      <c r="K657" s="281"/>
      <c r="L657" s="281"/>
      <c r="M657" s="281"/>
      <c r="N657" s="281"/>
      <c r="O657" s="281"/>
      <c r="P657" s="281"/>
      <c r="Q657" s="281"/>
      <c r="R657" s="281"/>
      <c r="S657" s="281"/>
      <c r="T657" s="281"/>
      <c r="U657" s="281"/>
      <c r="V657" s="281"/>
      <c r="W657" s="281"/>
      <c r="X657" s="281"/>
      <c r="Y657" s="281"/>
      <c r="Z657" s="281"/>
      <c r="AA657" s="281"/>
      <c r="AB657" s="281"/>
    </row>
    <row r="658" spans="1:28">
      <c r="A658" s="281"/>
      <c r="B658" s="281"/>
      <c r="C658" s="281"/>
      <c r="D658" s="281"/>
      <c r="E658" s="281"/>
      <c r="F658" s="281"/>
      <c r="G658" s="281"/>
      <c r="H658" s="281"/>
      <c r="I658" s="281"/>
      <c r="J658" s="281"/>
      <c r="K658" s="281"/>
      <c r="L658" s="281"/>
      <c r="M658" s="281"/>
      <c r="N658" s="281"/>
      <c r="O658" s="281"/>
      <c r="P658" s="281"/>
      <c r="Q658" s="281"/>
      <c r="R658" s="281"/>
      <c r="S658" s="281"/>
      <c r="T658" s="281"/>
      <c r="U658" s="281"/>
      <c r="V658" s="281"/>
      <c r="W658" s="281"/>
      <c r="X658" s="281"/>
      <c r="Y658" s="281"/>
      <c r="Z658" s="281"/>
      <c r="AA658" s="281"/>
      <c r="AB658" s="281"/>
    </row>
    <row r="659" spans="1:28">
      <c r="A659" s="281"/>
      <c r="B659" s="281"/>
      <c r="C659" s="281"/>
      <c r="D659" s="281"/>
      <c r="E659" s="281"/>
      <c r="F659" s="281"/>
      <c r="G659" s="281"/>
      <c r="H659" s="281"/>
      <c r="I659" s="281"/>
      <c r="J659" s="281"/>
      <c r="K659" s="281"/>
      <c r="L659" s="281"/>
      <c r="M659" s="281"/>
      <c r="N659" s="281"/>
      <c r="O659" s="281"/>
      <c r="P659" s="281"/>
      <c r="Q659" s="281"/>
      <c r="R659" s="281"/>
      <c r="S659" s="281"/>
      <c r="T659" s="281"/>
      <c r="U659" s="281"/>
      <c r="V659" s="281"/>
      <c r="W659" s="281"/>
      <c r="X659" s="281"/>
      <c r="Y659" s="281"/>
      <c r="Z659" s="281"/>
      <c r="AA659" s="281"/>
      <c r="AB659" s="281"/>
    </row>
    <row r="660" spans="1:28">
      <c r="A660" s="281"/>
      <c r="B660" s="281"/>
      <c r="C660" s="281"/>
      <c r="D660" s="281"/>
      <c r="E660" s="281"/>
      <c r="F660" s="281"/>
      <c r="G660" s="281"/>
      <c r="H660" s="281"/>
      <c r="I660" s="281"/>
      <c r="J660" s="281"/>
      <c r="K660" s="281"/>
      <c r="L660" s="281"/>
      <c r="M660" s="281"/>
      <c r="N660" s="281"/>
      <c r="O660" s="281"/>
      <c r="P660" s="281"/>
      <c r="Q660" s="281"/>
      <c r="R660" s="281"/>
      <c r="S660" s="281"/>
      <c r="T660" s="281"/>
      <c r="U660" s="281"/>
      <c r="V660" s="281"/>
      <c r="W660" s="281"/>
      <c r="X660" s="281"/>
      <c r="Y660" s="281"/>
      <c r="Z660" s="281"/>
      <c r="AA660" s="281"/>
      <c r="AB660" s="281"/>
    </row>
    <row r="661" spans="1:28">
      <c r="A661" s="281"/>
      <c r="B661" s="281"/>
      <c r="C661" s="281"/>
      <c r="D661" s="281"/>
      <c r="E661" s="281"/>
      <c r="F661" s="281"/>
      <c r="G661" s="281"/>
      <c r="H661" s="281"/>
      <c r="I661" s="281"/>
      <c r="J661" s="281"/>
      <c r="K661" s="281"/>
      <c r="L661" s="281"/>
      <c r="M661" s="281"/>
      <c r="N661" s="281"/>
      <c r="O661" s="281"/>
      <c r="P661" s="281"/>
      <c r="Q661" s="281"/>
      <c r="R661" s="281"/>
      <c r="S661" s="281"/>
      <c r="T661" s="281"/>
      <c r="U661" s="281"/>
      <c r="V661" s="281"/>
      <c r="W661" s="281"/>
      <c r="X661" s="281"/>
      <c r="Y661" s="281"/>
      <c r="Z661" s="281"/>
      <c r="AA661" s="281"/>
      <c r="AB661" s="281"/>
    </row>
    <row r="662" spans="1:28">
      <c r="A662" s="281"/>
      <c r="B662" s="281"/>
      <c r="C662" s="281"/>
      <c r="D662" s="281"/>
      <c r="E662" s="281"/>
      <c r="F662" s="281"/>
      <c r="G662" s="281"/>
      <c r="H662" s="281"/>
      <c r="I662" s="281"/>
      <c r="J662" s="281"/>
      <c r="K662" s="281"/>
      <c r="L662" s="281"/>
      <c r="M662" s="281"/>
      <c r="N662" s="281"/>
      <c r="O662" s="281"/>
      <c r="P662" s="281"/>
      <c r="Q662" s="281"/>
      <c r="R662" s="281"/>
      <c r="S662" s="281"/>
      <c r="T662" s="281"/>
      <c r="U662" s="281"/>
      <c r="V662" s="281"/>
      <c r="W662" s="281"/>
      <c r="X662" s="281"/>
      <c r="Y662" s="281"/>
      <c r="Z662" s="281"/>
      <c r="AA662" s="281"/>
      <c r="AB662" s="281"/>
    </row>
    <row r="663" spans="1:28">
      <c r="A663" s="281"/>
      <c r="B663" s="281"/>
      <c r="C663" s="281"/>
      <c r="D663" s="281"/>
      <c r="E663" s="281"/>
      <c r="F663" s="281"/>
      <c r="G663" s="281"/>
      <c r="H663" s="281"/>
      <c r="I663" s="281"/>
      <c r="J663" s="281"/>
      <c r="K663" s="281"/>
      <c r="L663" s="281"/>
      <c r="M663" s="281"/>
      <c r="N663" s="281"/>
      <c r="O663" s="281"/>
      <c r="P663" s="281"/>
      <c r="Q663" s="281"/>
      <c r="R663" s="281"/>
      <c r="S663" s="281"/>
      <c r="T663" s="281"/>
      <c r="U663" s="281"/>
      <c r="V663" s="281"/>
      <c r="W663" s="281"/>
      <c r="X663" s="281"/>
      <c r="Y663" s="281"/>
      <c r="Z663" s="281"/>
      <c r="AA663" s="281"/>
      <c r="AB663" s="281"/>
    </row>
    <row r="664" spans="1:28">
      <c r="A664" s="281"/>
      <c r="B664" s="281"/>
      <c r="C664" s="281"/>
      <c r="D664" s="281"/>
      <c r="E664" s="281"/>
      <c r="F664" s="281"/>
      <c r="G664" s="281"/>
      <c r="H664" s="281"/>
      <c r="I664" s="281"/>
      <c r="J664" s="281"/>
      <c r="K664" s="281"/>
      <c r="L664" s="281"/>
      <c r="M664" s="281"/>
      <c r="N664" s="281"/>
      <c r="O664" s="281"/>
      <c r="P664" s="281"/>
      <c r="Q664" s="281"/>
      <c r="R664" s="281"/>
      <c r="S664" s="281"/>
      <c r="T664" s="281"/>
      <c r="U664" s="281"/>
      <c r="V664" s="281"/>
      <c r="W664" s="281"/>
      <c r="X664" s="281"/>
      <c r="Y664" s="281"/>
      <c r="Z664" s="281"/>
      <c r="AA664" s="281"/>
      <c r="AB664" s="281"/>
    </row>
    <row r="665" spans="1:28">
      <c r="A665" s="281"/>
      <c r="B665" s="281"/>
      <c r="C665" s="281"/>
      <c r="D665" s="281"/>
      <c r="E665" s="281"/>
      <c r="F665" s="281"/>
      <c r="G665" s="281"/>
      <c r="H665" s="281"/>
      <c r="I665" s="281"/>
      <c r="J665" s="281"/>
      <c r="K665" s="281"/>
      <c r="L665" s="281"/>
      <c r="M665" s="281"/>
      <c r="N665" s="281"/>
      <c r="O665" s="281"/>
      <c r="P665" s="281"/>
      <c r="Q665" s="281"/>
      <c r="R665" s="281"/>
      <c r="S665" s="281"/>
      <c r="T665" s="281"/>
      <c r="U665" s="281"/>
      <c r="V665" s="281"/>
      <c r="W665" s="281"/>
      <c r="X665" s="281"/>
      <c r="Y665" s="281"/>
      <c r="Z665" s="281"/>
      <c r="AA665" s="281"/>
      <c r="AB665" s="281"/>
    </row>
    <row r="666" spans="1:28">
      <c r="A666" s="281"/>
      <c r="B666" s="281"/>
      <c r="C666" s="281"/>
      <c r="D666" s="281"/>
      <c r="E666" s="281"/>
      <c r="F666" s="281"/>
      <c r="G666" s="281"/>
      <c r="H666" s="281"/>
      <c r="I666" s="281"/>
      <c r="J666" s="281"/>
      <c r="K666" s="281"/>
      <c r="L666" s="281"/>
      <c r="M666" s="281"/>
      <c r="N666" s="281"/>
      <c r="O666" s="281"/>
      <c r="P666" s="281"/>
      <c r="Q666" s="281"/>
      <c r="R666" s="281"/>
      <c r="S666" s="281"/>
      <c r="T666" s="281"/>
      <c r="U666" s="281"/>
      <c r="V666" s="281"/>
      <c r="W666" s="281"/>
      <c r="X666" s="281"/>
      <c r="Y666" s="281"/>
      <c r="Z666" s="281"/>
      <c r="AA666" s="281"/>
      <c r="AB666" s="281"/>
    </row>
    <row r="667" spans="1:28">
      <c r="A667" s="281"/>
      <c r="B667" s="281"/>
      <c r="C667" s="281"/>
      <c r="D667" s="281"/>
      <c r="E667" s="281"/>
      <c r="F667" s="281"/>
      <c r="G667" s="281"/>
      <c r="H667" s="281"/>
      <c r="I667" s="281"/>
      <c r="J667" s="281"/>
      <c r="K667" s="281"/>
      <c r="L667" s="281"/>
      <c r="M667" s="281"/>
      <c r="N667" s="281"/>
      <c r="O667" s="281"/>
      <c r="P667" s="281"/>
      <c r="Q667" s="281"/>
      <c r="R667" s="281"/>
      <c r="S667" s="281"/>
      <c r="T667" s="281"/>
      <c r="U667" s="281"/>
      <c r="V667" s="281"/>
      <c r="W667" s="281"/>
      <c r="X667" s="281"/>
      <c r="Y667" s="281"/>
      <c r="Z667" s="281"/>
      <c r="AA667" s="281"/>
      <c r="AB667" s="281"/>
    </row>
    <row r="668" spans="1:28">
      <c r="A668" s="281"/>
      <c r="B668" s="281"/>
      <c r="C668" s="281"/>
      <c r="D668" s="281"/>
      <c r="E668" s="281"/>
      <c r="F668" s="281"/>
      <c r="G668" s="281"/>
      <c r="H668" s="281"/>
      <c r="I668" s="281"/>
      <c r="J668" s="281"/>
      <c r="K668" s="281"/>
      <c r="L668" s="281"/>
      <c r="M668" s="281"/>
      <c r="N668" s="281"/>
      <c r="O668" s="281"/>
      <c r="P668" s="281"/>
      <c r="Q668" s="281"/>
      <c r="R668" s="281"/>
      <c r="S668" s="281"/>
      <c r="T668" s="281"/>
      <c r="U668" s="281"/>
      <c r="V668" s="281"/>
      <c r="W668" s="281"/>
      <c r="X668" s="281"/>
      <c r="Y668" s="281"/>
      <c r="Z668" s="281"/>
      <c r="AA668" s="281"/>
      <c r="AB668" s="281"/>
    </row>
    <row r="669" spans="1:28">
      <c r="A669" s="281"/>
      <c r="B669" s="281"/>
      <c r="C669" s="281"/>
      <c r="D669" s="281"/>
      <c r="E669" s="281"/>
      <c r="F669" s="281"/>
      <c r="G669" s="281"/>
      <c r="H669" s="281"/>
      <c r="I669" s="281"/>
      <c r="J669" s="281"/>
      <c r="K669" s="281"/>
      <c r="L669" s="281"/>
      <c r="M669" s="281"/>
      <c r="N669" s="281"/>
      <c r="O669" s="281"/>
      <c r="P669" s="281"/>
      <c r="Q669" s="281"/>
      <c r="R669" s="281"/>
      <c r="S669" s="281"/>
      <c r="T669" s="281"/>
      <c r="U669" s="281"/>
      <c r="V669" s="281"/>
      <c r="W669" s="281"/>
      <c r="X669" s="281"/>
      <c r="Y669" s="281"/>
      <c r="Z669" s="281"/>
      <c r="AA669" s="281"/>
      <c r="AB669" s="281"/>
    </row>
    <row r="670" spans="1:28">
      <c r="A670" s="281"/>
      <c r="B670" s="281"/>
      <c r="C670" s="281"/>
      <c r="D670" s="281"/>
      <c r="E670" s="281"/>
      <c r="F670" s="281"/>
      <c r="G670" s="281"/>
      <c r="H670" s="281"/>
      <c r="I670" s="281"/>
      <c r="J670" s="281"/>
      <c r="K670" s="281"/>
      <c r="L670" s="281"/>
      <c r="M670" s="281"/>
      <c r="N670" s="281"/>
      <c r="O670" s="281"/>
      <c r="P670" s="281"/>
      <c r="Q670" s="281"/>
      <c r="R670" s="281"/>
      <c r="S670" s="281"/>
      <c r="T670" s="281"/>
      <c r="U670" s="281"/>
      <c r="V670" s="281"/>
      <c r="W670" s="281"/>
      <c r="X670" s="281"/>
      <c r="Y670" s="281"/>
      <c r="Z670" s="281"/>
      <c r="AA670" s="281"/>
      <c r="AB670" s="281"/>
    </row>
    <row r="671" spans="1:28">
      <c r="A671" s="281"/>
      <c r="B671" s="281"/>
      <c r="C671" s="281"/>
      <c r="D671" s="281"/>
      <c r="E671" s="281"/>
      <c r="F671" s="281"/>
      <c r="G671" s="281"/>
      <c r="H671" s="281"/>
      <c r="I671" s="281"/>
      <c r="J671" s="281"/>
      <c r="K671" s="281"/>
      <c r="L671" s="281"/>
      <c r="M671" s="281"/>
      <c r="N671" s="281"/>
      <c r="O671" s="281"/>
      <c r="P671" s="281"/>
      <c r="Q671" s="281"/>
      <c r="R671" s="281"/>
      <c r="S671" s="281"/>
      <c r="T671" s="281"/>
      <c r="U671" s="281"/>
      <c r="V671" s="281"/>
      <c r="W671" s="281"/>
      <c r="X671" s="281"/>
      <c r="Y671" s="281"/>
      <c r="Z671" s="281"/>
      <c r="AA671" s="281"/>
      <c r="AB671" s="281"/>
    </row>
    <row r="672" spans="1:28">
      <c r="A672" s="281"/>
      <c r="B672" s="281"/>
      <c r="C672" s="281"/>
      <c r="D672" s="281"/>
      <c r="E672" s="281"/>
      <c r="F672" s="281"/>
      <c r="G672" s="281"/>
      <c r="H672" s="281"/>
      <c r="I672" s="281"/>
      <c r="J672" s="281"/>
      <c r="K672" s="281"/>
      <c r="L672" s="281"/>
      <c r="M672" s="281"/>
      <c r="N672" s="281"/>
      <c r="O672" s="281"/>
      <c r="P672" s="281"/>
      <c r="Q672" s="281"/>
      <c r="R672" s="281"/>
      <c r="S672" s="281"/>
      <c r="T672" s="281"/>
      <c r="U672" s="281"/>
      <c r="V672" s="281"/>
      <c r="W672" s="281"/>
      <c r="X672" s="281"/>
      <c r="Y672" s="281"/>
      <c r="Z672" s="281"/>
      <c r="AA672" s="281"/>
      <c r="AB672" s="281"/>
    </row>
    <row r="673" spans="1:28">
      <c r="A673" s="281"/>
      <c r="B673" s="281"/>
      <c r="C673" s="281"/>
      <c r="D673" s="281"/>
      <c r="E673" s="281"/>
      <c r="F673" s="281"/>
      <c r="G673" s="281"/>
      <c r="H673" s="281"/>
      <c r="I673" s="281"/>
      <c r="J673" s="281"/>
      <c r="K673" s="281"/>
      <c r="L673" s="281"/>
      <c r="M673" s="281"/>
      <c r="N673" s="281"/>
      <c r="O673" s="281"/>
      <c r="P673" s="281"/>
      <c r="Q673" s="281"/>
      <c r="R673" s="281"/>
      <c r="S673" s="281"/>
      <c r="T673" s="281"/>
      <c r="U673" s="281"/>
      <c r="V673" s="281"/>
      <c r="W673" s="281"/>
      <c r="X673" s="281"/>
      <c r="Y673" s="281"/>
      <c r="Z673" s="281"/>
      <c r="AA673" s="281"/>
      <c r="AB673" s="281"/>
    </row>
    <row r="674" spans="1:28">
      <c r="A674" s="281"/>
      <c r="B674" s="281"/>
      <c r="C674" s="281"/>
      <c r="D674" s="281"/>
      <c r="E674" s="281"/>
      <c r="F674" s="281"/>
      <c r="G674" s="281"/>
      <c r="H674" s="281"/>
      <c r="I674" s="281"/>
      <c r="J674" s="281"/>
      <c r="K674" s="281"/>
      <c r="L674" s="281"/>
      <c r="M674" s="281"/>
      <c r="N674" s="281"/>
      <c r="O674" s="281"/>
      <c r="P674" s="281"/>
      <c r="Q674" s="281"/>
      <c r="R674" s="281"/>
      <c r="S674" s="281"/>
      <c r="T674" s="281"/>
      <c r="U674" s="281"/>
      <c r="V674" s="281"/>
      <c r="W674" s="281"/>
      <c r="X674" s="281"/>
      <c r="Y674" s="281"/>
      <c r="Z674" s="281"/>
      <c r="AA674" s="281"/>
      <c r="AB674" s="281"/>
    </row>
    <row r="675" spans="1:28">
      <c r="A675" s="281"/>
      <c r="B675" s="281"/>
      <c r="C675" s="281"/>
      <c r="D675" s="281"/>
      <c r="E675" s="281"/>
      <c r="F675" s="281"/>
      <c r="G675" s="281"/>
      <c r="H675" s="281"/>
      <c r="I675" s="281"/>
      <c r="J675" s="281"/>
      <c r="K675" s="281"/>
      <c r="L675" s="281"/>
      <c r="M675" s="281"/>
      <c r="N675" s="281"/>
      <c r="O675" s="281"/>
      <c r="P675" s="281"/>
      <c r="Q675" s="281"/>
      <c r="R675" s="281"/>
      <c r="S675" s="281"/>
      <c r="T675" s="281"/>
      <c r="U675" s="281"/>
      <c r="V675" s="281"/>
      <c r="W675" s="281"/>
      <c r="X675" s="281"/>
      <c r="Y675" s="281"/>
      <c r="Z675" s="281"/>
      <c r="AA675" s="281"/>
      <c r="AB675" s="281"/>
    </row>
    <row r="676" spans="1:28">
      <c r="A676" s="281"/>
      <c r="B676" s="281"/>
      <c r="C676" s="281"/>
      <c r="D676" s="281"/>
      <c r="E676" s="281"/>
      <c r="F676" s="281"/>
      <c r="G676" s="281"/>
      <c r="H676" s="281"/>
      <c r="I676" s="281"/>
      <c r="J676" s="281"/>
      <c r="K676" s="281"/>
      <c r="L676" s="281"/>
      <c r="M676" s="281"/>
      <c r="N676" s="281"/>
      <c r="O676" s="281"/>
      <c r="P676" s="281"/>
      <c r="Q676" s="281"/>
      <c r="R676" s="281"/>
      <c r="S676" s="281"/>
      <c r="T676" s="281"/>
      <c r="U676" s="281"/>
      <c r="V676" s="281"/>
      <c r="W676" s="281"/>
      <c r="X676" s="281"/>
      <c r="Y676" s="281"/>
      <c r="Z676" s="281"/>
      <c r="AA676" s="281"/>
      <c r="AB676" s="281"/>
    </row>
    <row r="677" spans="1:28">
      <c r="A677" s="281"/>
      <c r="B677" s="281"/>
      <c r="C677" s="281"/>
      <c r="D677" s="281"/>
      <c r="E677" s="281"/>
      <c r="F677" s="281"/>
      <c r="G677" s="281"/>
      <c r="H677" s="281"/>
      <c r="I677" s="281"/>
      <c r="J677" s="281"/>
      <c r="K677" s="281"/>
      <c r="L677" s="281"/>
      <c r="M677" s="281"/>
      <c r="N677" s="281"/>
      <c r="O677" s="281"/>
      <c r="P677" s="281"/>
      <c r="Q677" s="281"/>
      <c r="R677" s="281"/>
      <c r="S677" s="281"/>
      <c r="T677" s="281"/>
      <c r="U677" s="281"/>
      <c r="V677" s="281"/>
      <c r="W677" s="281"/>
      <c r="X677" s="281"/>
      <c r="Y677" s="281"/>
      <c r="Z677" s="281"/>
      <c r="AA677" s="281"/>
      <c r="AB677" s="281"/>
    </row>
    <row r="678" spans="1:28">
      <c r="A678" s="281"/>
      <c r="B678" s="281"/>
      <c r="C678" s="281"/>
      <c r="D678" s="281"/>
      <c r="E678" s="281"/>
      <c r="F678" s="281"/>
      <c r="G678" s="281"/>
      <c r="H678" s="281"/>
      <c r="I678" s="281"/>
      <c r="J678" s="281"/>
      <c r="K678" s="281"/>
      <c r="L678" s="281"/>
      <c r="M678" s="281"/>
      <c r="N678" s="281"/>
      <c r="O678" s="281"/>
      <c r="P678" s="281"/>
      <c r="Q678" s="281"/>
      <c r="R678" s="281"/>
      <c r="S678" s="281"/>
      <c r="T678" s="281"/>
      <c r="U678" s="281"/>
      <c r="V678" s="281"/>
      <c r="W678" s="281"/>
      <c r="X678" s="281"/>
      <c r="Y678" s="281"/>
      <c r="Z678" s="281"/>
      <c r="AA678" s="281"/>
      <c r="AB678" s="281"/>
    </row>
    <row r="679" spans="1:28">
      <c r="A679" s="281"/>
      <c r="B679" s="281"/>
      <c r="C679" s="281"/>
      <c r="D679" s="281"/>
      <c r="E679" s="281"/>
      <c r="F679" s="281"/>
      <c r="G679" s="281"/>
      <c r="H679" s="281"/>
      <c r="I679" s="281"/>
      <c r="J679" s="281"/>
      <c r="K679" s="281"/>
      <c r="L679" s="281"/>
      <c r="M679" s="281"/>
      <c r="N679" s="281"/>
      <c r="O679" s="281"/>
      <c r="P679" s="281"/>
      <c r="Q679" s="281"/>
      <c r="R679" s="281"/>
      <c r="S679" s="281"/>
      <c r="T679" s="281"/>
      <c r="U679" s="281"/>
      <c r="V679" s="281"/>
      <c r="W679" s="281"/>
      <c r="X679" s="281"/>
      <c r="Y679" s="281"/>
      <c r="Z679" s="281"/>
      <c r="AA679" s="281"/>
      <c r="AB679" s="281"/>
    </row>
    <row r="680" spans="1:28">
      <c r="A680" s="281"/>
      <c r="B680" s="281"/>
      <c r="C680" s="281"/>
      <c r="D680" s="281"/>
      <c r="E680" s="281"/>
      <c r="F680" s="281"/>
      <c r="G680" s="281"/>
      <c r="H680" s="281"/>
      <c r="I680" s="281"/>
      <c r="J680" s="281"/>
      <c r="K680" s="281"/>
      <c r="L680" s="281"/>
      <c r="M680" s="281"/>
      <c r="N680" s="281"/>
      <c r="O680" s="281"/>
      <c r="P680" s="281"/>
      <c r="Q680" s="281"/>
      <c r="R680" s="281"/>
      <c r="S680" s="281"/>
      <c r="T680" s="281"/>
      <c r="U680" s="281"/>
      <c r="V680" s="281"/>
      <c r="W680" s="281"/>
      <c r="X680" s="281"/>
      <c r="Y680" s="281"/>
      <c r="Z680" s="281"/>
      <c r="AA680" s="281"/>
      <c r="AB680" s="281"/>
    </row>
    <row r="681" spans="1:28">
      <c r="A681" s="281"/>
      <c r="B681" s="281"/>
      <c r="C681" s="281"/>
      <c r="D681" s="281"/>
      <c r="E681" s="281"/>
      <c r="F681" s="281"/>
      <c r="G681" s="281"/>
      <c r="H681" s="281"/>
      <c r="I681" s="281"/>
      <c r="J681" s="281"/>
      <c r="K681" s="281"/>
      <c r="L681" s="281"/>
      <c r="M681" s="281"/>
      <c r="N681" s="281"/>
      <c r="O681" s="281"/>
      <c r="P681" s="281"/>
      <c r="Q681" s="281"/>
      <c r="R681" s="281"/>
      <c r="S681" s="281"/>
      <c r="T681" s="281"/>
      <c r="U681" s="281"/>
      <c r="V681" s="281"/>
      <c r="W681" s="281"/>
      <c r="X681" s="281"/>
      <c r="Y681" s="281"/>
      <c r="Z681" s="281"/>
      <c r="AA681" s="281"/>
      <c r="AB681" s="281"/>
    </row>
    <row r="682" spans="1:28">
      <c r="A682" s="281"/>
      <c r="B682" s="281"/>
      <c r="C682" s="281"/>
      <c r="D682" s="281"/>
      <c r="E682" s="281"/>
      <c r="F682" s="281"/>
      <c r="G682" s="281"/>
      <c r="H682" s="281"/>
      <c r="I682" s="281"/>
      <c r="J682" s="281"/>
      <c r="K682" s="281"/>
      <c r="L682" s="281"/>
      <c r="M682" s="281"/>
      <c r="N682" s="281"/>
      <c r="O682" s="281"/>
      <c r="P682" s="281"/>
      <c r="Q682" s="281"/>
      <c r="R682" s="281"/>
      <c r="S682" s="281"/>
      <c r="T682" s="281"/>
      <c r="U682" s="281"/>
      <c r="V682" s="281"/>
      <c r="W682" s="281"/>
      <c r="X682" s="281"/>
      <c r="Y682" s="281"/>
      <c r="Z682" s="281"/>
      <c r="AA682" s="281"/>
      <c r="AB682" s="281"/>
    </row>
    <row r="683" spans="1:28">
      <c r="A683" s="281"/>
      <c r="B683" s="281"/>
      <c r="C683" s="281"/>
      <c r="D683" s="281"/>
      <c r="E683" s="281"/>
      <c r="F683" s="281"/>
      <c r="G683" s="281"/>
      <c r="H683" s="281"/>
      <c r="I683" s="281"/>
      <c r="J683" s="281"/>
      <c r="K683" s="281"/>
      <c r="L683" s="281"/>
      <c r="M683" s="281"/>
      <c r="N683" s="281"/>
      <c r="O683" s="281"/>
      <c r="P683" s="281"/>
      <c r="Q683" s="281"/>
      <c r="R683" s="281"/>
      <c r="S683" s="281"/>
      <c r="T683" s="281"/>
      <c r="U683" s="281"/>
      <c r="V683" s="281"/>
      <c r="W683" s="281"/>
      <c r="X683" s="281"/>
      <c r="Y683" s="281"/>
      <c r="Z683" s="281"/>
      <c r="AA683" s="281"/>
      <c r="AB683" s="281"/>
    </row>
    <row r="684" spans="1:28">
      <c r="A684" s="281"/>
      <c r="B684" s="281"/>
      <c r="C684" s="281"/>
      <c r="D684" s="281"/>
      <c r="E684" s="281"/>
      <c r="F684" s="281"/>
      <c r="G684" s="281"/>
      <c r="H684" s="281"/>
      <c r="I684" s="281"/>
      <c r="J684" s="281"/>
      <c r="K684" s="281"/>
      <c r="L684" s="281"/>
      <c r="M684" s="281"/>
      <c r="N684" s="281"/>
      <c r="O684" s="281"/>
      <c r="P684" s="281"/>
      <c r="Q684" s="281"/>
      <c r="R684" s="281"/>
      <c r="S684" s="281"/>
      <c r="T684" s="281"/>
      <c r="U684" s="281"/>
      <c r="V684" s="281"/>
      <c r="W684" s="281"/>
      <c r="X684" s="281"/>
      <c r="Y684" s="281"/>
      <c r="Z684" s="281"/>
      <c r="AA684" s="281"/>
      <c r="AB684" s="281"/>
    </row>
    <row r="685" spans="1:28">
      <c r="A685" s="281"/>
      <c r="B685" s="281"/>
      <c r="C685" s="281"/>
      <c r="D685" s="281"/>
      <c r="E685" s="281"/>
      <c r="F685" s="281"/>
      <c r="G685" s="281"/>
      <c r="H685" s="281"/>
      <c r="I685" s="281"/>
      <c r="J685" s="281"/>
      <c r="K685" s="281"/>
      <c r="L685" s="281"/>
      <c r="M685" s="281"/>
      <c r="N685" s="281"/>
      <c r="O685" s="281"/>
      <c r="P685" s="281"/>
      <c r="Q685" s="281"/>
      <c r="R685" s="281"/>
      <c r="S685" s="281"/>
      <c r="T685" s="281"/>
      <c r="U685" s="281"/>
      <c r="V685" s="281"/>
      <c r="W685" s="281"/>
      <c r="X685" s="281"/>
      <c r="Y685" s="281"/>
      <c r="Z685" s="281"/>
      <c r="AA685" s="281"/>
      <c r="AB685" s="281"/>
    </row>
    <row r="686" spans="1:28">
      <c r="A686" s="281"/>
      <c r="B686" s="281"/>
      <c r="C686" s="281"/>
      <c r="D686" s="281"/>
      <c r="E686" s="281"/>
      <c r="F686" s="281"/>
      <c r="G686" s="281"/>
      <c r="H686" s="281"/>
      <c r="I686" s="281"/>
      <c r="J686" s="281"/>
      <c r="K686" s="281"/>
      <c r="L686" s="281"/>
      <c r="M686" s="281"/>
      <c r="N686" s="281"/>
      <c r="O686" s="281"/>
      <c r="P686" s="281"/>
      <c r="Q686" s="281"/>
      <c r="R686" s="281"/>
      <c r="S686" s="281"/>
      <c r="T686" s="281"/>
      <c r="U686" s="281"/>
      <c r="V686" s="281"/>
      <c r="W686" s="281"/>
      <c r="X686" s="281"/>
      <c r="Y686" s="281"/>
      <c r="Z686" s="281"/>
      <c r="AA686" s="281"/>
      <c r="AB686" s="281"/>
    </row>
    <row r="687" spans="1:28">
      <c r="A687" s="281"/>
      <c r="B687" s="281"/>
      <c r="C687" s="281"/>
      <c r="D687" s="281"/>
      <c r="E687" s="281"/>
      <c r="F687" s="281"/>
      <c r="G687" s="281"/>
      <c r="H687" s="281"/>
      <c r="I687" s="281"/>
      <c r="J687" s="281"/>
      <c r="K687" s="281"/>
      <c r="L687" s="281"/>
      <c r="M687" s="281"/>
      <c r="N687" s="281"/>
      <c r="O687" s="281"/>
      <c r="P687" s="281"/>
      <c r="Q687" s="281"/>
      <c r="R687" s="281"/>
      <c r="S687" s="281"/>
      <c r="T687" s="281"/>
      <c r="U687" s="281"/>
      <c r="V687" s="281"/>
      <c r="W687" s="281"/>
      <c r="X687" s="281"/>
      <c r="Y687" s="281"/>
      <c r="Z687" s="281"/>
      <c r="AA687" s="281"/>
      <c r="AB687" s="281"/>
    </row>
    <row r="688" spans="1:28">
      <c r="A688" s="281"/>
      <c r="B688" s="281"/>
      <c r="C688" s="281"/>
      <c r="D688" s="281"/>
      <c r="E688" s="281"/>
      <c r="F688" s="281"/>
      <c r="G688" s="281"/>
      <c r="H688" s="281"/>
      <c r="I688" s="281"/>
      <c r="J688" s="281"/>
      <c r="K688" s="281"/>
      <c r="L688" s="281"/>
      <c r="M688" s="281"/>
      <c r="N688" s="281"/>
      <c r="O688" s="281"/>
      <c r="P688" s="281"/>
      <c r="Q688" s="281"/>
      <c r="R688" s="281"/>
      <c r="S688" s="281"/>
      <c r="T688" s="281"/>
      <c r="U688" s="281"/>
      <c r="V688" s="281"/>
      <c r="W688" s="281"/>
      <c r="X688" s="281"/>
      <c r="Y688" s="281"/>
      <c r="Z688" s="281"/>
      <c r="AA688" s="281"/>
      <c r="AB688" s="281"/>
    </row>
    <row r="689" spans="1:28">
      <c r="A689" s="281"/>
      <c r="B689" s="281"/>
      <c r="C689" s="281"/>
      <c r="D689" s="281"/>
      <c r="E689" s="281"/>
      <c r="F689" s="281"/>
      <c r="G689" s="281"/>
      <c r="H689" s="281"/>
      <c r="I689" s="281"/>
      <c r="J689" s="281"/>
      <c r="K689" s="281"/>
      <c r="L689" s="281"/>
      <c r="M689" s="281"/>
      <c r="N689" s="281"/>
      <c r="O689" s="281"/>
      <c r="P689" s="281"/>
      <c r="Q689" s="281"/>
      <c r="R689" s="281"/>
      <c r="S689" s="281"/>
      <c r="T689" s="281"/>
      <c r="U689" s="281"/>
      <c r="V689" s="281"/>
      <c r="W689" s="281"/>
      <c r="X689" s="281"/>
      <c r="Y689" s="281"/>
      <c r="Z689" s="281"/>
      <c r="AA689" s="281"/>
      <c r="AB689" s="281"/>
    </row>
    <row r="690" spans="1:28">
      <c r="A690" s="281"/>
      <c r="B690" s="281"/>
      <c r="C690" s="281"/>
      <c r="D690" s="281"/>
      <c r="E690" s="281"/>
      <c r="F690" s="281"/>
      <c r="G690" s="281"/>
      <c r="H690" s="281"/>
      <c r="I690" s="281"/>
      <c r="J690" s="281"/>
      <c r="K690" s="281"/>
      <c r="L690" s="281"/>
      <c r="M690" s="281"/>
      <c r="N690" s="281"/>
      <c r="O690" s="281"/>
      <c r="P690" s="281"/>
      <c r="Q690" s="281"/>
      <c r="R690" s="281"/>
      <c r="S690" s="281"/>
      <c r="T690" s="281"/>
      <c r="U690" s="281"/>
      <c r="V690" s="281"/>
      <c r="W690" s="281"/>
      <c r="X690" s="281"/>
      <c r="Y690" s="281"/>
      <c r="Z690" s="281"/>
      <c r="AA690" s="281"/>
      <c r="AB690" s="281"/>
    </row>
    <row r="691" spans="1:28">
      <c r="A691" s="281"/>
      <c r="B691" s="281"/>
      <c r="C691" s="281"/>
      <c r="D691" s="281"/>
      <c r="E691" s="281"/>
      <c r="F691" s="281"/>
      <c r="G691" s="281"/>
      <c r="H691" s="281"/>
      <c r="I691" s="281"/>
      <c r="J691" s="281"/>
      <c r="K691" s="281"/>
      <c r="L691" s="281"/>
      <c r="M691" s="281"/>
      <c r="N691" s="281"/>
      <c r="O691" s="281"/>
      <c r="P691" s="281"/>
      <c r="Q691" s="281"/>
      <c r="R691" s="281"/>
      <c r="S691" s="281"/>
      <c r="T691" s="281"/>
      <c r="U691" s="281"/>
      <c r="V691" s="281"/>
      <c r="W691" s="281"/>
      <c r="X691" s="281"/>
      <c r="Y691" s="281"/>
      <c r="Z691" s="281"/>
      <c r="AA691" s="281"/>
      <c r="AB691" s="281"/>
    </row>
    <row r="692" spans="1:28">
      <c r="A692" s="281"/>
      <c r="B692" s="281"/>
      <c r="C692" s="281"/>
      <c r="D692" s="281"/>
      <c r="E692" s="281"/>
      <c r="F692" s="281"/>
      <c r="G692" s="281"/>
      <c r="H692" s="281"/>
      <c r="I692" s="281"/>
      <c r="J692" s="281"/>
      <c r="K692" s="281"/>
      <c r="L692" s="281"/>
      <c r="M692" s="281"/>
      <c r="N692" s="281"/>
      <c r="O692" s="281"/>
      <c r="P692" s="281"/>
      <c r="Q692" s="281"/>
      <c r="R692" s="281"/>
      <c r="S692" s="281"/>
      <c r="T692" s="281"/>
      <c r="U692" s="281"/>
      <c r="V692" s="281"/>
      <c r="W692" s="281"/>
      <c r="X692" s="281"/>
      <c r="Y692" s="281"/>
      <c r="Z692" s="281"/>
      <c r="AA692" s="281"/>
      <c r="AB692" s="281"/>
    </row>
    <row r="693" spans="1:28">
      <c r="A693" s="281"/>
      <c r="B693" s="281"/>
      <c r="C693" s="281"/>
      <c r="D693" s="281"/>
      <c r="E693" s="281"/>
      <c r="F693" s="281"/>
      <c r="G693" s="281"/>
      <c r="H693" s="281"/>
      <c r="I693" s="281"/>
      <c r="J693" s="281"/>
      <c r="K693" s="281"/>
      <c r="L693" s="281"/>
      <c r="M693" s="281"/>
      <c r="N693" s="281"/>
      <c r="O693" s="281"/>
      <c r="P693" s="281"/>
      <c r="Q693" s="281"/>
      <c r="R693" s="281"/>
      <c r="S693" s="281"/>
      <c r="T693" s="281"/>
      <c r="U693" s="281"/>
      <c r="V693" s="281"/>
      <c r="W693" s="281"/>
      <c r="X693" s="281"/>
      <c r="Y693" s="281"/>
      <c r="Z693" s="281"/>
      <c r="AA693" s="281"/>
      <c r="AB693" s="281"/>
    </row>
    <row r="694" spans="1:28">
      <c r="A694" s="281"/>
      <c r="B694" s="281"/>
      <c r="C694" s="281"/>
      <c r="D694" s="281"/>
      <c r="E694" s="281"/>
      <c r="F694" s="281"/>
      <c r="G694" s="281"/>
      <c r="H694" s="281"/>
      <c r="I694" s="281"/>
      <c r="J694" s="281"/>
      <c r="K694" s="281"/>
      <c r="L694" s="281"/>
      <c r="M694" s="281"/>
      <c r="N694" s="281"/>
      <c r="O694" s="281"/>
      <c r="P694" s="281"/>
      <c r="Q694" s="281"/>
      <c r="R694" s="281"/>
      <c r="S694" s="281"/>
      <c r="T694" s="281"/>
      <c r="U694" s="281"/>
      <c r="V694" s="281"/>
      <c r="W694" s="281"/>
      <c r="X694" s="281"/>
      <c r="Y694" s="281"/>
      <c r="Z694" s="281"/>
      <c r="AA694" s="281"/>
      <c r="AB694" s="281"/>
    </row>
    <row r="695" spans="1:28">
      <c r="A695" s="281"/>
      <c r="B695" s="281"/>
      <c r="C695" s="281"/>
      <c r="D695" s="281"/>
      <c r="E695" s="281"/>
      <c r="F695" s="281"/>
      <c r="G695" s="281"/>
      <c r="H695" s="281"/>
      <c r="I695" s="281"/>
      <c r="J695" s="281"/>
      <c r="K695" s="281"/>
      <c r="L695" s="281"/>
      <c r="M695" s="281"/>
      <c r="N695" s="281"/>
      <c r="O695" s="281"/>
      <c r="P695" s="281"/>
      <c r="Q695" s="281"/>
      <c r="R695" s="281"/>
      <c r="S695" s="281"/>
      <c r="T695" s="281"/>
      <c r="U695" s="281"/>
      <c r="V695" s="281"/>
      <c r="W695" s="281"/>
      <c r="X695" s="281"/>
      <c r="Y695" s="281"/>
      <c r="Z695" s="281"/>
      <c r="AA695" s="281"/>
      <c r="AB695" s="281"/>
    </row>
    <row r="696" spans="1:28">
      <c r="A696" s="281"/>
      <c r="B696" s="281"/>
      <c r="C696" s="281"/>
      <c r="D696" s="281"/>
      <c r="E696" s="281"/>
      <c r="F696" s="281"/>
      <c r="G696" s="281"/>
      <c r="H696" s="281"/>
      <c r="I696" s="281"/>
      <c r="J696" s="281"/>
      <c r="K696" s="281"/>
      <c r="L696" s="281"/>
      <c r="M696" s="281"/>
      <c r="N696" s="281"/>
      <c r="O696" s="281"/>
      <c r="P696" s="281"/>
      <c r="Q696" s="281"/>
      <c r="R696" s="281"/>
      <c r="S696" s="281"/>
      <c r="T696" s="281"/>
      <c r="U696" s="281"/>
      <c r="V696" s="281"/>
      <c r="W696" s="281"/>
      <c r="X696" s="281"/>
      <c r="Y696" s="281"/>
      <c r="Z696" s="281"/>
      <c r="AA696" s="281"/>
      <c r="AB696" s="281"/>
    </row>
    <row r="697" spans="1:28">
      <c r="A697" s="281"/>
      <c r="B697" s="281"/>
      <c r="C697" s="281"/>
      <c r="D697" s="281"/>
      <c r="E697" s="281"/>
      <c r="F697" s="281"/>
      <c r="G697" s="281"/>
      <c r="H697" s="281"/>
      <c r="I697" s="281"/>
      <c r="J697" s="281"/>
      <c r="K697" s="281"/>
      <c r="L697" s="281"/>
      <c r="M697" s="281"/>
      <c r="N697" s="281"/>
      <c r="O697" s="281"/>
      <c r="P697" s="281"/>
      <c r="Q697" s="281"/>
      <c r="R697" s="281"/>
      <c r="S697" s="281"/>
      <c r="T697" s="281"/>
      <c r="U697" s="281"/>
      <c r="V697" s="281"/>
      <c r="W697" s="281"/>
      <c r="X697" s="281"/>
      <c r="Y697" s="281"/>
      <c r="Z697" s="281"/>
      <c r="AA697" s="281"/>
      <c r="AB697" s="281"/>
    </row>
    <row r="698" spans="1:28">
      <c r="A698" s="281"/>
      <c r="B698" s="281"/>
      <c r="C698" s="281"/>
      <c r="D698" s="281"/>
      <c r="E698" s="281"/>
      <c r="F698" s="281"/>
      <c r="G698" s="281"/>
      <c r="H698" s="281"/>
      <c r="I698" s="281"/>
      <c r="J698" s="281"/>
      <c r="K698" s="281"/>
      <c r="L698" s="281"/>
      <c r="M698" s="281"/>
      <c r="N698" s="281"/>
      <c r="O698" s="281"/>
      <c r="P698" s="281"/>
      <c r="Q698" s="281"/>
      <c r="R698" s="281"/>
      <c r="S698" s="281"/>
      <c r="T698" s="281"/>
      <c r="U698" s="281"/>
      <c r="V698" s="281"/>
      <c r="W698" s="281"/>
      <c r="X698" s="281"/>
      <c r="Y698" s="281"/>
      <c r="Z698" s="281"/>
      <c r="AA698" s="281"/>
      <c r="AB698" s="281"/>
    </row>
    <row r="699" spans="1:28">
      <c r="A699" s="281"/>
      <c r="B699" s="281"/>
      <c r="C699" s="281"/>
      <c r="D699" s="281"/>
      <c r="E699" s="281"/>
      <c r="F699" s="281"/>
      <c r="G699" s="281"/>
      <c r="H699" s="281"/>
      <c r="I699" s="281"/>
      <c r="J699" s="281"/>
      <c r="K699" s="281"/>
      <c r="L699" s="281"/>
      <c r="M699" s="281"/>
      <c r="N699" s="281"/>
      <c r="O699" s="281"/>
      <c r="P699" s="281"/>
      <c r="Q699" s="281"/>
      <c r="R699" s="281"/>
      <c r="S699" s="281"/>
      <c r="T699" s="281"/>
      <c r="U699" s="281"/>
      <c r="V699" s="281"/>
      <c r="W699" s="281"/>
      <c r="X699" s="281"/>
      <c r="Y699" s="281"/>
      <c r="Z699" s="281"/>
      <c r="AA699" s="281"/>
      <c r="AB699" s="281"/>
    </row>
    <row r="700" spans="1:28">
      <c r="A700" s="281"/>
      <c r="B700" s="281"/>
      <c r="C700" s="281"/>
      <c r="D700" s="281"/>
      <c r="E700" s="281"/>
      <c r="F700" s="281"/>
      <c r="G700" s="281"/>
      <c r="H700" s="281"/>
      <c r="I700" s="281"/>
      <c r="J700" s="281"/>
      <c r="K700" s="281"/>
      <c r="L700" s="281"/>
      <c r="M700" s="281"/>
      <c r="N700" s="281"/>
      <c r="O700" s="281"/>
      <c r="P700" s="281"/>
      <c r="Q700" s="281"/>
      <c r="R700" s="281"/>
      <c r="S700" s="281"/>
      <c r="T700" s="281"/>
      <c r="U700" s="281"/>
      <c r="V700" s="281"/>
      <c r="W700" s="281"/>
      <c r="X700" s="281"/>
      <c r="Y700" s="281"/>
      <c r="Z700" s="281"/>
      <c r="AA700" s="281"/>
      <c r="AB700" s="281"/>
    </row>
    <row r="701" spans="1:28">
      <c r="A701" s="281"/>
      <c r="B701" s="281"/>
      <c r="C701" s="281"/>
      <c r="D701" s="281"/>
      <c r="E701" s="281"/>
      <c r="F701" s="281"/>
      <c r="G701" s="281"/>
      <c r="H701" s="281"/>
      <c r="I701" s="281"/>
      <c r="J701" s="281"/>
      <c r="K701" s="281"/>
      <c r="L701" s="281"/>
      <c r="M701" s="281"/>
      <c r="N701" s="281"/>
      <c r="O701" s="281"/>
      <c r="P701" s="281"/>
      <c r="Q701" s="281"/>
      <c r="R701" s="281"/>
      <c r="S701" s="281"/>
      <c r="T701" s="281"/>
      <c r="U701" s="281"/>
      <c r="V701" s="281"/>
      <c r="W701" s="281"/>
      <c r="X701" s="281"/>
      <c r="Y701" s="281"/>
      <c r="Z701" s="281"/>
      <c r="AA701" s="281"/>
      <c r="AB701" s="281"/>
    </row>
    <row r="702" spans="1:28">
      <c r="A702" s="281"/>
      <c r="B702" s="281"/>
      <c r="C702" s="281"/>
      <c r="D702" s="281"/>
      <c r="E702" s="281"/>
      <c r="F702" s="281"/>
      <c r="G702" s="281"/>
      <c r="H702" s="281"/>
      <c r="I702" s="281"/>
      <c r="J702" s="281"/>
      <c r="K702" s="281"/>
      <c r="L702" s="281"/>
      <c r="M702" s="281"/>
      <c r="N702" s="281"/>
      <c r="O702" s="281"/>
      <c r="P702" s="281"/>
      <c r="Q702" s="281"/>
      <c r="R702" s="281"/>
      <c r="S702" s="281"/>
      <c r="T702" s="281"/>
      <c r="U702" s="281"/>
      <c r="V702" s="281"/>
      <c r="W702" s="281"/>
      <c r="X702" s="281"/>
      <c r="Y702" s="281"/>
      <c r="Z702" s="281"/>
      <c r="AA702" s="281"/>
      <c r="AB702" s="281"/>
    </row>
    <row r="703" spans="1:28">
      <c r="A703" s="281"/>
      <c r="B703" s="281"/>
      <c r="C703" s="281"/>
      <c r="D703" s="281"/>
      <c r="E703" s="281"/>
      <c r="F703" s="281"/>
      <c r="G703" s="281"/>
      <c r="H703" s="281"/>
      <c r="I703" s="281"/>
      <c r="J703" s="281"/>
      <c r="K703" s="281"/>
      <c r="L703" s="281"/>
      <c r="M703" s="281"/>
      <c r="N703" s="281"/>
      <c r="O703" s="281"/>
      <c r="P703" s="281"/>
      <c r="Q703" s="281"/>
      <c r="R703" s="281"/>
      <c r="S703" s="281"/>
      <c r="T703" s="281"/>
      <c r="U703" s="281"/>
      <c r="V703" s="281"/>
      <c r="W703" s="281"/>
      <c r="X703" s="281"/>
      <c r="Y703" s="281"/>
      <c r="Z703" s="281"/>
      <c r="AA703" s="281"/>
      <c r="AB703" s="281"/>
    </row>
    <row r="704" spans="1:28">
      <c r="A704" s="281"/>
      <c r="B704" s="281"/>
      <c r="C704" s="281"/>
      <c r="D704" s="281"/>
      <c r="E704" s="281"/>
      <c r="F704" s="281"/>
      <c r="G704" s="281"/>
      <c r="H704" s="281"/>
      <c r="I704" s="281"/>
      <c r="J704" s="281"/>
      <c r="K704" s="281"/>
      <c r="L704" s="281"/>
      <c r="M704" s="281"/>
      <c r="N704" s="281"/>
      <c r="O704" s="281"/>
      <c r="P704" s="281"/>
      <c r="Q704" s="281"/>
      <c r="R704" s="281"/>
      <c r="S704" s="281"/>
      <c r="T704" s="281"/>
      <c r="U704" s="281"/>
      <c r="V704" s="281"/>
      <c r="W704" s="281"/>
      <c r="X704" s="281"/>
      <c r="Y704" s="281"/>
      <c r="Z704" s="281"/>
      <c r="AA704" s="281"/>
      <c r="AB704" s="281"/>
    </row>
    <row r="705" spans="1:28">
      <c r="A705" s="281"/>
      <c r="B705" s="281"/>
      <c r="C705" s="281"/>
      <c r="D705" s="281"/>
      <c r="E705" s="281"/>
      <c r="F705" s="281"/>
      <c r="G705" s="281"/>
      <c r="H705" s="281"/>
      <c r="I705" s="281"/>
      <c r="J705" s="281"/>
      <c r="K705" s="281"/>
      <c r="L705" s="281"/>
      <c r="M705" s="281"/>
      <c r="N705" s="281"/>
      <c r="O705" s="281"/>
      <c r="P705" s="281"/>
      <c r="Q705" s="281"/>
      <c r="R705" s="281"/>
      <c r="S705" s="281"/>
      <c r="T705" s="281"/>
      <c r="U705" s="281"/>
      <c r="V705" s="281"/>
      <c r="W705" s="281"/>
      <c r="X705" s="281"/>
      <c r="Y705" s="281"/>
      <c r="Z705" s="281"/>
      <c r="AA705" s="281"/>
      <c r="AB705" s="281"/>
    </row>
    <row r="706" spans="1:28">
      <c r="A706" s="281"/>
      <c r="B706" s="281"/>
      <c r="C706" s="281"/>
      <c r="D706" s="281"/>
      <c r="E706" s="281"/>
      <c r="F706" s="281"/>
      <c r="G706" s="281"/>
      <c r="H706" s="281"/>
      <c r="I706" s="281"/>
      <c r="J706" s="281"/>
      <c r="K706" s="281"/>
      <c r="L706" s="281"/>
      <c r="M706" s="281"/>
      <c r="N706" s="281"/>
      <c r="O706" s="281"/>
      <c r="P706" s="281"/>
      <c r="Q706" s="281"/>
      <c r="R706" s="281"/>
      <c r="S706" s="281"/>
      <c r="T706" s="281"/>
      <c r="U706" s="281"/>
      <c r="V706" s="281"/>
      <c r="W706" s="281"/>
      <c r="X706" s="281"/>
      <c r="Y706" s="281"/>
      <c r="Z706" s="281"/>
      <c r="AA706" s="281"/>
      <c r="AB706" s="281"/>
    </row>
    <row r="707" spans="1:28">
      <c r="A707" s="281"/>
      <c r="B707" s="281"/>
      <c r="C707" s="281"/>
      <c r="D707" s="281"/>
      <c r="E707" s="281"/>
      <c r="F707" s="281"/>
      <c r="G707" s="281"/>
      <c r="H707" s="281"/>
      <c r="I707" s="281"/>
      <c r="J707" s="281"/>
      <c r="K707" s="281"/>
      <c r="L707" s="281"/>
      <c r="M707" s="281"/>
      <c r="N707" s="281"/>
      <c r="O707" s="281"/>
      <c r="P707" s="281"/>
      <c r="Q707" s="281"/>
      <c r="R707" s="281"/>
      <c r="S707" s="281"/>
      <c r="T707" s="281"/>
      <c r="U707" s="281"/>
      <c r="V707" s="281"/>
      <c r="W707" s="281"/>
      <c r="X707" s="281"/>
      <c r="Y707" s="281"/>
      <c r="Z707" s="281"/>
      <c r="AA707" s="281"/>
      <c r="AB707" s="281"/>
    </row>
    <row r="708" spans="1:28">
      <c r="A708" s="281"/>
      <c r="B708" s="281"/>
      <c r="C708" s="281"/>
      <c r="D708" s="281"/>
      <c r="E708" s="281"/>
      <c r="F708" s="281"/>
      <c r="G708" s="281"/>
      <c r="H708" s="281"/>
      <c r="I708" s="281"/>
      <c r="J708" s="281"/>
      <c r="K708" s="281"/>
      <c r="L708" s="281"/>
      <c r="M708" s="281"/>
      <c r="N708" s="281"/>
      <c r="O708" s="281"/>
      <c r="P708" s="281"/>
      <c r="Q708" s="281"/>
      <c r="R708" s="281"/>
      <c r="S708" s="281"/>
      <c r="T708" s="281"/>
      <c r="U708" s="281"/>
      <c r="V708" s="281"/>
      <c r="W708" s="281"/>
      <c r="X708" s="281"/>
      <c r="Y708" s="281"/>
      <c r="Z708" s="281"/>
      <c r="AA708" s="281"/>
      <c r="AB708" s="281"/>
    </row>
    <row r="709" spans="1:28">
      <c r="A709" s="281"/>
      <c r="B709" s="281"/>
      <c r="C709" s="281"/>
      <c r="D709" s="281"/>
      <c r="E709" s="281"/>
      <c r="F709" s="281"/>
      <c r="G709" s="281"/>
      <c r="H709" s="281"/>
      <c r="I709" s="281"/>
      <c r="J709" s="281"/>
      <c r="K709" s="281"/>
      <c r="L709" s="281"/>
      <c r="M709" s="281"/>
      <c r="N709" s="281"/>
      <c r="O709" s="281"/>
      <c r="P709" s="281"/>
      <c r="Q709" s="281"/>
      <c r="R709" s="281"/>
      <c r="S709" s="281"/>
      <c r="T709" s="281"/>
      <c r="U709" s="281"/>
      <c r="V709" s="281"/>
      <c r="W709" s="281"/>
      <c r="X709" s="281"/>
      <c r="Y709" s="281"/>
      <c r="Z709" s="281"/>
      <c r="AA709" s="281"/>
      <c r="AB709" s="281"/>
    </row>
    <row r="710" spans="1:28">
      <c r="A710" s="281"/>
      <c r="B710" s="281"/>
      <c r="C710" s="281"/>
      <c r="D710" s="281"/>
      <c r="E710" s="281"/>
      <c r="F710" s="281"/>
      <c r="G710" s="281"/>
      <c r="H710" s="281"/>
      <c r="I710" s="281"/>
      <c r="J710" s="281"/>
      <c r="K710" s="281"/>
      <c r="L710" s="281"/>
      <c r="M710" s="281"/>
      <c r="N710" s="281"/>
      <c r="O710" s="281"/>
      <c r="P710" s="281"/>
      <c r="Q710" s="281"/>
      <c r="R710" s="281"/>
      <c r="S710" s="281"/>
      <c r="T710" s="281"/>
      <c r="U710" s="281"/>
      <c r="V710" s="281"/>
      <c r="W710" s="281"/>
      <c r="X710" s="281"/>
      <c r="Y710" s="281"/>
      <c r="Z710" s="281"/>
      <c r="AA710" s="281"/>
      <c r="AB710" s="281"/>
    </row>
    <row r="711" spans="1:28">
      <c r="A711" s="281"/>
      <c r="B711" s="281"/>
      <c r="C711" s="281"/>
      <c r="D711" s="281"/>
      <c r="E711" s="281"/>
      <c r="F711" s="281"/>
      <c r="G711" s="281"/>
      <c r="H711" s="281"/>
      <c r="I711" s="281"/>
      <c r="J711" s="281"/>
      <c r="K711" s="281"/>
      <c r="L711" s="281"/>
      <c r="M711" s="281"/>
      <c r="N711" s="281"/>
      <c r="O711" s="281"/>
      <c r="P711" s="281"/>
      <c r="Q711" s="281"/>
      <c r="R711" s="281"/>
      <c r="S711" s="281"/>
      <c r="T711" s="281"/>
      <c r="U711" s="281"/>
      <c r="V711" s="281"/>
      <c r="W711" s="281"/>
      <c r="X711" s="281"/>
      <c r="Y711" s="281"/>
      <c r="Z711" s="281"/>
      <c r="AA711" s="281"/>
      <c r="AB711" s="281"/>
    </row>
    <row r="712" spans="1:28">
      <c r="A712" s="281"/>
      <c r="B712" s="281"/>
      <c r="C712" s="281"/>
      <c r="D712" s="281"/>
      <c r="E712" s="281"/>
      <c r="F712" s="281"/>
      <c r="G712" s="281"/>
      <c r="H712" s="281"/>
      <c r="I712" s="281"/>
      <c r="J712" s="281"/>
      <c r="K712" s="281"/>
      <c r="L712" s="281"/>
      <c r="M712" s="281"/>
      <c r="N712" s="281"/>
      <c r="O712" s="281"/>
      <c r="P712" s="281"/>
      <c r="Q712" s="281"/>
      <c r="R712" s="281"/>
      <c r="S712" s="281"/>
      <c r="T712" s="281"/>
      <c r="U712" s="281"/>
      <c r="V712" s="281"/>
      <c r="W712" s="281"/>
      <c r="X712" s="281"/>
      <c r="Y712" s="281"/>
      <c r="Z712" s="281"/>
      <c r="AA712" s="281"/>
      <c r="AB712" s="281"/>
    </row>
    <row r="713" spans="1:28">
      <c r="A713" s="281"/>
      <c r="B713" s="281"/>
      <c r="C713" s="281"/>
      <c r="D713" s="281"/>
      <c r="E713" s="281"/>
      <c r="F713" s="281"/>
      <c r="G713" s="281"/>
      <c r="H713" s="281"/>
      <c r="I713" s="281"/>
      <c r="J713" s="281"/>
      <c r="K713" s="281"/>
      <c r="L713" s="281"/>
      <c r="M713" s="281"/>
      <c r="N713" s="281"/>
      <c r="O713" s="281"/>
      <c r="P713" s="281"/>
      <c r="Q713" s="281"/>
      <c r="R713" s="281"/>
      <c r="S713" s="281"/>
      <c r="T713" s="281"/>
      <c r="U713" s="281"/>
      <c r="V713" s="281"/>
      <c r="W713" s="281"/>
      <c r="X713" s="281"/>
      <c r="Y713" s="281"/>
      <c r="Z713" s="281"/>
      <c r="AA713" s="281"/>
      <c r="AB713" s="281"/>
    </row>
    <row r="714" spans="1:28">
      <c r="A714" s="281"/>
      <c r="B714" s="281"/>
      <c r="C714" s="281"/>
      <c r="D714" s="281"/>
      <c r="E714" s="281"/>
      <c r="F714" s="281"/>
      <c r="G714" s="281"/>
      <c r="H714" s="281"/>
      <c r="I714" s="281"/>
      <c r="J714" s="281"/>
      <c r="K714" s="281"/>
      <c r="L714" s="281"/>
      <c r="M714" s="281"/>
      <c r="N714" s="281"/>
      <c r="O714" s="281"/>
      <c r="P714" s="281"/>
      <c r="Q714" s="281"/>
      <c r="R714" s="281"/>
      <c r="S714" s="281"/>
      <c r="T714" s="281"/>
      <c r="U714" s="281"/>
      <c r="V714" s="281"/>
      <c r="W714" s="281"/>
      <c r="X714" s="281"/>
      <c r="Y714" s="281"/>
      <c r="Z714" s="281"/>
      <c r="AA714" s="281"/>
      <c r="AB714" s="281"/>
    </row>
    <row r="715" spans="1:28">
      <c r="A715" s="281"/>
      <c r="B715" s="281"/>
      <c r="C715" s="281"/>
      <c r="D715" s="281"/>
      <c r="E715" s="281"/>
      <c r="F715" s="281"/>
      <c r="G715" s="281"/>
      <c r="H715" s="281"/>
      <c r="I715" s="281"/>
      <c r="J715" s="281"/>
      <c r="K715" s="281"/>
      <c r="L715" s="281"/>
      <c r="M715" s="281"/>
      <c r="N715" s="281"/>
      <c r="O715" s="281"/>
      <c r="P715" s="281"/>
      <c r="Q715" s="281"/>
      <c r="R715" s="281"/>
      <c r="S715" s="281"/>
      <c r="T715" s="281"/>
      <c r="U715" s="281"/>
      <c r="V715" s="281"/>
      <c r="W715" s="281"/>
      <c r="X715" s="281"/>
      <c r="Y715" s="281"/>
      <c r="Z715" s="281"/>
      <c r="AA715" s="281"/>
      <c r="AB715" s="281"/>
    </row>
    <row r="716" spans="1:28">
      <c r="A716" s="281"/>
      <c r="B716" s="281"/>
      <c r="C716" s="281"/>
      <c r="D716" s="281"/>
      <c r="E716" s="281"/>
      <c r="F716" s="281"/>
      <c r="G716" s="281"/>
      <c r="H716" s="281"/>
      <c r="I716" s="281"/>
      <c r="J716" s="281"/>
      <c r="K716" s="281"/>
      <c r="L716" s="281"/>
      <c r="M716" s="281"/>
      <c r="N716" s="281"/>
      <c r="O716" s="281"/>
      <c r="P716" s="281"/>
      <c r="Q716" s="281"/>
      <c r="R716" s="281"/>
      <c r="S716" s="281"/>
      <c r="T716" s="281"/>
      <c r="U716" s="281"/>
      <c r="V716" s="281"/>
      <c r="W716" s="281"/>
      <c r="X716" s="281"/>
      <c r="Y716" s="281"/>
      <c r="Z716" s="281"/>
      <c r="AA716" s="281"/>
      <c r="AB716" s="281"/>
    </row>
    <row r="717" spans="1:28">
      <c r="A717" s="281"/>
      <c r="B717" s="281"/>
      <c r="C717" s="281"/>
      <c r="D717" s="281"/>
      <c r="E717" s="281"/>
      <c r="F717" s="281"/>
      <c r="G717" s="281"/>
      <c r="H717" s="281"/>
      <c r="I717" s="281"/>
      <c r="J717" s="281"/>
      <c r="K717" s="281"/>
      <c r="L717" s="281"/>
      <c r="M717" s="281"/>
      <c r="N717" s="281"/>
      <c r="O717" s="281"/>
      <c r="P717" s="281"/>
      <c r="Q717" s="281"/>
      <c r="R717" s="281"/>
      <c r="S717" s="281"/>
      <c r="T717" s="281"/>
      <c r="U717" s="281"/>
      <c r="V717" s="281"/>
      <c r="W717" s="281"/>
      <c r="X717" s="281"/>
      <c r="Y717" s="281"/>
      <c r="Z717" s="281"/>
      <c r="AA717" s="281"/>
      <c r="AB717" s="281"/>
    </row>
    <row r="718" spans="1:28">
      <c r="A718" s="281"/>
      <c r="B718" s="281"/>
      <c r="C718" s="281"/>
      <c r="D718" s="281"/>
      <c r="E718" s="281"/>
      <c r="F718" s="281"/>
      <c r="G718" s="281"/>
      <c r="H718" s="281"/>
      <c r="I718" s="281"/>
      <c r="J718" s="281"/>
      <c r="K718" s="281"/>
      <c r="L718" s="281"/>
      <c r="M718" s="281"/>
      <c r="N718" s="281"/>
      <c r="O718" s="281"/>
      <c r="P718" s="281"/>
      <c r="Q718" s="281"/>
      <c r="R718" s="281"/>
      <c r="S718" s="281"/>
      <c r="T718" s="281"/>
      <c r="U718" s="281"/>
      <c r="V718" s="281"/>
      <c r="W718" s="281"/>
      <c r="X718" s="281"/>
      <c r="Y718" s="281"/>
      <c r="Z718" s="281"/>
      <c r="AA718" s="281"/>
      <c r="AB718" s="281"/>
    </row>
    <row r="719" spans="1:28">
      <c r="A719" s="281"/>
      <c r="B719" s="281"/>
      <c r="C719" s="281"/>
      <c r="D719" s="281"/>
      <c r="E719" s="281"/>
      <c r="F719" s="281"/>
      <c r="G719" s="281"/>
      <c r="H719" s="281"/>
      <c r="I719" s="281"/>
      <c r="J719" s="281"/>
      <c r="K719" s="281"/>
      <c r="L719" s="281"/>
      <c r="M719" s="281"/>
      <c r="N719" s="281"/>
      <c r="O719" s="281"/>
      <c r="P719" s="281"/>
      <c r="Q719" s="281"/>
      <c r="R719" s="281"/>
      <c r="S719" s="281"/>
      <c r="T719" s="281"/>
      <c r="U719" s="281"/>
      <c r="V719" s="281"/>
      <c r="W719" s="281"/>
      <c r="X719" s="281"/>
      <c r="Y719" s="281"/>
      <c r="Z719" s="281"/>
      <c r="AA719" s="281"/>
      <c r="AB719" s="281"/>
    </row>
    <row r="720" spans="1:28">
      <c r="A720" s="281"/>
      <c r="B720" s="281"/>
      <c r="C720" s="281"/>
      <c r="D720" s="281"/>
      <c r="E720" s="281"/>
      <c r="F720" s="281"/>
      <c r="G720" s="281"/>
      <c r="H720" s="281"/>
      <c r="I720" s="281"/>
      <c r="J720" s="281"/>
      <c r="K720" s="281"/>
      <c r="L720" s="281"/>
      <c r="M720" s="281"/>
      <c r="N720" s="281"/>
      <c r="O720" s="281"/>
      <c r="P720" s="281"/>
      <c r="Q720" s="281"/>
      <c r="R720" s="281"/>
      <c r="S720" s="281"/>
      <c r="T720" s="281"/>
      <c r="U720" s="281"/>
      <c r="V720" s="281"/>
      <c r="W720" s="281"/>
      <c r="X720" s="281"/>
      <c r="Y720" s="281"/>
      <c r="Z720" s="281"/>
      <c r="AA720" s="281"/>
      <c r="AB720" s="281"/>
    </row>
    <row r="721" spans="1:28">
      <c r="A721" s="281"/>
      <c r="B721" s="281"/>
      <c r="C721" s="281"/>
      <c r="D721" s="281"/>
      <c r="E721" s="281"/>
      <c r="F721" s="281"/>
      <c r="G721" s="281"/>
      <c r="H721" s="281"/>
      <c r="I721" s="281"/>
      <c r="J721" s="281"/>
      <c r="K721" s="281"/>
      <c r="L721" s="281"/>
      <c r="M721" s="281"/>
      <c r="N721" s="281"/>
      <c r="O721" s="281"/>
      <c r="P721" s="281"/>
      <c r="Q721" s="281"/>
      <c r="R721" s="281"/>
      <c r="S721" s="281"/>
      <c r="T721" s="281"/>
      <c r="U721" s="281"/>
      <c r="V721" s="281"/>
      <c r="W721" s="281"/>
      <c r="X721" s="281"/>
      <c r="Y721" s="281"/>
      <c r="Z721" s="281"/>
      <c r="AA721" s="281"/>
      <c r="AB721" s="281"/>
    </row>
    <row r="722" spans="1:28">
      <c r="A722" s="281"/>
      <c r="B722" s="281"/>
      <c r="C722" s="281"/>
      <c r="D722" s="281"/>
      <c r="E722" s="281"/>
      <c r="F722" s="281"/>
      <c r="G722" s="281"/>
      <c r="H722" s="281"/>
      <c r="I722" s="281"/>
      <c r="J722" s="281"/>
      <c r="K722" s="281"/>
      <c r="L722" s="281"/>
      <c r="M722" s="281"/>
      <c r="N722" s="281"/>
      <c r="O722" s="281"/>
      <c r="P722" s="281"/>
      <c r="Q722" s="281"/>
      <c r="R722" s="281"/>
      <c r="S722" s="281"/>
      <c r="T722" s="281"/>
      <c r="U722" s="281"/>
      <c r="V722" s="281"/>
      <c r="W722" s="281"/>
      <c r="X722" s="281"/>
      <c r="Y722" s="281"/>
      <c r="Z722" s="281"/>
      <c r="AA722" s="281"/>
      <c r="AB722" s="281"/>
    </row>
    <row r="723" spans="1:28">
      <c r="A723" s="281"/>
      <c r="B723" s="281"/>
      <c r="C723" s="281"/>
      <c r="D723" s="281"/>
      <c r="E723" s="281"/>
      <c r="F723" s="281"/>
      <c r="G723" s="281"/>
      <c r="H723" s="281"/>
      <c r="I723" s="281"/>
      <c r="J723" s="281"/>
      <c r="K723" s="281"/>
      <c r="L723" s="281"/>
      <c r="M723" s="281"/>
      <c r="N723" s="281"/>
      <c r="O723" s="281"/>
      <c r="P723" s="281"/>
      <c r="Q723" s="281"/>
      <c r="R723" s="281"/>
      <c r="S723" s="281"/>
      <c r="T723" s="281"/>
      <c r="U723" s="281"/>
      <c r="V723" s="281"/>
      <c r="W723" s="281"/>
      <c r="X723" s="281"/>
      <c r="Y723" s="281"/>
      <c r="Z723" s="281"/>
      <c r="AA723" s="281"/>
      <c r="AB723" s="281"/>
    </row>
    <row r="724" spans="1:28">
      <c r="A724" s="281"/>
      <c r="B724" s="281"/>
      <c r="C724" s="281"/>
      <c r="D724" s="281"/>
      <c r="E724" s="281"/>
      <c r="F724" s="281"/>
      <c r="G724" s="281"/>
      <c r="H724" s="281"/>
      <c r="I724" s="281"/>
      <c r="J724" s="281"/>
      <c r="K724" s="281"/>
      <c r="L724" s="281"/>
      <c r="M724" s="281"/>
      <c r="N724" s="281"/>
      <c r="O724" s="281"/>
      <c r="P724" s="281"/>
      <c r="Q724" s="281"/>
      <c r="R724" s="281"/>
      <c r="S724" s="281"/>
      <c r="T724" s="281"/>
      <c r="U724" s="281"/>
      <c r="V724" s="281"/>
      <c r="W724" s="281"/>
      <c r="X724" s="281"/>
      <c r="Y724" s="281"/>
      <c r="Z724" s="281"/>
      <c r="AA724" s="281"/>
      <c r="AB724" s="281"/>
    </row>
    <row r="725" spans="1:28">
      <c r="A725" s="281"/>
      <c r="B725" s="281"/>
      <c r="C725" s="281"/>
      <c r="D725" s="281"/>
      <c r="E725" s="281"/>
      <c r="F725" s="281"/>
      <c r="G725" s="281"/>
      <c r="H725" s="281"/>
      <c r="I725" s="281"/>
      <c r="J725" s="281"/>
      <c r="K725" s="281"/>
      <c r="L725" s="281"/>
      <c r="M725" s="281"/>
      <c r="N725" s="281"/>
      <c r="O725" s="281"/>
      <c r="P725" s="281"/>
      <c r="Q725" s="281"/>
      <c r="R725" s="281"/>
      <c r="S725" s="281"/>
      <c r="T725" s="281"/>
      <c r="U725" s="281"/>
      <c r="V725" s="281"/>
      <c r="W725" s="281"/>
      <c r="X725" s="281"/>
      <c r="Y725" s="281"/>
      <c r="Z725" s="281"/>
      <c r="AA725" s="281"/>
      <c r="AB725" s="281"/>
    </row>
    <row r="726" spans="1:28">
      <c r="A726" s="281"/>
      <c r="B726" s="281"/>
      <c r="C726" s="281"/>
      <c r="D726" s="281"/>
      <c r="E726" s="281"/>
      <c r="F726" s="281"/>
      <c r="G726" s="281"/>
      <c r="H726" s="281"/>
      <c r="I726" s="281"/>
      <c r="J726" s="281"/>
      <c r="K726" s="281"/>
      <c r="L726" s="281"/>
      <c r="M726" s="281"/>
      <c r="N726" s="281"/>
      <c r="O726" s="281"/>
      <c r="P726" s="281"/>
      <c r="Q726" s="281"/>
      <c r="R726" s="281"/>
      <c r="S726" s="281"/>
      <c r="T726" s="281"/>
      <c r="U726" s="281"/>
      <c r="V726" s="281"/>
      <c r="W726" s="281"/>
      <c r="X726" s="281"/>
      <c r="Y726" s="281"/>
      <c r="Z726" s="281"/>
      <c r="AA726" s="281"/>
      <c r="AB726" s="281"/>
    </row>
    <row r="727" spans="1:28">
      <c r="A727" s="281"/>
      <c r="B727" s="281"/>
      <c r="C727" s="281"/>
      <c r="D727" s="281"/>
      <c r="E727" s="281"/>
      <c r="F727" s="281"/>
      <c r="G727" s="281"/>
      <c r="H727" s="281"/>
      <c r="I727" s="281"/>
      <c r="J727" s="281"/>
      <c r="K727" s="281"/>
      <c r="L727" s="281"/>
      <c r="M727" s="281"/>
      <c r="N727" s="281"/>
      <c r="O727" s="281"/>
      <c r="P727" s="281"/>
      <c r="Q727" s="281"/>
      <c r="R727" s="281"/>
      <c r="S727" s="281"/>
      <c r="T727" s="281"/>
      <c r="U727" s="281"/>
      <c r="V727" s="281"/>
      <c r="W727" s="281"/>
      <c r="X727" s="281"/>
      <c r="Y727" s="281"/>
      <c r="Z727" s="281"/>
      <c r="AA727" s="281"/>
      <c r="AB727" s="281"/>
    </row>
    <row r="728" spans="1:28">
      <c r="A728" s="281"/>
      <c r="B728" s="281"/>
      <c r="C728" s="281"/>
      <c r="D728" s="281"/>
      <c r="E728" s="281"/>
      <c r="F728" s="281"/>
      <c r="G728" s="281"/>
      <c r="H728" s="281"/>
      <c r="I728" s="281"/>
      <c r="J728" s="281"/>
      <c r="K728" s="281"/>
      <c r="L728" s="281"/>
      <c r="M728" s="281"/>
      <c r="N728" s="281"/>
      <c r="O728" s="281"/>
      <c r="P728" s="281"/>
      <c r="Q728" s="281"/>
      <c r="R728" s="281"/>
      <c r="S728" s="281"/>
      <c r="T728" s="281"/>
      <c r="U728" s="281"/>
      <c r="V728" s="281"/>
      <c r="W728" s="281"/>
      <c r="X728" s="281"/>
      <c r="Y728" s="281"/>
      <c r="Z728" s="281"/>
      <c r="AA728" s="281"/>
      <c r="AB728" s="281"/>
    </row>
    <row r="729" spans="1:28">
      <c r="A729" s="281"/>
      <c r="B729" s="281"/>
      <c r="C729" s="281"/>
      <c r="D729" s="281"/>
      <c r="E729" s="281"/>
      <c r="F729" s="281"/>
      <c r="G729" s="281"/>
      <c r="H729" s="281"/>
      <c r="I729" s="281"/>
      <c r="J729" s="281"/>
      <c r="K729" s="281"/>
      <c r="L729" s="281"/>
      <c r="M729" s="281"/>
      <c r="N729" s="281"/>
      <c r="O729" s="281"/>
      <c r="P729" s="281"/>
      <c r="Q729" s="281"/>
      <c r="R729" s="281"/>
      <c r="S729" s="281"/>
      <c r="T729" s="281"/>
      <c r="U729" s="281"/>
      <c r="V729" s="281"/>
      <c r="W729" s="281"/>
      <c r="X729" s="281"/>
      <c r="Y729" s="281"/>
      <c r="Z729" s="281"/>
      <c r="AA729" s="281"/>
      <c r="AB729" s="281"/>
    </row>
    <row r="730" spans="1:28">
      <c r="A730" s="281"/>
      <c r="B730" s="281"/>
      <c r="C730" s="281"/>
      <c r="D730" s="281"/>
      <c r="E730" s="281"/>
      <c r="F730" s="281"/>
      <c r="G730" s="281"/>
      <c r="H730" s="281"/>
      <c r="I730" s="281"/>
      <c r="J730" s="281"/>
      <c r="K730" s="281"/>
      <c r="L730" s="281"/>
      <c r="M730" s="281"/>
      <c r="N730" s="281"/>
      <c r="O730" s="281"/>
      <c r="P730" s="281"/>
      <c r="Q730" s="281"/>
      <c r="R730" s="281"/>
      <c r="S730" s="281"/>
      <c r="T730" s="281"/>
      <c r="U730" s="281"/>
      <c r="V730" s="281"/>
      <c r="W730" s="281"/>
      <c r="X730" s="281"/>
      <c r="Y730" s="281"/>
      <c r="Z730" s="281"/>
      <c r="AA730" s="281"/>
      <c r="AB730" s="281"/>
    </row>
    <row r="731" spans="1:28">
      <c r="A731" s="281"/>
      <c r="B731" s="281"/>
      <c r="C731" s="281"/>
      <c r="D731" s="281"/>
      <c r="E731" s="281"/>
      <c r="F731" s="281"/>
      <c r="G731" s="281"/>
      <c r="H731" s="281"/>
      <c r="I731" s="281"/>
      <c r="J731" s="281"/>
      <c r="K731" s="281"/>
      <c r="L731" s="281"/>
      <c r="M731" s="281"/>
      <c r="N731" s="281"/>
      <c r="O731" s="281"/>
      <c r="P731" s="281"/>
      <c r="Q731" s="281"/>
      <c r="R731" s="281"/>
      <c r="S731" s="281"/>
      <c r="T731" s="281"/>
      <c r="U731" s="281"/>
      <c r="V731" s="281"/>
      <c r="W731" s="281"/>
      <c r="X731" s="281"/>
      <c r="Y731" s="281"/>
      <c r="Z731" s="281"/>
      <c r="AA731" s="281"/>
      <c r="AB731" s="281"/>
    </row>
    <row r="732" spans="1:28">
      <c r="A732" s="281"/>
      <c r="B732" s="281"/>
      <c r="C732" s="281"/>
      <c r="D732" s="281"/>
      <c r="E732" s="281"/>
      <c r="F732" s="281"/>
      <c r="G732" s="281"/>
      <c r="H732" s="281"/>
      <c r="I732" s="281"/>
      <c r="J732" s="281"/>
      <c r="K732" s="281"/>
      <c r="L732" s="281"/>
      <c r="M732" s="281"/>
      <c r="N732" s="281"/>
      <c r="O732" s="281"/>
      <c r="P732" s="281"/>
      <c r="Q732" s="281"/>
      <c r="R732" s="281"/>
      <c r="S732" s="281"/>
      <c r="T732" s="281"/>
      <c r="U732" s="281"/>
      <c r="V732" s="281"/>
      <c r="W732" s="281"/>
      <c r="X732" s="281"/>
      <c r="Y732" s="281"/>
      <c r="Z732" s="281"/>
      <c r="AA732" s="281"/>
      <c r="AB732" s="281"/>
    </row>
    <row r="733" spans="1:28">
      <c r="A733" s="281"/>
      <c r="B733" s="281"/>
      <c r="C733" s="281"/>
      <c r="D733" s="281"/>
      <c r="E733" s="281"/>
      <c r="F733" s="281"/>
      <c r="G733" s="281"/>
      <c r="H733" s="281"/>
      <c r="I733" s="281"/>
      <c r="J733" s="281"/>
      <c r="K733" s="281"/>
      <c r="L733" s="281"/>
      <c r="M733" s="281"/>
      <c r="N733" s="281"/>
      <c r="O733" s="281"/>
      <c r="P733" s="281"/>
      <c r="Q733" s="281"/>
      <c r="R733" s="281"/>
      <c r="S733" s="281"/>
      <c r="T733" s="281"/>
      <c r="U733" s="281"/>
      <c r="V733" s="281"/>
      <c r="W733" s="281"/>
      <c r="X733" s="281"/>
      <c r="Y733" s="281"/>
      <c r="Z733" s="281"/>
      <c r="AA733" s="281"/>
      <c r="AB733" s="281"/>
    </row>
    <row r="734" spans="1:28">
      <c r="A734" s="281"/>
      <c r="B734" s="281"/>
      <c r="C734" s="281"/>
      <c r="D734" s="281"/>
      <c r="E734" s="281"/>
      <c r="F734" s="281"/>
      <c r="G734" s="281"/>
      <c r="H734" s="281"/>
      <c r="I734" s="281"/>
      <c r="J734" s="281"/>
      <c r="K734" s="281"/>
      <c r="L734" s="281"/>
      <c r="M734" s="281"/>
      <c r="N734" s="281"/>
      <c r="O734" s="281"/>
      <c r="P734" s="281"/>
      <c r="Q734" s="281"/>
      <c r="R734" s="281"/>
      <c r="S734" s="281"/>
      <c r="T734" s="281"/>
      <c r="U734" s="281"/>
      <c r="V734" s="281"/>
      <c r="W734" s="281"/>
      <c r="X734" s="281"/>
      <c r="Y734" s="281"/>
      <c r="Z734" s="281"/>
      <c r="AA734" s="281"/>
      <c r="AB734" s="281"/>
    </row>
    <row r="735" spans="1:28">
      <c r="A735" s="281"/>
      <c r="B735" s="281"/>
      <c r="C735" s="281"/>
      <c r="D735" s="281"/>
      <c r="E735" s="281"/>
      <c r="F735" s="281"/>
      <c r="G735" s="281"/>
      <c r="H735" s="281"/>
      <c r="I735" s="281"/>
      <c r="J735" s="281"/>
      <c r="K735" s="281"/>
      <c r="L735" s="281"/>
      <c r="M735" s="281"/>
      <c r="N735" s="281"/>
      <c r="O735" s="281"/>
      <c r="P735" s="281"/>
      <c r="Q735" s="281"/>
      <c r="R735" s="281"/>
      <c r="S735" s="281"/>
      <c r="T735" s="281"/>
      <c r="U735" s="281"/>
      <c r="V735" s="281"/>
      <c r="W735" s="281"/>
      <c r="X735" s="281"/>
      <c r="Y735" s="281"/>
      <c r="Z735" s="281"/>
      <c r="AA735" s="281"/>
      <c r="AB735" s="281"/>
    </row>
    <row r="736" spans="1:28">
      <c r="A736" s="281"/>
      <c r="B736" s="281"/>
      <c r="C736" s="281"/>
      <c r="D736" s="281"/>
      <c r="E736" s="281"/>
      <c r="F736" s="281"/>
      <c r="G736" s="281"/>
      <c r="H736" s="281"/>
      <c r="I736" s="281"/>
      <c r="J736" s="281"/>
      <c r="K736" s="281"/>
      <c r="L736" s="281"/>
      <c r="M736" s="281"/>
      <c r="N736" s="281"/>
      <c r="O736" s="281"/>
      <c r="P736" s="281"/>
      <c r="Q736" s="281"/>
      <c r="R736" s="281"/>
      <c r="S736" s="281"/>
      <c r="T736" s="281"/>
      <c r="U736" s="281"/>
      <c r="V736" s="281"/>
      <c r="W736" s="281"/>
      <c r="X736" s="281"/>
      <c r="Y736" s="281"/>
      <c r="Z736" s="281"/>
      <c r="AA736" s="281"/>
      <c r="AB736" s="281"/>
    </row>
    <row r="737" spans="1:28">
      <c r="A737" s="281"/>
      <c r="B737" s="281"/>
      <c r="C737" s="281"/>
      <c r="D737" s="281"/>
      <c r="E737" s="281"/>
      <c r="F737" s="281"/>
      <c r="G737" s="281"/>
      <c r="H737" s="281"/>
      <c r="I737" s="281"/>
      <c r="J737" s="281"/>
      <c r="K737" s="281"/>
      <c r="L737" s="281"/>
      <c r="M737" s="281"/>
      <c r="N737" s="281"/>
      <c r="O737" s="281"/>
      <c r="P737" s="281"/>
      <c r="Q737" s="281"/>
      <c r="R737" s="281"/>
      <c r="S737" s="281"/>
      <c r="T737" s="281"/>
      <c r="U737" s="281"/>
      <c r="V737" s="281"/>
      <c r="W737" s="281"/>
      <c r="X737" s="281"/>
      <c r="Y737" s="281"/>
      <c r="Z737" s="281"/>
      <c r="AA737" s="281"/>
      <c r="AB737" s="281"/>
    </row>
    <row r="738" spans="1:28">
      <c r="A738" s="281"/>
      <c r="B738" s="281"/>
      <c r="C738" s="281"/>
      <c r="D738" s="281"/>
      <c r="E738" s="281"/>
      <c r="F738" s="281"/>
      <c r="G738" s="281"/>
      <c r="H738" s="281"/>
      <c r="I738" s="281"/>
      <c r="J738" s="281"/>
      <c r="K738" s="281"/>
      <c r="L738" s="281"/>
      <c r="M738" s="281"/>
      <c r="N738" s="281"/>
      <c r="O738" s="281"/>
      <c r="P738" s="281"/>
      <c r="Q738" s="281"/>
      <c r="R738" s="281"/>
      <c r="S738" s="281"/>
      <c r="T738" s="281"/>
      <c r="U738" s="281"/>
      <c r="V738" s="281"/>
      <c r="W738" s="281"/>
      <c r="X738" s="281"/>
      <c r="Y738" s="281"/>
      <c r="Z738" s="281"/>
      <c r="AA738" s="281"/>
      <c r="AB738" s="281"/>
    </row>
    <row r="739" spans="1:28">
      <c r="A739" s="281"/>
      <c r="B739" s="281"/>
      <c r="C739" s="281"/>
      <c r="D739" s="281"/>
      <c r="E739" s="281"/>
      <c r="F739" s="281"/>
      <c r="G739" s="281"/>
      <c r="H739" s="281"/>
      <c r="I739" s="281"/>
      <c r="J739" s="281"/>
      <c r="K739" s="281"/>
      <c r="L739" s="281"/>
      <c r="M739" s="281"/>
      <c r="N739" s="281"/>
      <c r="O739" s="281"/>
      <c r="P739" s="281"/>
      <c r="Q739" s="281"/>
      <c r="R739" s="281"/>
      <c r="S739" s="281"/>
      <c r="T739" s="281"/>
      <c r="U739" s="281"/>
      <c r="V739" s="281"/>
      <c r="W739" s="281"/>
      <c r="X739" s="281"/>
      <c r="Y739" s="281"/>
      <c r="Z739" s="281"/>
      <c r="AA739" s="281"/>
      <c r="AB739" s="281"/>
    </row>
    <row r="740" spans="1:28">
      <c r="A740" s="281"/>
      <c r="B740" s="281"/>
      <c r="C740" s="281"/>
      <c r="D740" s="281"/>
      <c r="E740" s="281"/>
      <c r="F740" s="281"/>
      <c r="G740" s="281"/>
      <c r="H740" s="281"/>
      <c r="I740" s="281"/>
      <c r="J740" s="281"/>
      <c r="K740" s="281"/>
      <c r="L740" s="281"/>
      <c r="M740" s="281"/>
      <c r="N740" s="281"/>
      <c r="O740" s="281"/>
      <c r="P740" s="281"/>
      <c r="Q740" s="281"/>
      <c r="R740" s="281"/>
      <c r="S740" s="281"/>
      <c r="T740" s="281"/>
      <c r="U740" s="281"/>
      <c r="V740" s="281"/>
      <c r="W740" s="281"/>
      <c r="X740" s="281"/>
      <c r="Y740" s="281"/>
      <c r="Z740" s="281"/>
      <c r="AA740" s="281"/>
      <c r="AB740" s="281"/>
    </row>
    <row r="741" spans="1:28">
      <c r="A741" s="281"/>
      <c r="B741" s="281"/>
      <c r="C741" s="281"/>
      <c r="D741" s="281"/>
      <c r="E741" s="281"/>
      <c r="F741" s="281"/>
      <c r="G741" s="281"/>
      <c r="H741" s="281"/>
      <c r="I741" s="281"/>
      <c r="J741" s="281"/>
      <c r="K741" s="281"/>
      <c r="L741" s="281"/>
      <c r="M741" s="281"/>
      <c r="N741" s="281"/>
      <c r="O741" s="281"/>
      <c r="P741" s="281"/>
      <c r="Q741" s="281"/>
      <c r="R741" s="281"/>
      <c r="S741" s="281"/>
      <c r="T741" s="281"/>
      <c r="U741" s="281"/>
      <c r="V741" s="281"/>
      <c r="W741" s="281"/>
      <c r="X741" s="281"/>
      <c r="Y741" s="281"/>
      <c r="Z741" s="281"/>
      <c r="AA741" s="281"/>
      <c r="AB741" s="281"/>
    </row>
    <row r="742" spans="1:28">
      <c r="A742" s="281"/>
      <c r="B742" s="281"/>
      <c r="C742" s="281"/>
      <c r="D742" s="281"/>
      <c r="E742" s="281"/>
      <c r="F742" s="281"/>
      <c r="G742" s="281"/>
      <c r="H742" s="281"/>
      <c r="I742" s="281"/>
      <c r="J742" s="281"/>
      <c r="K742" s="281"/>
      <c r="L742" s="281"/>
      <c r="M742" s="281"/>
      <c r="N742" s="281"/>
      <c r="O742" s="281"/>
      <c r="P742" s="281"/>
      <c r="Q742" s="281"/>
      <c r="R742" s="281"/>
      <c r="S742" s="281"/>
      <c r="T742" s="281"/>
      <c r="U742" s="281"/>
      <c r="V742" s="281"/>
      <c r="W742" s="281"/>
      <c r="X742" s="281"/>
      <c r="Y742" s="281"/>
      <c r="Z742" s="281"/>
      <c r="AA742" s="281"/>
      <c r="AB742" s="281"/>
    </row>
    <row r="743" spans="1:28">
      <c r="A743" s="281"/>
      <c r="B743" s="281"/>
      <c r="C743" s="281"/>
      <c r="D743" s="281"/>
      <c r="E743" s="281"/>
      <c r="F743" s="281"/>
      <c r="G743" s="281"/>
      <c r="H743" s="281"/>
      <c r="I743" s="281"/>
      <c r="J743" s="281"/>
      <c r="K743" s="281"/>
      <c r="L743" s="281"/>
      <c r="M743" s="281"/>
      <c r="N743" s="281"/>
      <c r="O743" s="281"/>
      <c r="P743" s="281"/>
      <c r="Q743" s="281"/>
      <c r="R743" s="281"/>
      <c r="S743" s="281"/>
      <c r="T743" s="281"/>
      <c r="U743" s="281"/>
      <c r="V743" s="281"/>
      <c r="W743" s="281"/>
      <c r="X743" s="281"/>
      <c r="Y743" s="281"/>
      <c r="Z743" s="281"/>
      <c r="AA743" s="281"/>
      <c r="AB743" s="281"/>
    </row>
    <row r="744" spans="1:28">
      <c r="A744" s="281"/>
      <c r="B744" s="281"/>
      <c r="C744" s="281"/>
      <c r="D744" s="281"/>
      <c r="E744" s="281"/>
      <c r="F744" s="281"/>
      <c r="G744" s="281"/>
      <c r="H744" s="281"/>
      <c r="I744" s="281"/>
      <c r="J744" s="281"/>
      <c r="K744" s="281"/>
      <c r="L744" s="281"/>
      <c r="M744" s="281"/>
      <c r="N744" s="281"/>
      <c r="O744" s="281"/>
      <c r="P744" s="281"/>
      <c r="Q744" s="281"/>
      <c r="R744" s="281"/>
      <c r="S744" s="281"/>
      <c r="T744" s="281"/>
      <c r="U744" s="281"/>
      <c r="V744" s="281"/>
      <c r="W744" s="281"/>
      <c r="X744" s="281"/>
      <c r="Y744" s="281"/>
      <c r="Z744" s="281"/>
      <c r="AA744" s="281"/>
      <c r="AB744" s="281"/>
    </row>
    <row r="745" spans="1:28">
      <c r="A745" s="281"/>
      <c r="B745" s="281"/>
      <c r="C745" s="281"/>
      <c r="D745" s="281"/>
      <c r="E745" s="281"/>
      <c r="F745" s="281"/>
      <c r="G745" s="281"/>
      <c r="H745" s="281"/>
      <c r="I745" s="281"/>
      <c r="J745" s="281"/>
      <c r="K745" s="281"/>
      <c r="L745" s="281"/>
      <c r="M745" s="281"/>
      <c r="N745" s="281"/>
      <c r="O745" s="281"/>
      <c r="P745" s="281"/>
      <c r="Q745" s="281"/>
      <c r="R745" s="281"/>
      <c r="S745" s="281"/>
      <c r="T745" s="281"/>
      <c r="U745" s="281"/>
      <c r="V745" s="281"/>
      <c r="W745" s="281"/>
      <c r="X745" s="281"/>
      <c r="Y745" s="281"/>
      <c r="Z745" s="281"/>
      <c r="AA745" s="281"/>
      <c r="AB745" s="281"/>
    </row>
    <row r="746" spans="1:28">
      <c r="A746" s="281"/>
      <c r="B746" s="281"/>
      <c r="C746" s="281"/>
      <c r="D746" s="281"/>
      <c r="E746" s="281"/>
      <c r="F746" s="281"/>
      <c r="G746" s="281"/>
      <c r="H746" s="281"/>
      <c r="I746" s="281"/>
      <c r="J746" s="281"/>
      <c r="K746" s="281"/>
      <c r="L746" s="281"/>
      <c r="M746" s="281"/>
      <c r="N746" s="281"/>
      <c r="O746" s="281"/>
      <c r="P746" s="281"/>
      <c r="Q746" s="281"/>
      <c r="R746" s="281"/>
      <c r="S746" s="281"/>
      <c r="T746" s="281"/>
      <c r="U746" s="281"/>
      <c r="V746" s="281"/>
      <c r="W746" s="281"/>
      <c r="X746" s="281"/>
      <c r="Y746" s="281"/>
      <c r="Z746" s="281"/>
      <c r="AA746" s="281"/>
      <c r="AB746" s="281"/>
    </row>
    <row r="747" spans="1:28">
      <c r="A747" s="281"/>
      <c r="B747" s="281"/>
      <c r="C747" s="281"/>
      <c r="D747" s="281"/>
      <c r="E747" s="281"/>
      <c r="F747" s="281"/>
      <c r="G747" s="281"/>
      <c r="H747" s="281"/>
      <c r="I747" s="281"/>
      <c r="J747" s="281"/>
      <c r="K747" s="281"/>
      <c r="L747" s="281"/>
      <c r="M747" s="281"/>
      <c r="N747" s="281"/>
      <c r="O747" s="281"/>
      <c r="P747" s="281"/>
      <c r="Q747" s="281"/>
      <c r="R747" s="281"/>
      <c r="S747" s="281"/>
      <c r="T747" s="281"/>
      <c r="U747" s="281"/>
      <c r="V747" s="281"/>
      <c r="W747" s="281"/>
      <c r="X747" s="281"/>
      <c r="Y747" s="281"/>
      <c r="Z747" s="281"/>
      <c r="AA747" s="281"/>
      <c r="AB747" s="281"/>
    </row>
    <row r="748" spans="1:28">
      <c r="A748" s="281"/>
      <c r="B748" s="281"/>
      <c r="C748" s="281"/>
      <c r="D748" s="281"/>
      <c r="E748" s="281"/>
      <c r="F748" s="281"/>
      <c r="G748" s="281"/>
      <c r="H748" s="281"/>
      <c r="I748" s="281"/>
      <c r="J748" s="281"/>
      <c r="K748" s="281"/>
      <c r="L748" s="281"/>
      <c r="M748" s="281"/>
      <c r="N748" s="281"/>
      <c r="O748" s="281"/>
      <c r="P748" s="281"/>
      <c r="Q748" s="281"/>
      <c r="R748" s="281"/>
      <c r="S748" s="281"/>
      <c r="T748" s="281"/>
      <c r="U748" s="281"/>
      <c r="V748" s="281"/>
      <c r="W748" s="281"/>
      <c r="X748" s="281"/>
      <c r="Y748" s="281"/>
      <c r="Z748" s="281"/>
      <c r="AA748" s="281"/>
      <c r="AB748" s="281"/>
    </row>
    <row r="749" spans="1:28">
      <c r="A749" s="281"/>
      <c r="B749" s="281"/>
      <c r="C749" s="281"/>
      <c r="D749" s="281"/>
      <c r="E749" s="281"/>
      <c r="F749" s="281"/>
      <c r="G749" s="281"/>
      <c r="H749" s="281"/>
      <c r="I749" s="281"/>
      <c r="J749" s="281"/>
      <c r="K749" s="281"/>
      <c r="L749" s="281"/>
      <c r="M749" s="281"/>
      <c r="N749" s="281"/>
      <c r="O749" s="281"/>
      <c r="P749" s="281"/>
      <c r="Q749" s="281"/>
      <c r="R749" s="281"/>
      <c r="S749" s="281"/>
      <c r="T749" s="281"/>
      <c r="U749" s="281"/>
      <c r="V749" s="281"/>
      <c r="W749" s="281"/>
      <c r="X749" s="281"/>
      <c r="Y749" s="281"/>
      <c r="Z749" s="281"/>
      <c r="AA749" s="281"/>
      <c r="AB749" s="281"/>
    </row>
    <row r="750" spans="1:28">
      <c r="A750" s="281"/>
      <c r="B750" s="281"/>
      <c r="C750" s="281"/>
      <c r="D750" s="281"/>
      <c r="E750" s="281"/>
      <c r="F750" s="281"/>
      <c r="G750" s="281"/>
      <c r="H750" s="281"/>
      <c r="I750" s="281"/>
      <c r="J750" s="281"/>
      <c r="K750" s="281"/>
      <c r="L750" s="281"/>
      <c r="M750" s="281"/>
      <c r="N750" s="281"/>
      <c r="O750" s="281"/>
      <c r="P750" s="281"/>
      <c r="Q750" s="281"/>
      <c r="R750" s="281"/>
      <c r="S750" s="281"/>
      <c r="T750" s="281"/>
      <c r="U750" s="281"/>
      <c r="V750" s="281"/>
      <c r="W750" s="281"/>
      <c r="X750" s="281"/>
      <c r="Y750" s="281"/>
      <c r="Z750" s="281"/>
      <c r="AA750" s="281"/>
      <c r="AB750" s="281"/>
    </row>
    <row r="751" spans="1:28">
      <c r="A751" s="281"/>
      <c r="B751" s="281"/>
      <c r="C751" s="281"/>
      <c r="D751" s="281"/>
      <c r="E751" s="281"/>
      <c r="F751" s="281"/>
      <c r="G751" s="281"/>
      <c r="H751" s="281"/>
      <c r="I751" s="281"/>
      <c r="J751" s="281"/>
      <c r="K751" s="281"/>
      <c r="L751" s="281"/>
      <c r="M751" s="281"/>
      <c r="N751" s="281"/>
      <c r="O751" s="281"/>
      <c r="P751" s="281"/>
      <c r="Q751" s="281"/>
      <c r="R751" s="281"/>
      <c r="S751" s="281"/>
      <c r="T751" s="281"/>
      <c r="U751" s="281"/>
      <c r="V751" s="281"/>
      <c r="W751" s="281"/>
      <c r="X751" s="281"/>
      <c r="Y751" s="281"/>
      <c r="Z751" s="281"/>
      <c r="AA751" s="281"/>
      <c r="AB751" s="281"/>
    </row>
    <row r="752" spans="1:28">
      <c r="A752" s="281"/>
      <c r="B752" s="281"/>
      <c r="C752" s="281"/>
      <c r="D752" s="281"/>
      <c r="E752" s="281"/>
      <c r="F752" s="281"/>
      <c r="G752" s="281"/>
      <c r="H752" s="281"/>
      <c r="I752" s="281"/>
      <c r="J752" s="281"/>
      <c r="K752" s="281"/>
      <c r="L752" s="281"/>
      <c r="M752" s="281"/>
      <c r="N752" s="281"/>
      <c r="O752" s="281"/>
      <c r="P752" s="281"/>
      <c r="Q752" s="281"/>
      <c r="R752" s="281"/>
      <c r="S752" s="281"/>
      <c r="T752" s="281"/>
      <c r="U752" s="281"/>
      <c r="V752" s="281"/>
      <c r="W752" s="281"/>
      <c r="X752" s="281"/>
      <c r="Y752" s="281"/>
      <c r="Z752" s="281"/>
      <c r="AA752" s="281"/>
      <c r="AB752" s="281"/>
    </row>
    <row r="753" spans="1:28">
      <c r="A753" s="281"/>
      <c r="B753" s="281"/>
      <c r="C753" s="281"/>
      <c r="D753" s="281"/>
      <c r="E753" s="281"/>
      <c r="F753" s="281"/>
      <c r="G753" s="281"/>
      <c r="H753" s="281"/>
      <c r="I753" s="281"/>
      <c r="J753" s="281"/>
      <c r="K753" s="281"/>
      <c r="L753" s="281"/>
      <c r="M753" s="281"/>
      <c r="N753" s="281"/>
      <c r="O753" s="281"/>
      <c r="P753" s="281"/>
      <c r="Q753" s="281"/>
      <c r="R753" s="281"/>
      <c r="S753" s="281"/>
      <c r="T753" s="281"/>
      <c r="U753" s="281"/>
      <c r="V753" s="281"/>
      <c r="W753" s="281"/>
      <c r="X753" s="281"/>
      <c r="Y753" s="281"/>
      <c r="Z753" s="281"/>
      <c r="AA753" s="281"/>
      <c r="AB753" s="281"/>
    </row>
    <row r="754" spans="1:28">
      <c r="A754" s="281"/>
      <c r="B754" s="281"/>
      <c r="C754" s="281"/>
      <c r="D754" s="281"/>
      <c r="E754" s="281"/>
      <c r="F754" s="281"/>
      <c r="G754" s="281"/>
      <c r="H754" s="281"/>
      <c r="I754" s="281"/>
      <c r="J754" s="281"/>
      <c r="K754" s="281"/>
      <c r="L754" s="281"/>
      <c r="M754" s="281"/>
      <c r="N754" s="281"/>
      <c r="O754" s="281"/>
      <c r="P754" s="281"/>
      <c r="Q754" s="281"/>
      <c r="R754" s="281"/>
      <c r="S754" s="281"/>
      <c r="T754" s="281"/>
      <c r="U754" s="281"/>
      <c r="V754" s="281"/>
      <c r="W754" s="281"/>
      <c r="X754" s="281"/>
      <c r="Y754" s="281"/>
      <c r="Z754" s="281"/>
      <c r="AA754" s="281"/>
      <c r="AB754" s="281"/>
    </row>
    <row r="755" spans="1:28">
      <c r="A755" s="281"/>
      <c r="B755" s="281"/>
      <c r="C755" s="281"/>
      <c r="D755" s="281"/>
      <c r="E755" s="281"/>
      <c r="F755" s="281"/>
      <c r="G755" s="281"/>
      <c r="H755" s="281"/>
      <c r="I755" s="281"/>
      <c r="J755" s="281"/>
      <c r="K755" s="281"/>
      <c r="L755" s="281"/>
      <c r="M755" s="281"/>
      <c r="N755" s="281"/>
      <c r="O755" s="281"/>
      <c r="P755" s="281"/>
      <c r="Q755" s="281"/>
      <c r="R755" s="281"/>
      <c r="S755" s="281"/>
      <c r="T755" s="281"/>
      <c r="U755" s="281"/>
      <c r="V755" s="281"/>
      <c r="W755" s="281"/>
      <c r="X755" s="281"/>
      <c r="Y755" s="281"/>
      <c r="Z755" s="281"/>
      <c r="AA755" s="281"/>
      <c r="AB755" s="281"/>
    </row>
    <row r="756" spans="1:28">
      <c r="A756" s="281"/>
      <c r="B756" s="281"/>
      <c r="C756" s="281"/>
      <c r="D756" s="281"/>
      <c r="E756" s="281"/>
      <c r="F756" s="281"/>
      <c r="G756" s="281"/>
      <c r="H756" s="281"/>
      <c r="I756" s="281"/>
      <c r="J756" s="281"/>
      <c r="K756" s="281"/>
      <c r="L756" s="281"/>
      <c r="M756" s="281"/>
      <c r="N756" s="281"/>
      <c r="O756" s="281"/>
      <c r="P756" s="281"/>
      <c r="Q756" s="281"/>
      <c r="R756" s="281"/>
      <c r="S756" s="281"/>
      <c r="T756" s="281"/>
      <c r="U756" s="281"/>
      <c r="V756" s="281"/>
      <c r="W756" s="281"/>
      <c r="X756" s="281"/>
      <c r="Y756" s="281"/>
      <c r="Z756" s="281"/>
      <c r="AA756" s="281"/>
      <c r="AB756" s="281"/>
    </row>
    <row r="757" spans="1:28">
      <c r="A757" s="281"/>
      <c r="B757" s="281"/>
      <c r="C757" s="281"/>
      <c r="D757" s="281"/>
      <c r="E757" s="281"/>
      <c r="F757" s="281"/>
      <c r="G757" s="281"/>
      <c r="H757" s="281"/>
      <c r="I757" s="281"/>
      <c r="J757" s="281"/>
      <c r="K757" s="281"/>
      <c r="L757" s="281"/>
      <c r="M757" s="281"/>
      <c r="N757" s="281"/>
      <c r="O757" s="281"/>
      <c r="P757" s="281"/>
      <c r="Q757" s="281"/>
      <c r="R757" s="281"/>
      <c r="S757" s="281"/>
      <c r="T757" s="281"/>
      <c r="U757" s="281"/>
      <c r="V757" s="281"/>
      <c r="W757" s="281"/>
      <c r="X757" s="281"/>
      <c r="Y757" s="281"/>
      <c r="Z757" s="281"/>
      <c r="AA757" s="281"/>
      <c r="AB757" s="281"/>
    </row>
    <row r="758" spans="1:28">
      <c r="A758" s="281"/>
      <c r="B758" s="281"/>
      <c r="C758" s="281"/>
      <c r="D758" s="281"/>
      <c r="E758" s="281"/>
      <c r="F758" s="281"/>
      <c r="G758" s="281"/>
      <c r="H758" s="281"/>
      <c r="I758" s="281"/>
      <c r="J758" s="281"/>
      <c r="K758" s="281"/>
      <c r="L758" s="281"/>
      <c r="M758" s="281"/>
      <c r="N758" s="281"/>
      <c r="O758" s="281"/>
      <c r="P758" s="281"/>
      <c r="Q758" s="281"/>
      <c r="R758" s="281"/>
      <c r="S758" s="281"/>
      <c r="T758" s="281"/>
      <c r="U758" s="281"/>
      <c r="V758" s="281"/>
      <c r="W758" s="281"/>
      <c r="X758" s="281"/>
      <c r="Y758" s="281"/>
      <c r="Z758" s="281"/>
      <c r="AA758" s="281"/>
      <c r="AB758" s="281"/>
    </row>
    <row r="759" spans="1:28">
      <c r="A759" s="281"/>
      <c r="B759" s="281"/>
      <c r="C759" s="281"/>
      <c r="D759" s="281"/>
      <c r="E759" s="281"/>
      <c r="F759" s="281"/>
      <c r="G759" s="281"/>
      <c r="H759" s="281"/>
      <c r="I759" s="281"/>
      <c r="J759" s="281"/>
      <c r="K759" s="281"/>
      <c r="L759" s="281"/>
      <c r="M759" s="281"/>
      <c r="N759" s="281"/>
      <c r="O759" s="281"/>
      <c r="P759" s="281"/>
      <c r="Q759" s="281"/>
      <c r="R759" s="281"/>
      <c r="S759" s="281"/>
      <c r="T759" s="281"/>
      <c r="U759" s="281"/>
      <c r="V759" s="281"/>
      <c r="W759" s="281"/>
      <c r="X759" s="281"/>
      <c r="Y759" s="281"/>
      <c r="Z759" s="281"/>
      <c r="AA759" s="281"/>
      <c r="AB759" s="281"/>
    </row>
    <row r="760" spans="1:28">
      <c r="A760" s="281"/>
      <c r="B760" s="281"/>
      <c r="C760" s="281"/>
      <c r="D760" s="281"/>
      <c r="E760" s="281"/>
      <c r="F760" s="281"/>
      <c r="G760" s="281"/>
      <c r="H760" s="281"/>
      <c r="I760" s="281"/>
      <c r="J760" s="281"/>
      <c r="K760" s="281"/>
      <c r="L760" s="281"/>
      <c r="M760" s="281"/>
      <c r="N760" s="281"/>
      <c r="O760" s="281"/>
      <c r="P760" s="281"/>
      <c r="Q760" s="281"/>
      <c r="R760" s="281"/>
      <c r="S760" s="281"/>
      <c r="T760" s="281"/>
      <c r="U760" s="281"/>
      <c r="V760" s="281"/>
      <c r="W760" s="281"/>
      <c r="X760" s="281"/>
      <c r="Y760" s="281"/>
      <c r="Z760" s="281"/>
      <c r="AA760" s="281"/>
      <c r="AB760" s="281"/>
    </row>
    <row r="761" spans="1:28">
      <c r="A761" s="281"/>
      <c r="B761" s="281"/>
      <c r="C761" s="281"/>
      <c r="D761" s="281"/>
      <c r="E761" s="281"/>
      <c r="F761" s="281"/>
      <c r="G761" s="281"/>
      <c r="H761" s="281"/>
      <c r="I761" s="281"/>
      <c r="J761" s="281"/>
      <c r="K761" s="281"/>
      <c r="L761" s="281"/>
      <c r="M761" s="281"/>
      <c r="N761" s="281"/>
      <c r="O761" s="281"/>
      <c r="P761" s="281"/>
      <c r="Q761" s="281"/>
      <c r="R761" s="281"/>
      <c r="S761" s="281"/>
      <c r="T761" s="281"/>
      <c r="U761" s="281"/>
      <c r="V761" s="281"/>
      <c r="W761" s="281"/>
      <c r="X761" s="281"/>
      <c r="Y761" s="281"/>
      <c r="Z761" s="281"/>
      <c r="AA761" s="281"/>
      <c r="AB761" s="281"/>
    </row>
    <row r="762" spans="1:28">
      <c r="A762" s="281"/>
      <c r="B762" s="281"/>
      <c r="C762" s="281"/>
      <c r="D762" s="281"/>
      <c r="E762" s="281"/>
      <c r="F762" s="281"/>
      <c r="G762" s="281"/>
      <c r="H762" s="281"/>
      <c r="I762" s="281"/>
      <c r="J762" s="281"/>
      <c r="K762" s="281"/>
      <c r="L762" s="281"/>
      <c r="M762" s="281"/>
      <c r="N762" s="281"/>
      <c r="O762" s="281"/>
      <c r="P762" s="281"/>
      <c r="Q762" s="281"/>
      <c r="R762" s="281"/>
      <c r="S762" s="281"/>
      <c r="T762" s="281"/>
      <c r="U762" s="281"/>
      <c r="V762" s="281"/>
      <c r="W762" s="281"/>
      <c r="X762" s="281"/>
      <c r="Y762" s="281"/>
      <c r="Z762" s="281"/>
      <c r="AA762" s="281"/>
      <c r="AB762" s="281"/>
    </row>
    <row r="763" spans="1:28">
      <c r="A763" s="281"/>
      <c r="B763" s="281"/>
      <c r="C763" s="281"/>
      <c r="D763" s="281"/>
      <c r="E763" s="281"/>
      <c r="F763" s="281"/>
      <c r="G763" s="281"/>
      <c r="H763" s="281"/>
      <c r="I763" s="281"/>
      <c r="J763" s="281"/>
      <c r="K763" s="281"/>
      <c r="L763" s="281"/>
      <c r="M763" s="281"/>
      <c r="N763" s="281"/>
      <c r="O763" s="281"/>
      <c r="P763" s="281"/>
      <c r="Q763" s="281"/>
      <c r="R763" s="281"/>
      <c r="S763" s="281"/>
      <c r="T763" s="281"/>
      <c r="U763" s="281"/>
      <c r="V763" s="281"/>
      <c r="W763" s="281"/>
      <c r="X763" s="281"/>
      <c r="Y763" s="281"/>
      <c r="Z763" s="281"/>
      <c r="AA763" s="281"/>
      <c r="AB763" s="281"/>
    </row>
    <row r="764" spans="1:28">
      <c r="A764" s="281"/>
      <c r="B764" s="281"/>
      <c r="C764" s="281"/>
      <c r="D764" s="281"/>
      <c r="E764" s="281"/>
      <c r="F764" s="281"/>
      <c r="G764" s="281"/>
      <c r="H764" s="281"/>
      <c r="I764" s="281"/>
      <c r="J764" s="281"/>
      <c r="K764" s="281"/>
      <c r="L764" s="281"/>
      <c r="M764" s="281"/>
      <c r="N764" s="281"/>
      <c r="O764" s="281"/>
      <c r="P764" s="281"/>
      <c r="Q764" s="281"/>
      <c r="R764" s="281"/>
      <c r="S764" s="281"/>
      <c r="T764" s="281"/>
      <c r="U764" s="281"/>
      <c r="V764" s="281"/>
      <c r="W764" s="281"/>
      <c r="X764" s="281"/>
      <c r="Y764" s="281"/>
      <c r="Z764" s="281"/>
      <c r="AA764" s="281"/>
      <c r="AB764" s="281"/>
    </row>
    <row r="765" spans="1:28">
      <c r="A765" s="281"/>
      <c r="B765" s="281"/>
      <c r="C765" s="281"/>
      <c r="D765" s="281"/>
      <c r="E765" s="281"/>
      <c r="F765" s="281"/>
      <c r="G765" s="281"/>
      <c r="H765" s="281"/>
      <c r="I765" s="281"/>
      <c r="J765" s="281"/>
      <c r="K765" s="281"/>
      <c r="L765" s="281"/>
      <c r="M765" s="281"/>
      <c r="N765" s="281"/>
      <c r="O765" s="281"/>
      <c r="P765" s="281"/>
      <c r="Q765" s="281"/>
      <c r="R765" s="281"/>
      <c r="S765" s="281"/>
      <c r="T765" s="281"/>
      <c r="U765" s="281"/>
      <c r="V765" s="281"/>
      <c r="W765" s="281"/>
      <c r="X765" s="281"/>
      <c r="Y765" s="281"/>
      <c r="Z765" s="281"/>
      <c r="AA765" s="281"/>
      <c r="AB765" s="281"/>
    </row>
    <row r="766" spans="1:28">
      <c r="A766" s="281"/>
      <c r="B766" s="281"/>
      <c r="C766" s="281"/>
      <c r="D766" s="281"/>
      <c r="E766" s="281"/>
      <c r="F766" s="281"/>
      <c r="G766" s="281"/>
      <c r="H766" s="281"/>
      <c r="I766" s="281"/>
      <c r="J766" s="281"/>
      <c r="K766" s="281"/>
      <c r="L766" s="281"/>
      <c r="M766" s="281"/>
      <c r="N766" s="281"/>
      <c r="O766" s="281"/>
      <c r="P766" s="281"/>
      <c r="Q766" s="281"/>
      <c r="R766" s="281"/>
      <c r="S766" s="281"/>
      <c r="T766" s="281"/>
      <c r="U766" s="281"/>
      <c r="V766" s="281"/>
      <c r="W766" s="281"/>
      <c r="X766" s="281"/>
      <c r="Y766" s="281"/>
      <c r="Z766" s="281"/>
      <c r="AA766" s="281"/>
      <c r="AB766" s="281"/>
    </row>
    <row r="767" spans="1:28">
      <c r="A767" s="281"/>
      <c r="B767" s="281"/>
      <c r="C767" s="281"/>
      <c r="D767" s="281"/>
      <c r="E767" s="281"/>
      <c r="F767" s="281"/>
      <c r="G767" s="281"/>
      <c r="H767" s="281"/>
      <c r="I767" s="281"/>
      <c r="J767" s="281"/>
      <c r="K767" s="281"/>
      <c r="L767" s="281"/>
      <c r="M767" s="281"/>
      <c r="N767" s="281"/>
      <c r="O767" s="281"/>
      <c r="P767" s="281"/>
      <c r="Q767" s="281"/>
      <c r="R767" s="281"/>
      <c r="S767" s="281"/>
      <c r="T767" s="281"/>
      <c r="U767" s="281"/>
      <c r="V767" s="281"/>
      <c r="W767" s="281"/>
      <c r="X767" s="281"/>
      <c r="Y767" s="281"/>
      <c r="Z767" s="281"/>
      <c r="AA767" s="281"/>
      <c r="AB767" s="281"/>
    </row>
    <row r="768" spans="1:28">
      <c r="A768" s="281"/>
      <c r="B768" s="281"/>
      <c r="C768" s="281"/>
      <c r="D768" s="281"/>
      <c r="E768" s="281"/>
      <c r="F768" s="281"/>
      <c r="G768" s="281"/>
      <c r="H768" s="281"/>
      <c r="I768" s="281"/>
      <c r="J768" s="281"/>
      <c r="K768" s="281"/>
      <c r="L768" s="281"/>
      <c r="M768" s="281"/>
      <c r="N768" s="281"/>
      <c r="O768" s="281"/>
      <c r="P768" s="281"/>
      <c r="Q768" s="281"/>
      <c r="R768" s="281"/>
      <c r="S768" s="281"/>
      <c r="T768" s="281"/>
      <c r="U768" s="281"/>
      <c r="V768" s="281"/>
      <c r="W768" s="281"/>
      <c r="X768" s="281"/>
      <c r="Y768" s="281"/>
      <c r="Z768" s="281"/>
      <c r="AA768" s="281"/>
      <c r="AB768" s="281"/>
    </row>
    <row r="769" spans="1:28">
      <c r="A769" s="281"/>
      <c r="B769" s="281"/>
      <c r="C769" s="281"/>
      <c r="D769" s="281"/>
      <c r="E769" s="281"/>
      <c r="F769" s="281"/>
      <c r="G769" s="281"/>
      <c r="H769" s="281"/>
      <c r="I769" s="281"/>
      <c r="J769" s="281"/>
      <c r="K769" s="281"/>
      <c r="L769" s="281"/>
      <c r="M769" s="281"/>
      <c r="N769" s="281"/>
      <c r="O769" s="281"/>
      <c r="P769" s="281"/>
      <c r="Q769" s="281"/>
      <c r="R769" s="281"/>
      <c r="S769" s="281"/>
      <c r="T769" s="281"/>
      <c r="U769" s="281"/>
      <c r="V769" s="281"/>
      <c r="W769" s="281"/>
      <c r="X769" s="281"/>
      <c r="Y769" s="281"/>
      <c r="Z769" s="281"/>
      <c r="AA769" s="281"/>
      <c r="AB769" s="281"/>
    </row>
    <row r="770" spans="1:28">
      <c r="A770" s="281"/>
      <c r="B770" s="281"/>
      <c r="C770" s="281"/>
      <c r="D770" s="281"/>
      <c r="E770" s="281"/>
      <c r="F770" s="281"/>
      <c r="G770" s="281"/>
      <c r="H770" s="281"/>
      <c r="I770" s="281"/>
      <c r="J770" s="281"/>
      <c r="K770" s="281"/>
      <c r="L770" s="281"/>
      <c r="M770" s="281"/>
      <c r="N770" s="281"/>
      <c r="O770" s="281"/>
      <c r="P770" s="281"/>
      <c r="Q770" s="281"/>
      <c r="R770" s="281"/>
      <c r="S770" s="281"/>
      <c r="T770" s="281"/>
      <c r="U770" s="281"/>
      <c r="V770" s="281"/>
      <c r="W770" s="281"/>
      <c r="X770" s="281"/>
      <c r="Y770" s="281"/>
      <c r="Z770" s="281"/>
      <c r="AA770" s="281"/>
      <c r="AB770" s="281"/>
    </row>
    <row r="771" spans="1:28">
      <c r="A771" s="281"/>
      <c r="B771" s="281"/>
      <c r="C771" s="281"/>
      <c r="D771" s="281"/>
      <c r="E771" s="281"/>
      <c r="F771" s="281"/>
      <c r="G771" s="281"/>
      <c r="H771" s="281"/>
      <c r="I771" s="281"/>
      <c r="J771" s="281"/>
      <c r="K771" s="281"/>
      <c r="L771" s="281"/>
      <c r="M771" s="281"/>
      <c r="N771" s="281"/>
      <c r="O771" s="281"/>
      <c r="P771" s="281"/>
      <c r="Q771" s="281"/>
      <c r="R771" s="281"/>
      <c r="S771" s="281"/>
      <c r="T771" s="281"/>
      <c r="U771" s="281"/>
      <c r="V771" s="281"/>
      <c r="W771" s="281"/>
      <c r="X771" s="281"/>
      <c r="Y771" s="281"/>
      <c r="Z771" s="281"/>
      <c r="AA771" s="281"/>
      <c r="AB771" s="281"/>
    </row>
    <row r="772" spans="1:28">
      <c r="A772" s="281"/>
      <c r="B772" s="281"/>
      <c r="C772" s="281"/>
      <c r="D772" s="281"/>
      <c r="E772" s="281"/>
      <c r="F772" s="281"/>
      <c r="G772" s="281"/>
      <c r="H772" s="281"/>
      <c r="I772" s="281"/>
      <c r="J772" s="281"/>
      <c r="K772" s="281"/>
      <c r="L772" s="281"/>
      <c r="M772" s="281"/>
      <c r="N772" s="281"/>
      <c r="O772" s="281"/>
      <c r="P772" s="281"/>
      <c r="Q772" s="281"/>
      <c r="R772" s="281"/>
      <c r="S772" s="281"/>
      <c r="T772" s="281"/>
      <c r="U772" s="281"/>
      <c r="V772" s="281"/>
      <c r="W772" s="281"/>
      <c r="X772" s="281"/>
      <c r="Y772" s="281"/>
      <c r="Z772" s="281"/>
      <c r="AA772" s="281"/>
      <c r="AB772" s="281"/>
    </row>
    <row r="773" spans="1:28">
      <c r="A773" s="281"/>
      <c r="B773" s="281"/>
      <c r="C773" s="281"/>
      <c r="D773" s="281"/>
      <c r="E773" s="281"/>
      <c r="F773" s="281"/>
      <c r="G773" s="281"/>
      <c r="H773" s="281"/>
      <c r="I773" s="281"/>
      <c r="J773" s="281"/>
      <c r="K773" s="281"/>
      <c r="L773" s="281"/>
      <c r="M773" s="281"/>
      <c r="N773" s="281"/>
      <c r="O773" s="281"/>
      <c r="P773" s="281"/>
      <c r="Q773" s="281"/>
      <c r="R773" s="281"/>
      <c r="S773" s="281"/>
      <c r="T773" s="281"/>
      <c r="U773" s="281"/>
      <c r="V773" s="281"/>
      <c r="W773" s="281"/>
      <c r="X773" s="281"/>
      <c r="Y773" s="281"/>
      <c r="Z773" s="281"/>
      <c r="AA773" s="281"/>
      <c r="AB773" s="281"/>
    </row>
    <row r="774" spans="1:28">
      <c r="A774" s="281"/>
      <c r="B774" s="281"/>
      <c r="C774" s="281"/>
      <c r="D774" s="281"/>
      <c r="E774" s="281"/>
      <c r="F774" s="281"/>
      <c r="G774" s="281"/>
      <c r="H774" s="281"/>
      <c r="I774" s="281"/>
      <c r="J774" s="281"/>
      <c r="K774" s="281"/>
      <c r="L774" s="281"/>
      <c r="M774" s="281"/>
      <c r="N774" s="281"/>
      <c r="O774" s="281"/>
      <c r="P774" s="281"/>
      <c r="Q774" s="281"/>
      <c r="R774" s="281"/>
      <c r="S774" s="281"/>
      <c r="T774" s="281"/>
      <c r="U774" s="281"/>
      <c r="V774" s="281"/>
      <c r="W774" s="281"/>
      <c r="X774" s="281"/>
      <c r="Y774" s="281"/>
      <c r="Z774" s="281"/>
      <c r="AA774" s="281"/>
      <c r="AB774" s="281"/>
    </row>
    <row r="775" spans="1:28">
      <c r="A775" s="281"/>
      <c r="B775" s="281"/>
      <c r="C775" s="281"/>
      <c r="D775" s="281"/>
      <c r="E775" s="281"/>
      <c r="F775" s="281"/>
      <c r="G775" s="281"/>
      <c r="H775" s="281"/>
      <c r="I775" s="281"/>
      <c r="J775" s="281"/>
      <c r="K775" s="281"/>
      <c r="L775" s="281"/>
      <c r="M775" s="281"/>
      <c r="N775" s="281"/>
      <c r="O775" s="281"/>
      <c r="P775" s="281"/>
      <c r="Q775" s="281"/>
      <c r="R775" s="281"/>
      <c r="S775" s="281"/>
      <c r="T775" s="281"/>
      <c r="U775" s="281"/>
      <c r="V775" s="281"/>
      <c r="W775" s="281"/>
      <c r="X775" s="281"/>
      <c r="Y775" s="281"/>
      <c r="Z775" s="281"/>
      <c r="AA775" s="281"/>
      <c r="AB775" s="281"/>
    </row>
    <row r="776" spans="1:28">
      <c r="A776" s="281"/>
      <c r="B776" s="281"/>
      <c r="C776" s="281"/>
      <c r="D776" s="281"/>
      <c r="E776" s="281"/>
      <c r="F776" s="281"/>
      <c r="G776" s="281"/>
      <c r="H776" s="281"/>
      <c r="I776" s="281"/>
      <c r="J776" s="281"/>
      <c r="K776" s="281"/>
      <c r="L776" s="281"/>
      <c r="M776" s="281"/>
      <c r="N776" s="281"/>
      <c r="O776" s="281"/>
      <c r="P776" s="281"/>
      <c r="Q776" s="281"/>
      <c r="R776" s="281"/>
      <c r="S776" s="281"/>
      <c r="T776" s="281"/>
      <c r="U776" s="281"/>
      <c r="V776" s="281"/>
      <c r="W776" s="281"/>
      <c r="X776" s="281"/>
      <c r="Y776" s="281"/>
      <c r="Z776" s="281"/>
      <c r="AA776" s="281"/>
      <c r="AB776" s="281"/>
    </row>
    <row r="777" spans="1:28">
      <c r="A777" s="281"/>
      <c r="B777" s="281"/>
      <c r="C777" s="281"/>
      <c r="D777" s="281"/>
      <c r="E777" s="281"/>
      <c r="F777" s="281"/>
      <c r="G777" s="281"/>
      <c r="H777" s="281"/>
      <c r="I777" s="281"/>
      <c r="J777" s="281"/>
      <c r="K777" s="281"/>
      <c r="L777" s="281"/>
      <c r="M777" s="281"/>
      <c r="N777" s="281"/>
      <c r="O777" s="281"/>
      <c r="P777" s="281"/>
      <c r="Q777" s="281"/>
      <c r="R777" s="281"/>
      <c r="S777" s="281"/>
      <c r="T777" s="281"/>
      <c r="U777" s="281"/>
      <c r="V777" s="281"/>
      <c r="W777" s="281"/>
      <c r="X777" s="281"/>
      <c r="Y777" s="281"/>
      <c r="Z777" s="281"/>
      <c r="AA777" s="281"/>
      <c r="AB777" s="281"/>
    </row>
    <row r="778" spans="1:28">
      <c r="A778" s="281"/>
      <c r="B778" s="281"/>
      <c r="C778" s="281"/>
      <c r="D778" s="281"/>
      <c r="E778" s="281"/>
      <c r="F778" s="281"/>
      <c r="G778" s="281"/>
      <c r="H778" s="281"/>
      <c r="I778" s="281"/>
      <c r="J778" s="281"/>
      <c r="K778" s="281"/>
      <c r="L778" s="281"/>
      <c r="M778" s="281"/>
      <c r="N778" s="281"/>
      <c r="O778" s="281"/>
      <c r="P778" s="281"/>
      <c r="Q778" s="281"/>
      <c r="R778" s="281"/>
      <c r="S778" s="281"/>
      <c r="T778" s="281"/>
      <c r="U778" s="281"/>
      <c r="V778" s="281"/>
      <c r="W778" s="281"/>
      <c r="X778" s="281"/>
      <c r="Y778" s="281"/>
      <c r="Z778" s="281"/>
      <c r="AA778" s="281"/>
      <c r="AB778" s="281"/>
    </row>
    <row r="779" spans="1:28">
      <c r="A779" s="281"/>
      <c r="B779" s="281"/>
      <c r="C779" s="281"/>
      <c r="D779" s="281"/>
      <c r="E779" s="281"/>
      <c r="F779" s="281"/>
      <c r="G779" s="281"/>
      <c r="H779" s="281"/>
      <c r="I779" s="281"/>
      <c r="J779" s="281"/>
      <c r="K779" s="281"/>
      <c r="L779" s="281"/>
      <c r="M779" s="281"/>
      <c r="N779" s="281"/>
      <c r="O779" s="281"/>
      <c r="P779" s="281"/>
      <c r="Q779" s="281"/>
      <c r="R779" s="281"/>
      <c r="S779" s="281"/>
      <c r="T779" s="281"/>
      <c r="U779" s="281"/>
      <c r="V779" s="281"/>
      <c r="W779" s="281"/>
      <c r="X779" s="281"/>
      <c r="Y779" s="281"/>
      <c r="Z779" s="281"/>
      <c r="AA779" s="281"/>
      <c r="AB779" s="281"/>
    </row>
    <row r="780" spans="1:28">
      <c r="A780" s="281"/>
      <c r="B780" s="281"/>
      <c r="C780" s="281"/>
      <c r="D780" s="281"/>
      <c r="E780" s="281"/>
      <c r="F780" s="281"/>
      <c r="G780" s="281"/>
      <c r="H780" s="281"/>
      <c r="I780" s="281"/>
      <c r="J780" s="281"/>
      <c r="K780" s="281"/>
      <c r="L780" s="281"/>
      <c r="M780" s="281"/>
      <c r="N780" s="281"/>
      <c r="O780" s="281"/>
      <c r="P780" s="281"/>
      <c r="Q780" s="281"/>
      <c r="R780" s="281"/>
      <c r="S780" s="281"/>
      <c r="T780" s="281"/>
      <c r="U780" s="281"/>
      <c r="V780" s="281"/>
      <c r="W780" s="281"/>
      <c r="X780" s="281"/>
      <c r="Y780" s="281"/>
      <c r="Z780" s="281"/>
      <c r="AA780" s="281"/>
      <c r="AB780" s="281"/>
    </row>
    <row r="781" spans="1:28">
      <c r="A781" s="281"/>
      <c r="B781" s="281"/>
      <c r="C781" s="281"/>
      <c r="D781" s="281"/>
      <c r="E781" s="281"/>
      <c r="F781" s="281"/>
      <c r="G781" s="281"/>
      <c r="H781" s="281"/>
      <c r="I781" s="281"/>
      <c r="J781" s="281"/>
      <c r="K781" s="281"/>
      <c r="L781" s="281"/>
      <c r="M781" s="281"/>
      <c r="N781" s="281"/>
      <c r="O781" s="281"/>
      <c r="P781" s="281"/>
      <c r="Q781" s="281"/>
      <c r="R781" s="281"/>
      <c r="S781" s="281"/>
      <c r="T781" s="281"/>
      <c r="U781" s="281"/>
      <c r="V781" s="281"/>
      <c r="W781" s="281"/>
      <c r="X781" s="281"/>
      <c r="Y781" s="281"/>
      <c r="Z781" s="281"/>
      <c r="AA781" s="281"/>
      <c r="AB781" s="281"/>
    </row>
    <row r="782" spans="1:28">
      <c r="A782" s="281"/>
      <c r="B782" s="281"/>
      <c r="C782" s="281"/>
      <c r="D782" s="281"/>
      <c r="E782" s="281"/>
      <c r="F782" s="281"/>
      <c r="G782" s="281"/>
      <c r="H782" s="281"/>
      <c r="I782" s="281"/>
      <c r="J782" s="281"/>
      <c r="K782" s="281"/>
      <c r="L782" s="281"/>
      <c r="M782" s="281"/>
      <c r="N782" s="281"/>
      <c r="O782" s="281"/>
      <c r="P782" s="281"/>
      <c r="Q782" s="281"/>
      <c r="R782" s="281"/>
      <c r="S782" s="281"/>
      <c r="T782" s="281"/>
      <c r="U782" s="281"/>
      <c r="V782" s="281"/>
      <c r="W782" s="281"/>
      <c r="X782" s="281"/>
      <c r="Y782" s="281"/>
      <c r="Z782" s="281"/>
      <c r="AA782" s="281"/>
      <c r="AB782" s="281"/>
    </row>
    <row r="783" spans="1:28">
      <c r="A783" s="281"/>
      <c r="B783" s="281"/>
      <c r="C783" s="281"/>
      <c r="D783" s="281"/>
      <c r="E783" s="281"/>
      <c r="F783" s="281"/>
      <c r="G783" s="281"/>
      <c r="H783" s="281"/>
      <c r="I783" s="281"/>
      <c r="J783" s="281"/>
      <c r="K783" s="281"/>
      <c r="L783" s="281"/>
      <c r="M783" s="281"/>
      <c r="N783" s="281"/>
      <c r="O783" s="281"/>
      <c r="P783" s="281"/>
      <c r="Q783" s="281"/>
      <c r="R783" s="281"/>
      <c r="S783" s="281"/>
      <c r="T783" s="281"/>
      <c r="U783" s="281"/>
      <c r="V783" s="281"/>
      <c r="W783" s="281"/>
      <c r="X783" s="281"/>
      <c r="Y783" s="281"/>
      <c r="Z783" s="281"/>
      <c r="AA783" s="281"/>
      <c r="AB783" s="281"/>
    </row>
    <row r="784" spans="1:28">
      <c r="A784" s="281"/>
      <c r="B784" s="281"/>
      <c r="C784" s="281"/>
      <c r="D784" s="281"/>
      <c r="E784" s="281"/>
      <c r="F784" s="281"/>
      <c r="G784" s="281"/>
      <c r="H784" s="281"/>
      <c r="I784" s="281"/>
      <c r="J784" s="281"/>
      <c r="K784" s="281"/>
      <c r="L784" s="281"/>
      <c r="M784" s="281"/>
      <c r="N784" s="281"/>
      <c r="O784" s="281"/>
      <c r="P784" s="281"/>
      <c r="Q784" s="281"/>
      <c r="R784" s="281"/>
      <c r="S784" s="281"/>
      <c r="T784" s="281"/>
      <c r="U784" s="281"/>
      <c r="V784" s="281"/>
      <c r="W784" s="281"/>
      <c r="X784" s="281"/>
      <c r="Y784" s="281"/>
      <c r="Z784" s="281"/>
      <c r="AA784" s="281"/>
      <c r="AB784" s="281"/>
    </row>
    <row r="785" spans="1:28">
      <c r="A785" s="281"/>
      <c r="B785" s="281"/>
      <c r="C785" s="281"/>
      <c r="D785" s="281"/>
      <c r="E785" s="281"/>
      <c r="F785" s="281"/>
      <c r="G785" s="281"/>
      <c r="H785" s="281"/>
      <c r="I785" s="281"/>
      <c r="J785" s="281"/>
      <c r="K785" s="281"/>
      <c r="L785" s="281"/>
      <c r="M785" s="281"/>
      <c r="N785" s="281"/>
      <c r="O785" s="281"/>
      <c r="P785" s="281"/>
      <c r="Q785" s="281"/>
      <c r="R785" s="281"/>
      <c r="S785" s="281"/>
      <c r="T785" s="281"/>
      <c r="U785" s="281"/>
      <c r="V785" s="281"/>
      <c r="W785" s="281"/>
      <c r="X785" s="281"/>
      <c r="Y785" s="281"/>
      <c r="Z785" s="281"/>
      <c r="AA785" s="281"/>
      <c r="AB785" s="281"/>
    </row>
    <row r="786" spans="1:28">
      <c r="A786" s="281"/>
      <c r="B786" s="281"/>
      <c r="C786" s="281"/>
      <c r="D786" s="281"/>
      <c r="E786" s="281"/>
      <c r="F786" s="281"/>
      <c r="G786" s="281"/>
      <c r="H786" s="281"/>
      <c r="I786" s="281"/>
      <c r="J786" s="281"/>
      <c r="K786" s="281"/>
      <c r="L786" s="281"/>
      <c r="M786" s="281"/>
      <c r="N786" s="281"/>
      <c r="O786" s="281"/>
      <c r="P786" s="281"/>
      <c r="Q786" s="281"/>
      <c r="R786" s="281"/>
      <c r="S786" s="281"/>
      <c r="T786" s="281"/>
      <c r="U786" s="281"/>
      <c r="V786" s="281"/>
      <c r="W786" s="281"/>
      <c r="X786" s="281"/>
      <c r="Y786" s="281"/>
      <c r="Z786" s="281"/>
      <c r="AA786" s="281"/>
      <c r="AB786" s="281"/>
    </row>
    <row r="787" spans="1:28">
      <c r="A787" s="281"/>
      <c r="B787" s="281"/>
      <c r="C787" s="281"/>
      <c r="D787" s="281"/>
      <c r="E787" s="281"/>
      <c r="F787" s="281"/>
      <c r="G787" s="281"/>
      <c r="H787" s="281"/>
      <c r="I787" s="281"/>
      <c r="J787" s="281"/>
      <c r="K787" s="281"/>
      <c r="L787" s="281"/>
      <c r="M787" s="281"/>
      <c r="N787" s="281"/>
      <c r="O787" s="281"/>
      <c r="P787" s="281"/>
      <c r="Q787" s="281"/>
      <c r="R787" s="281"/>
      <c r="S787" s="281"/>
      <c r="T787" s="281"/>
      <c r="U787" s="281"/>
      <c r="V787" s="281"/>
      <c r="W787" s="281"/>
      <c r="X787" s="281"/>
      <c r="Y787" s="281"/>
      <c r="Z787" s="281"/>
      <c r="AA787" s="281"/>
      <c r="AB787" s="281"/>
    </row>
    <row r="788" spans="1:28">
      <c r="A788" s="281"/>
      <c r="B788" s="281"/>
      <c r="C788" s="281"/>
      <c r="D788" s="281"/>
      <c r="E788" s="281"/>
      <c r="F788" s="281"/>
      <c r="G788" s="281"/>
      <c r="H788" s="281"/>
      <c r="I788" s="281"/>
      <c r="J788" s="281"/>
      <c r="K788" s="281"/>
      <c r="L788" s="281"/>
      <c r="M788" s="281"/>
      <c r="N788" s="281"/>
      <c r="O788" s="281"/>
      <c r="P788" s="281"/>
      <c r="Q788" s="281"/>
      <c r="R788" s="281"/>
      <c r="S788" s="281"/>
      <c r="T788" s="281"/>
      <c r="U788" s="281"/>
      <c r="V788" s="281"/>
      <c r="W788" s="281"/>
      <c r="X788" s="281"/>
      <c r="Y788" s="281"/>
      <c r="Z788" s="281"/>
      <c r="AA788" s="281"/>
      <c r="AB788" s="281"/>
    </row>
    <row r="789" spans="1:28">
      <c r="A789" s="281"/>
      <c r="B789" s="281"/>
      <c r="C789" s="281"/>
      <c r="D789" s="281"/>
      <c r="E789" s="281"/>
      <c r="F789" s="281"/>
      <c r="G789" s="281"/>
      <c r="H789" s="281"/>
      <c r="I789" s="281"/>
      <c r="J789" s="281"/>
      <c r="K789" s="281"/>
      <c r="L789" s="281"/>
      <c r="M789" s="281"/>
      <c r="N789" s="281"/>
      <c r="O789" s="281"/>
      <c r="P789" s="281"/>
      <c r="Q789" s="281"/>
      <c r="R789" s="281"/>
      <c r="S789" s="281"/>
      <c r="T789" s="281"/>
      <c r="U789" s="281"/>
      <c r="V789" s="281"/>
      <c r="W789" s="281"/>
      <c r="X789" s="281"/>
      <c r="Y789" s="281"/>
      <c r="Z789" s="281"/>
      <c r="AA789" s="281"/>
      <c r="AB789" s="281"/>
    </row>
    <row r="790" spans="1:28">
      <c r="A790" s="281"/>
      <c r="B790" s="281"/>
      <c r="C790" s="281"/>
      <c r="D790" s="281"/>
      <c r="E790" s="281"/>
      <c r="F790" s="281"/>
      <c r="G790" s="281"/>
      <c r="H790" s="281"/>
      <c r="I790" s="281"/>
      <c r="J790" s="281"/>
      <c r="K790" s="281"/>
      <c r="L790" s="281"/>
      <c r="M790" s="281"/>
      <c r="N790" s="281"/>
      <c r="O790" s="281"/>
      <c r="P790" s="281"/>
      <c r="Q790" s="281"/>
      <c r="R790" s="281"/>
      <c r="S790" s="281"/>
      <c r="T790" s="281"/>
      <c r="U790" s="281"/>
      <c r="V790" s="281"/>
      <c r="W790" s="281"/>
      <c r="X790" s="281"/>
      <c r="Y790" s="281"/>
      <c r="Z790" s="281"/>
      <c r="AA790" s="281"/>
      <c r="AB790" s="281"/>
    </row>
    <row r="791" spans="1:28">
      <c r="A791" s="281"/>
      <c r="B791" s="281"/>
      <c r="C791" s="281"/>
      <c r="D791" s="281"/>
      <c r="E791" s="281"/>
      <c r="F791" s="281"/>
      <c r="G791" s="281"/>
      <c r="H791" s="281"/>
      <c r="I791" s="281"/>
      <c r="J791" s="281"/>
      <c r="K791" s="281"/>
      <c r="L791" s="281"/>
      <c r="M791" s="281"/>
      <c r="N791" s="281"/>
      <c r="O791" s="281"/>
      <c r="P791" s="281"/>
      <c r="Q791" s="281"/>
      <c r="R791" s="281"/>
      <c r="S791" s="281"/>
      <c r="T791" s="281"/>
      <c r="U791" s="281"/>
      <c r="V791" s="281"/>
      <c r="W791" s="281"/>
      <c r="X791" s="281"/>
      <c r="Y791" s="281"/>
      <c r="Z791" s="281"/>
      <c r="AA791" s="281"/>
      <c r="AB791" s="281"/>
    </row>
    <row r="792" spans="1:28">
      <c r="A792" s="281"/>
      <c r="B792" s="281"/>
      <c r="C792" s="281"/>
      <c r="D792" s="281"/>
      <c r="E792" s="281"/>
      <c r="F792" s="281"/>
      <c r="G792" s="281"/>
      <c r="H792" s="281"/>
      <c r="I792" s="281"/>
      <c r="J792" s="281"/>
      <c r="K792" s="281"/>
      <c r="L792" s="281"/>
      <c r="M792" s="281"/>
      <c r="N792" s="281"/>
      <c r="O792" s="281"/>
      <c r="P792" s="281"/>
      <c r="Q792" s="281"/>
      <c r="R792" s="281"/>
      <c r="S792" s="281"/>
      <c r="T792" s="281"/>
      <c r="U792" s="281"/>
      <c r="V792" s="281"/>
      <c r="W792" s="281"/>
      <c r="X792" s="281"/>
      <c r="Y792" s="281"/>
      <c r="Z792" s="281"/>
      <c r="AA792" s="281"/>
      <c r="AB792" s="281"/>
    </row>
    <row r="793" spans="1:28">
      <c r="A793" s="281"/>
      <c r="B793" s="281"/>
      <c r="C793" s="281"/>
      <c r="D793" s="281"/>
      <c r="E793" s="281"/>
      <c r="F793" s="281"/>
      <c r="G793" s="281"/>
      <c r="H793" s="281"/>
      <c r="I793" s="281"/>
      <c r="J793" s="281"/>
      <c r="K793" s="281"/>
      <c r="L793" s="281"/>
      <c r="M793" s="281"/>
      <c r="N793" s="281"/>
      <c r="O793" s="281"/>
      <c r="P793" s="281"/>
      <c r="Q793" s="281"/>
      <c r="R793" s="281"/>
      <c r="S793" s="281"/>
      <c r="T793" s="281"/>
      <c r="U793" s="281"/>
      <c r="V793" s="281"/>
      <c r="W793" s="281"/>
      <c r="X793" s="281"/>
      <c r="Y793" s="281"/>
      <c r="Z793" s="281"/>
      <c r="AA793" s="281"/>
      <c r="AB793" s="281"/>
    </row>
    <row r="794" spans="1:28">
      <c r="A794" s="281"/>
      <c r="B794" s="281"/>
      <c r="C794" s="281"/>
      <c r="D794" s="281"/>
      <c r="E794" s="281"/>
      <c r="F794" s="281"/>
      <c r="G794" s="281"/>
      <c r="H794" s="281"/>
      <c r="I794" s="281"/>
      <c r="J794" s="281"/>
      <c r="K794" s="281"/>
      <c r="L794" s="281"/>
      <c r="M794" s="281"/>
      <c r="N794" s="281"/>
      <c r="O794" s="281"/>
      <c r="P794" s="281"/>
      <c r="Q794" s="281"/>
      <c r="R794" s="281"/>
      <c r="S794" s="281"/>
      <c r="T794" s="281"/>
      <c r="U794" s="281"/>
      <c r="V794" s="281"/>
      <c r="W794" s="281"/>
      <c r="X794" s="281"/>
      <c r="Y794" s="281"/>
      <c r="Z794" s="281"/>
      <c r="AA794" s="281"/>
      <c r="AB794" s="281"/>
    </row>
    <row r="795" spans="1:28">
      <c r="A795" s="281"/>
      <c r="B795" s="281"/>
      <c r="C795" s="281"/>
      <c r="D795" s="281"/>
      <c r="E795" s="281"/>
      <c r="F795" s="281"/>
      <c r="G795" s="281"/>
      <c r="H795" s="281"/>
      <c r="I795" s="281"/>
      <c r="J795" s="281"/>
      <c r="K795" s="281"/>
      <c r="L795" s="281"/>
      <c r="M795" s="281"/>
      <c r="N795" s="281"/>
      <c r="O795" s="281"/>
      <c r="P795" s="281"/>
      <c r="Q795" s="281"/>
      <c r="R795" s="281"/>
      <c r="S795" s="281"/>
      <c r="T795" s="281"/>
      <c r="U795" s="281"/>
      <c r="V795" s="281"/>
      <c r="W795" s="281"/>
      <c r="X795" s="281"/>
      <c r="Y795" s="281"/>
      <c r="Z795" s="281"/>
      <c r="AA795" s="281"/>
      <c r="AB795" s="281"/>
    </row>
    <row r="796" spans="1:28">
      <c r="A796" s="281"/>
      <c r="B796" s="281"/>
      <c r="C796" s="281"/>
      <c r="D796" s="281"/>
      <c r="E796" s="281"/>
      <c r="F796" s="281"/>
      <c r="G796" s="281"/>
      <c r="H796" s="281"/>
      <c r="I796" s="281"/>
      <c r="J796" s="281"/>
      <c r="K796" s="281"/>
      <c r="L796" s="281"/>
      <c r="M796" s="281"/>
      <c r="N796" s="281"/>
      <c r="O796" s="281"/>
      <c r="P796" s="281"/>
      <c r="Q796" s="281"/>
      <c r="R796" s="281"/>
      <c r="S796" s="281"/>
      <c r="T796" s="281"/>
      <c r="U796" s="281"/>
      <c r="V796" s="281"/>
      <c r="W796" s="281"/>
      <c r="X796" s="281"/>
      <c r="Y796" s="281"/>
      <c r="Z796" s="281"/>
      <c r="AA796" s="281"/>
      <c r="AB796" s="281"/>
    </row>
    <row r="797" spans="1:28">
      <c r="A797" s="281"/>
      <c r="B797" s="281"/>
      <c r="C797" s="281"/>
      <c r="D797" s="281"/>
      <c r="E797" s="281"/>
      <c r="F797" s="281"/>
      <c r="G797" s="281"/>
      <c r="H797" s="281"/>
      <c r="I797" s="281"/>
      <c r="J797" s="281"/>
      <c r="K797" s="281"/>
      <c r="L797" s="281"/>
      <c r="M797" s="281"/>
      <c r="N797" s="281"/>
      <c r="O797" s="281"/>
      <c r="P797" s="281"/>
      <c r="Q797" s="281"/>
      <c r="R797" s="281"/>
      <c r="S797" s="281"/>
      <c r="T797" s="281"/>
      <c r="U797" s="281"/>
      <c r="V797" s="281"/>
      <c r="W797" s="281"/>
      <c r="X797" s="281"/>
      <c r="Y797" s="281"/>
      <c r="Z797" s="281"/>
      <c r="AA797" s="281"/>
      <c r="AB797" s="281"/>
    </row>
    <row r="798" spans="1:28">
      <c r="A798" s="281"/>
      <c r="B798" s="281"/>
      <c r="C798" s="281"/>
      <c r="D798" s="281"/>
      <c r="E798" s="281"/>
      <c r="F798" s="281"/>
      <c r="G798" s="281"/>
      <c r="H798" s="281"/>
      <c r="I798" s="281"/>
      <c r="J798" s="281"/>
      <c r="K798" s="281"/>
      <c r="L798" s="281"/>
      <c r="M798" s="281"/>
      <c r="N798" s="281"/>
      <c r="O798" s="281"/>
      <c r="P798" s="281"/>
      <c r="Q798" s="281"/>
      <c r="R798" s="281"/>
      <c r="S798" s="281"/>
      <c r="T798" s="281"/>
      <c r="U798" s="281"/>
      <c r="V798" s="281"/>
      <c r="W798" s="281"/>
      <c r="X798" s="281"/>
      <c r="Y798" s="281"/>
      <c r="Z798" s="281"/>
      <c r="AA798" s="281"/>
      <c r="AB798" s="281"/>
    </row>
    <row r="799" spans="1:28">
      <c r="A799" s="281"/>
      <c r="B799" s="281"/>
      <c r="C799" s="281"/>
      <c r="D799" s="281"/>
      <c r="E799" s="281"/>
      <c r="F799" s="281"/>
      <c r="G799" s="281"/>
      <c r="H799" s="281"/>
      <c r="I799" s="281"/>
      <c r="J799" s="281"/>
      <c r="K799" s="281"/>
      <c r="L799" s="281"/>
      <c r="M799" s="281"/>
      <c r="N799" s="281"/>
      <c r="O799" s="281"/>
      <c r="P799" s="281"/>
      <c r="Q799" s="281"/>
      <c r="R799" s="281"/>
      <c r="S799" s="281"/>
      <c r="T799" s="281"/>
      <c r="U799" s="281"/>
      <c r="V799" s="281"/>
      <c r="W799" s="281"/>
      <c r="X799" s="281"/>
      <c r="Y799" s="281"/>
      <c r="Z799" s="281"/>
      <c r="AA799" s="281"/>
      <c r="AB799" s="281"/>
    </row>
    <row r="800" spans="1:28">
      <c r="A800" s="281"/>
      <c r="B800" s="281"/>
      <c r="C800" s="281"/>
      <c r="D800" s="281"/>
      <c r="E800" s="281"/>
      <c r="F800" s="281"/>
      <c r="G800" s="281"/>
      <c r="H800" s="281"/>
      <c r="I800" s="281"/>
      <c r="J800" s="281"/>
      <c r="K800" s="281"/>
      <c r="L800" s="281"/>
      <c r="M800" s="281"/>
      <c r="N800" s="281"/>
      <c r="O800" s="281"/>
      <c r="P800" s="281"/>
      <c r="Q800" s="281"/>
      <c r="R800" s="281"/>
      <c r="S800" s="281"/>
      <c r="T800" s="281"/>
      <c r="U800" s="281"/>
      <c r="V800" s="281"/>
      <c r="W800" s="281"/>
      <c r="X800" s="281"/>
      <c r="Y800" s="281"/>
      <c r="Z800" s="281"/>
      <c r="AA800" s="281"/>
      <c r="AB800" s="281"/>
    </row>
    <row r="801" spans="1:28">
      <c r="A801" s="281"/>
      <c r="B801" s="281"/>
      <c r="C801" s="281"/>
      <c r="D801" s="281"/>
      <c r="E801" s="281"/>
      <c r="F801" s="281"/>
      <c r="G801" s="281"/>
      <c r="H801" s="281"/>
      <c r="I801" s="281"/>
      <c r="J801" s="281"/>
      <c r="K801" s="281"/>
      <c r="L801" s="281"/>
      <c r="M801" s="281"/>
      <c r="N801" s="281"/>
      <c r="O801" s="281"/>
      <c r="P801" s="281"/>
      <c r="Q801" s="281"/>
      <c r="R801" s="281"/>
      <c r="S801" s="281"/>
      <c r="T801" s="281"/>
      <c r="U801" s="281"/>
      <c r="V801" s="281"/>
      <c r="W801" s="281"/>
      <c r="X801" s="281"/>
      <c r="Y801" s="281"/>
      <c r="Z801" s="281"/>
      <c r="AA801" s="281"/>
      <c r="AB801" s="281"/>
    </row>
    <row r="802" spans="1:28">
      <c r="A802" s="281"/>
      <c r="B802" s="281"/>
      <c r="C802" s="281"/>
      <c r="D802" s="281"/>
      <c r="E802" s="281"/>
      <c r="F802" s="281"/>
      <c r="G802" s="281"/>
      <c r="H802" s="281"/>
      <c r="I802" s="281"/>
      <c r="J802" s="281"/>
      <c r="K802" s="281"/>
      <c r="L802" s="281"/>
      <c r="M802" s="281"/>
      <c r="N802" s="281"/>
      <c r="O802" s="281"/>
      <c r="P802" s="281"/>
      <c r="Q802" s="281"/>
      <c r="R802" s="281"/>
      <c r="S802" s="281"/>
      <c r="T802" s="281"/>
      <c r="U802" s="281"/>
      <c r="V802" s="281"/>
      <c r="W802" s="281"/>
      <c r="X802" s="281"/>
      <c r="Y802" s="281"/>
      <c r="Z802" s="281"/>
      <c r="AA802" s="281"/>
      <c r="AB802" s="281"/>
    </row>
    <row r="803" spans="1:28">
      <c r="A803" s="281"/>
      <c r="B803" s="281"/>
      <c r="C803" s="281"/>
      <c r="D803" s="281"/>
      <c r="E803" s="281"/>
      <c r="F803" s="281"/>
      <c r="G803" s="281"/>
      <c r="H803" s="281"/>
      <c r="I803" s="281"/>
      <c r="J803" s="281"/>
      <c r="K803" s="281"/>
      <c r="L803" s="281"/>
      <c r="M803" s="281"/>
      <c r="N803" s="281"/>
      <c r="O803" s="281"/>
      <c r="P803" s="281"/>
      <c r="Q803" s="281"/>
      <c r="R803" s="281"/>
      <c r="S803" s="281"/>
      <c r="T803" s="281"/>
      <c r="U803" s="281"/>
      <c r="V803" s="281"/>
      <c r="W803" s="281"/>
      <c r="X803" s="281"/>
      <c r="Y803" s="281"/>
      <c r="Z803" s="281"/>
      <c r="AA803" s="281"/>
      <c r="AB803" s="281"/>
    </row>
    <row r="804" spans="1:28">
      <c r="A804" s="281"/>
      <c r="B804" s="281"/>
      <c r="C804" s="281"/>
      <c r="D804" s="281"/>
      <c r="E804" s="281"/>
      <c r="F804" s="281"/>
      <c r="G804" s="281"/>
      <c r="H804" s="281"/>
      <c r="I804" s="281"/>
      <c r="J804" s="281"/>
      <c r="K804" s="281"/>
      <c r="L804" s="281"/>
      <c r="M804" s="281"/>
      <c r="N804" s="281"/>
      <c r="O804" s="281"/>
      <c r="P804" s="281"/>
      <c r="Q804" s="281"/>
      <c r="R804" s="281"/>
      <c r="S804" s="281"/>
      <c r="T804" s="281"/>
      <c r="U804" s="281"/>
      <c r="V804" s="281"/>
      <c r="W804" s="281"/>
      <c r="X804" s="281"/>
      <c r="Y804" s="281"/>
      <c r="Z804" s="281"/>
      <c r="AA804" s="281"/>
      <c r="AB804" s="281"/>
    </row>
    <row r="805" spans="1:28">
      <c r="A805" s="281"/>
      <c r="B805" s="281"/>
      <c r="C805" s="281"/>
      <c r="D805" s="281"/>
      <c r="E805" s="281"/>
      <c r="F805" s="281"/>
      <c r="G805" s="281"/>
      <c r="H805" s="281"/>
      <c r="I805" s="281"/>
      <c r="J805" s="281"/>
      <c r="K805" s="281"/>
      <c r="L805" s="281"/>
      <c r="M805" s="281"/>
      <c r="N805" s="281"/>
      <c r="O805" s="281"/>
      <c r="P805" s="281"/>
      <c r="Q805" s="281"/>
      <c r="R805" s="281"/>
      <c r="S805" s="281"/>
      <c r="T805" s="281"/>
      <c r="U805" s="281"/>
      <c r="V805" s="281"/>
      <c r="W805" s="281"/>
      <c r="X805" s="281"/>
      <c r="Y805" s="281"/>
      <c r="Z805" s="281"/>
      <c r="AA805" s="281"/>
      <c r="AB805" s="281"/>
    </row>
    <row r="806" spans="1:28">
      <c r="A806" s="281"/>
      <c r="B806" s="281"/>
      <c r="C806" s="281"/>
      <c r="D806" s="281"/>
      <c r="E806" s="281"/>
      <c r="F806" s="281"/>
      <c r="G806" s="281"/>
      <c r="H806" s="281"/>
      <c r="I806" s="281"/>
      <c r="J806" s="281"/>
      <c r="K806" s="281"/>
      <c r="L806" s="281"/>
      <c r="M806" s="281"/>
      <c r="N806" s="281"/>
      <c r="O806" s="281"/>
      <c r="P806" s="281"/>
      <c r="Q806" s="281"/>
      <c r="R806" s="281"/>
      <c r="S806" s="281"/>
      <c r="T806" s="281"/>
      <c r="U806" s="281"/>
      <c r="V806" s="281"/>
      <c r="W806" s="281"/>
      <c r="X806" s="281"/>
      <c r="Y806" s="281"/>
      <c r="Z806" s="281"/>
      <c r="AA806" s="281"/>
      <c r="AB806" s="281"/>
    </row>
    <row r="807" spans="1:28">
      <c r="A807" s="281"/>
      <c r="B807" s="281"/>
      <c r="C807" s="281"/>
      <c r="D807" s="281"/>
      <c r="E807" s="281"/>
      <c r="F807" s="281"/>
      <c r="G807" s="281"/>
      <c r="H807" s="281"/>
      <c r="I807" s="281"/>
      <c r="J807" s="281"/>
      <c r="K807" s="281"/>
      <c r="L807" s="281"/>
      <c r="M807" s="281"/>
      <c r="N807" s="281"/>
      <c r="O807" s="281"/>
      <c r="P807" s="281"/>
      <c r="Q807" s="281"/>
      <c r="R807" s="281"/>
      <c r="S807" s="281"/>
      <c r="T807" s="281"/>
      <c r="U807" s="281"/>
      <c r="V807" s="281"/>
      <c r="W807" s="281"/>
      <c r="X807" s="281"/>
      <c r="Y807" s="281"/>
      <c r="Z807" s="281"/>
      <c r="AA807" s="281"/>
      <c r="AB807" s="281"/>
    </row>
    <row r="808" spans="1:28">
      <c r="A808" s="281"/>
      <c r="B808" s="281"/>
      <c r="C808" s="281"/>
      <c r="D808" s="281"/>
      <c r="E808" s="281"/>
      <c r="F808" s="281"/>
      <c r="G808" s="281"/>
      <c r="H808" s="281"/>
      <c r="I808" s="281"/>
      <c r="J808" s="281"/>
      <c r="K808" s="281"/>
      <c r="L808" s="281"/>
      <c r="M808" s="281"/>
      <c r="N808" s="281"/>
      <c r="O808" s="281"/>
      <c r="P808" s="281"/>
      <c r="Q808" s="281"/>
      <c r="R808" s="281"/>
      <c r="S808" s="281"/>
      <c r="T808" s="281"/>
      <c r="U808" s="281"/>
      <c r="V808" s="281"/>
      <c r="W808" s="281"/>
      <c r="X808" s="281"/>
      <c r="Y808" s="281"/>
      <c r="Z808" s="281"/>
      <c r="AA808" s="281"/>
      <c r="AB808" s="281"/>
    </row>
    <row r="809" spans="1:28">
      <c r="A809" s="281"/>
      <c r="B809" s="281"/>
      <c r="C809" s="281"/>
      <c r="D809" s="281"/>
      <c r="E809" s="281"/>
      <c r="F809" s="281"/>
      <c r="G809" s="281"/>
      <c r="H809" s="281"/>
      <c r="I809" s="281"/>
      <c r="J809" s="281"/>
      <c r="K809" s="281"/>
      <c r="L809" s="281"/>
      <c r="M809" s="281"/>
      <c r="N809" s="281"/>
      <c r="O809" s="281"/>
      <c r="P809" s="281"/>
      <c r="Q809" s="281"/>
      <c r="R809" s="281"/>
      <c r="S809" s="281"/>
      <c r="T809" s="281"/>
      <c r="U809" s="281"/>
      <c r="V809" s="281"/>
      <c r="W809" s="281"/>
      <c r="X809" s="281"/>
      <c r="Y809" s="281"/>
      <c r="Z809" s="281"/>
      <c r="AA809" s="281"/>
      <c r="AB809" s="281"/>
    </row>
    <row r="810" spans="1:28">
      <c r="A810" s="281"/>
      <c r="B810" s="281"/>
      <c r="C810" s="281"/>
      <c r="D810" s="281"/>
      <c r="E810" s="281"/>
      <c r="F810" s="281"/>
      <c r="G810" s="281"/>
      <c r="H810" s="281"/>
      <c r="I810" s="281"/>
      <c r="J810" s="281"/>
      <c r="K810" s="281"/>
      <c r="L810" s="281"/>
      <c r="M810" s="281"/>
      <c r="N810" s="281"/>
      <c r="O810" s="281"/>
      <c r="P810" s="281"/>
      <c r="Q810" s="281"/>
      <c r="R810" s="281"/>
      <c r="S810" s="281"/>
      <c r="T810" s="281"/>
      <c r="U810" s="281"/>
      <c r="V810" s="281"/>
      <c r="W810" s="281"/>
      <c r="X810" s="281"/>
      <c r="Y810" s="281"/>
      <c r="Z810" s="281"/>
      <c r="AA810" s="281"/>
      <c r="AB810" s="281"/>
    </row>
    <row r="811" spans="1:28">
      <c r="A811" s="281"/>
      <c r="B811" s="281"/>
      <c r="C811" s="281"/>
      <c r="D811" s="281"/>
      <c r="E811" s="281"/>
      <c r="F811" s="281"/>
      <c r="G811" s="281"/>
      <c r="H811" s="281"/>
      <c r="I811" s="281"/>
      <c r="J811" s="281"/>
      <c r="K811" s="281"/>
      <c r="L811" s="281"/>
      <c r="M811" s="281"/>
      <c r="N811" s="281"/>
      <c r="O811" s="281"/>
      <c r="P811" s="281"/>
      <c r="Q811" s="281"/>
      <c r="R811" s="281"/>
      <c r="S811" s="281"/>
      <c r="T811" s="281"/>
      <c r="U811" s="281"/>
      <c r="V811" s="281"/>
      <c r="W811" s="281"/>
      <c r="X811" s="281"/>
      <c r="Y811" s="281"/>
      <c r="Z811" s="281"/>
      <c r="AA811" s="281"/>
      <c r="AB811" s="281"/>
    </row>
    <row r="812" spans="1:28">
      <c r="A812" s="281"/>
      <c r="B812" s="281"/>
      <c r="C812" s="281"/>
      <c r="D812" s="281"/>
      <c r="E812" s="281"/>
      <c r="F812" s="281"/>
      <c r="G812" s="281"/>
      <c r="H812" s="281"/>
      <c r="I812" s="281"/>
      <c r="J812" s="281"/>
      <c r="K812" s="281"/>
      <c r="L812" s="281"/>
      <c r="M812" s="281"/>
      <c r="N812" s="281"/>
      <c r="O812" s="281"/>
      <c r="P812" s="281"/>
      <c r="Q812" s="281"/>
      <c r="R812" s="281"/>
      <c r="S812" s="281"/>
      <c r="T812" s="281"/>
      <c r="U812" s="281"/>
      <c r="V812" s="281"/>
      <c r="W812" s="281"/>
      <c r="X812" s="281"/>
      <c r="Y812" s="281"/>
      <c r="Z812" s="281"/>
      <c r="AA812" s="281"/>
      <c r="AB812" s="281"/>
    </row>
    <row r="813" spans="1:28">
      <c r="A813" s="281"/>
      <c r="B813" s="281"/>
      <c r="C813" s="281"/>
      <c r="D813" s="281"/>
      <c r="E813" s="281"/>
      <c r="F813" s="281"/>
      <c r="G813" s="281"/>
      <c r="H813" s="281"/>
      <c r="I813" s="281"/>
      <c r="J813" s="281"/>
      <c r="K813" s="281"/>
      <c r="L813" s="281"/>
      <c r="M813" s="281"/>
      <c r="N813" s="281"/>
      <c r="O813" s="281"/>
      <c r="P813" s="281"/>
      <c r="Q813" s="281"/>
      <c r="R813" s="281"/>
      <c r="S813" s="281"/>
      <c r="T813" s="281"/>
      <c r="U813" s="281"/>
      <c r="V813" s="281"/>
      <c r="W813" s="281"/>
      <c r="X813" s="281"/>
      <c r="Y813" s="281"/>
      <c r="Z813" s="281"/>
      <c r="AA813" s="281"/>
      <c r="AB813" s="281"/>
    </row>
    <row r="814" spans="1:28">
      <c r="A814" s="281"/>
      <c r="B814" s="281"/>
      <c r="C814" s="281"/>
      <c r="D814" s="281"/>
      <c r="E814" s="281"/>
      <c r="F814" s="281"/>
      <c r="G814" s="281"/>
      <c r="H814" s="281"/>
      <c r="I814" s="281"/>
      <c r="J814" s="281"/>
      <c r="K814" s="281"/>
      <c r="L814" s="281"/>
      <c r="M814" s="281"/>
      <c r="N814" s="281"/>
      <c r="O814" s="281"/>
      <c r="P814" s="281"/>
      <c r="Q814" s="281"/>
      <c r="R814" s="281"/>
      <c r="S814" s="281"/>
      <c r="T814" s="281"/>
      <c r="U814" s="281"/>
      <c r="V814" s="281"/>
      <c r="W814" s="281"/>
      <c r="X814" s="281"/>
      <c r="Y814" s="281"/>
      <c r="Z814" s="281"/>
      <c r="AA814" s="281"/>
      <c r="AB814" s="281"/>
    </row>
    <row r="815" spans="1:28">
      <c r="A815" s="281"/>
      <c r="B815" s="281"/>
      <c r="C815" s="281"/>
      <c r="D815" s="281"/>
      <c r="E815" s="281"/>
      <c r="F815" s="281"/>
      <c r="G815" s="281"/>
      <c r="H815" s="281"/>
      <c r="I815" s="281"/>
      <c r="J815" s="281"/>
      <c r="K815" s="281"/>
      <c r="L815" s="281"/>
      <c r="M815" s="281"/>
      <c r="N815" s="281"/>
      <c r="O815" s="281"/>
      <c r="P815" s="281"/>
      <c r="Q815" s="281"/>
      <c r="R815" s="281"/>
      <c r="S815" s="281"/>
      <c r="T815" s="281"/>
      <c r="U815" s="281"/>
      <c r="V815" s="281"/>
      <c r="W815" s="281"/>
      <c r="X815" s="281"/>
      <c r="Y815" s="281"/>
      <c r="Z815" s="281"/>
      <c r="AA815" s="281"/>
      <c r="AB815" s="281"/>
    </row>
    <row r="816" spans="1:28">
      <c r="A816" s="281"/>
      <c r="B816" s="281"/>
      <c r="C816" s="281"/>
      <c r="D816" s="281"/>
      <c r="E816" s="281"/>
      <c r="F816" s="281"/>
      <c r="G816" s="281"/>
      <c r="H816" s="281"/>
      <c r="I816" s="281"/>
      <c r="J816" s="281"/>
      <c r="K816" s="281"/>
      <c r="L816" s="281"/>
      <c r="M816" s="281"/>
      <c r="N816" s="281"/>
      <c r="O816" s="281"/>
      <c r="P816" s="281"/>
      <c r="Q816" s="281"/>
      <c r="R816" s="281"/>
      <c r="S816" s="281"/>
      <c r="T816" s="281"/>
      <c r="U816" s="281"/>
      <c r="V816" s="281"/>
      <c r="W816" s="281"/>
      <c r="X816" s="281"/>
      <c r="Y816" s="281"/>
      <c r="Z816" s="281"/>
      <c r="AA816" s="281"/>
      <c r="AB816" s="281"/>
    </row>
    <row r="817" spans="1:28">
      <c r="A817" s="281"/>
      <c r="B817" s="281"/>
      <c r="C817" s="281"/>
      <c r="D817" s="281"/>
      <c r="E817" s="281"/>
      <c r="F817" s="281"/>
      <c r="G817" s="281"/>
      <c r="H817" s="281"/>
      <c r="I817" s="281"/>
      <c r="J817" s="281"/>
      <c r="K817" s="281"/>
      <c r="L817" s="281"/>
      <c r="M817" s="281"/>
      <c r="N817" s="281"/>
      <c r="O817" s="281"/>
      <c r="P817" s="281"/>
      <c r="Q817" s="281"/>
      <c r="R817" s="281"/>
      <c r="S817" s="281"/>
      <c r="T817" s="281"/>
      <c r="U817" s="281"/>
      <c r="V817" s="281"/>
      <c r="W817" s="281"/>
      <c r="X817" s="281"/>
      <c r="Y817" s="281"/>
      <c r="Z817" s="281"/>
      <c r="AA817" s="281"/>
      <c r="AB817" s="281"/>
    </row>
    <row r="818" spans="1:28">
      <c r="A818" s="281"/>
      <c r="B818" s="281"/>
      <c r="C818" s="281"/>
      <c r="D818" s="281"/>
      <c r="E818" s="281"/>
      <c r="F818" s="281"/>
      <c r="G818" s="281"/>
      <c r="H818" s="281"/>
      <c r="I818" s="281"/>
      <c r="J818" s="281"/>
      <c r="K818" s="281"/>
      <c r="L818" s="281"/>
      <c r="M818" s="281"/>
      <c r="N818" s="281"/>
      <c r="O818" s="281"/>
      <c r="P818" s="281"/>
      <c r="Q818" s="281"/>
      <c r="R818" s="281"/>
      <c r="S818" s="281"/>
      <c r="T818" s="281"/>
      <c r="U818" s="281"/>
      <c r="V818" s="281"/>
      <c r="W818" s="281"/>
      <c r="X818" s="281"/>
      <c r="Y818" s="281"/>
      <c r="Z818" s="281"/>
      <c r="AA818" s="281"/>
      <c r="AB818" s="281"/>
    </row>
    <row r="819" spans="1:28">
      <c r="A819" s="281"/>
      <c r="B819" s="281"/>
      <c r="C819" s="281"/>
      <c r="D819" s="281"/>
      <c r="E819" s="281"/>
      <c r="F819" s="281"/>
      <c r="G819" s="281"/>
      <c r="H819" s="281"/>
      <c r="I819" s="281"/>
      <c r="J819" s="281"/>
      <c r="K819" s="281"/>
      <c r="L819" s="281"/>
      <c r="M819" s="281"/>
      <c r="N819" s="281"/>
      <c r="O819" s="281"/>
      <c r="P819" s="281"/>
      <c r="Q819" s="281"/>
      <c r="R819" s="281"/>
      <c r="S819" s="281"/>
      <c r="T819" s="281"/>
      <c r="U819" s="281"/>
      <c r="V819" s="281"/>
      <c r="W819" s="281"/>
      <c r="X819" s="281"/>
      <c r="Y819" s="281"/>
      <c r="Z819" s="281"/>
      <c r="AA819" s="281"/>
      <c r="AB819" s="281"/>
    </row>
    <row r="820" spans="1:28">
      <c r="A820" s="281"/>
      <c r="B820" s="281"/>
      <c r="C820" s="281"/>
      <c r="D820" s="281"/>
      <c r="E820" s="281"/>
      <c r="F820" s="281"/>
      <c r="G820" s="281"/>
      <c r="H820" s="281"/>
      <c r="I820" s="281"/>
      <c r="J820" s="281"/>
      <c r="K820" s="281"/>
      <c r="L820" s="281"/>
      <c r="M820" s="281"/>
      <c r="N820" s="281"/>
      <c r="O820" s="281"/>
      <c r="P820" s="281"/>
      <c r="Q820" s="281"/>
      <c r="R820" s="281"/>
      <c r="S820" s="281"/>
      <c r="T820" s="281"/>
      <c r="U820" s="281"/>
      <c r="V820" s="281"/>
      <c r="W820" s="281"/>
      <c r="X820" s="281"/>
      <c r="Y820" s="281"/>
      <c r="Z820" s="281"/>
      <c r="AA820" s="281"/>
      <c r="AB820" s="281"/>
    </row>
    <row r="821" spans="1:28">
      <c r="A821" s="281"/>
      <c r="B821" s="281"/>
      <c r="C821" s="281"/>
      <c r="D821" s="281"/>
      <c r="E821" s="281"/>
      <c r="F821" s="281"/>
      <c r="G821" s="281"/>
      <c r="H821" s="281"/>
      <c r="I821" s="281"/>
      <c r="J821" s="281"/>
      <c r="K821" s="281"/>
      <c r="L821" s="281"/>
      <c r="M821" s="281"/>
      <c r="N821" s="281"/>
      <c r="O821" s="281"/>
      <c r="P821" s="281"/>
      <c r="Q821" s="281"/>
      <c r="R821" s="281"/>
      <c r="S821" s="281"/>
      <c r="T821" s="281"/>
      <c r="U821" s="281"/>
      <c r="V821" s="281"/>
      <c r="W821" s="281"/>
      <c r="X821" s="281"/>
      <c r="Y821" s="281"/>
      <c r="Z821" s="281"/>
      <c r="AA821" s="281"/>
      <c r="AB821" s="281"/>
    </row>
    <row r="822" spans="1:28">
      <c r="A822" s="281"/>
      <c r="B822" s="281"/>
      <c r="C822" s="281"/>
      <c r="D822" s="281"/>
      <c r="E822" s="281"/>
      <c r="F822" s="281"/>
      <c r="G822" s="281"/>
      <c r="H822" s="281"/>
      <c r="I822" s="281"/>
      <c r="J822" s="281"/>
      <c r="K822" s="281"/>
      <c r="L822" s="281"/>
      <c r="M822" s="281"/>
      <c r="N822" s="281"/>
      <c r="O822" s="281"/>
      <c r="P822" s="281"/>
      <c r="Q822" s="281"/>
      <c r="R822" s="281"/>
      <c r="S822" s="281"/>
      <c r="T822" s="281"/>
      <c r="U822" s="281"/>
      <c r="V822" s="281"/>
      <c r="W822" s="281"/>
      <c r="X822" s="281"/>
      <c r="Y822" s="281"/>
      <c r="Z822" s="281"/>
      <c r="AA822" s="281"/>
      <c r="AB822" s="281"/>
    </row>
    <row r="823" spans="1:28">
      <c r="A823" s="281"/>
      <c r="B823" s="281"/>
      <c r="C823" s="281"/>
      <c r="D823" s="281"/>
      <c r="E823" s="281"/>
      <c r="F823" s="281"/>
      <c r="G823" s="281"/>
      <c r="H823" s="281"/>
      <c r="I823" s="281"/>
      <c r="J823" s="281"/>
      <c r="K823" s="281"/>
      <c r="L823" s="281"/>
      <c r="M823" s="281"/>
      <c r="N823" s="281"/>
      <c r="O823" s="281"/>
      <c r="P823" s="281"/>
      <c r="Q823" s="281"/>
      <c r="R823" s="281"/>
      <c r="S823" s="281"/>
      <c r="T823" s="281"/>
      <c r="U823" s="281"/>
      <c r="V823" s="281"/>
      <c r="W823" s="281"/>
      <c r="X823" s="281"/>
      <c r="Y823" s="281"/>
      <c r="Z823" s="281"/>
      <c r="AA823" s="281"/>
      <c r="AB823" s="281"/>
    </row>
    <row r="824" spans="1:28">
      <c r="A824" s="281"/>
      <c r="B824" s="281"/>
      <c r="C824" s="281"/>
      <c r="D824" s="281"/>
      <c r="E824" s="281"/>
      <c r="F824" s="281"/>
      <c r="G824" s="281"/>
      <c r="H824" s="281"/>
      <c r="I824" s="281"/>
      <c r="J824" s="281"/>
      <c r="K824" s="281"/>
      <c r="L824" s="281"/>
      <c r="M824" s="281"/>
      <c r="N824" s="281"/>
      <c r="O824" s="281"/>
      <c r="P824" s="281"/>
      <c r="Q824" s="281"/>
      <c r="R824" s="281"/>
      <c r="S824" s="281"/>
      <c r="T824" s="281"/>
      <c r="U824" s="281"/>
      <c r="V824" s="281"/>
      <c r="W824" s="281"/>
      <c r="X824" s="281"/>
      <c r="Y824" s="281"/>
      <c r="Z824" s="281"/>
      <c r="AA824" s="281"/>
      <c r="AB824" s="281"/>
    </row>
    <row r="825" spans="1:28">
      <c r="A825" s="281"/>
      <c r="B825" s="281"/>
      <c r="C825" s="281"/>
      <c r="D825" s="281"/>
      <c r="E825" s="281"/>
      <c r="F825" s="281"/>
      <c r="G825" s="281"/>
      <c r="H825" s="281"/>
      <c r="I825" s="281"/>
      <c r="J825" s="281"/>
      <c r="K825" s="281"/>
      <c r="L825" s="281"/>
      <c r="M825" s="281"/>
      <c r="N825" s="281"/>
      <c r="O825" s="281"/>
      <c r="P825" s="281"/>
      <c r="Q825" s="281"/>
      <c r="R825" s="281"/>
      <c r="S825" s="281"/>
      <c r="T825" s="281"/>
      <c r="U825" s="281"/>
      <c r="V825" s="281"/>
      <c r="W825" s="281"/>
      <c r="X825" s="281"/>
      <c r="Y825" s="281"/>
      <c r="Z825" s="281"/>
      <c r="AA825" s="281"/>
      <c r="AB825" s="281"/>
    </row>
    <row r="826" spans="1:28">
      <c r="A826" s="281"/>
      <c r="B826" s="281"/>
      <c r="C826" s="281"/>
      <c r="D826" s="281"/>
      <c r="E826" s="281"/>
      <c r="F826" s="281"/>
      <c r="G826" s="281"/>
      <c r="H826" s="281"/>
      <c r="I826" s="281"/>
      <c r="J826" s="281"/>
      <c r="K826" s="281"/>
      <c r="L826" s="281"/>
      <c r="M826" s="281"/>
      <c r="N826" s="281"/>
      <c r="O826" s="281"/>
      <c r="P826" s="281"/>
      <c r="Q826" s="281"/>
      <c r="R826" s="281"/>
      <c r="S826" s="281"/>
      <c r="T826" s="281"/>
      <c r="U826" s="281"/>
      <c r="V826" s="281"/>
      <c r="W826" s="281"/>
      <c r="X826" s="281"/>
      <c r="Y826" s="281"/>
      <c r="Z826" s="281"/>
      <c r="AA826" s="281"/>
      <c r="AB826" s="281"/>
    </row>
    <row r="827" spans="1:28">
      <c r="A827" s="281"/>
      <c r="B827" s="281"/>
      <c r="C827" s="281"/>
      <c r="D827" s="281"/>
      <c r="E827" s="281"/>
      <c r="F827" s="281"/>
      <c r="G827" s="281"/>
      <c r="H827" s="281"/>
      <c r="I827" s="281"/>
      <c r="J827" s="281"/>
      <c r="K827" s="281"/>
      <c r="L827" s="281"/>
      <c r="M827" s="281"/>
      <c r="N827" s="281"/>
      <c r="O827" s="281"/>
      <c r="P827" s="281"/>
      <c r="Q827" s="281"/>
      <c r="R827" s="281"/>
      <c r="S827" s="281"/>
      <c r="T827" s="281"/>
      <c r="U827" s="281"/>
      <c r="V827" s="281"/>
      <c r="W827" s="281"/>
      <c r="X827" s="281"/>
      <c r="Y827" s="281"/>
      <c r="Z827" s="281"/>
      <c r="AA827" s="281"/>
      <c r="AB827" s="281"/>
    </row>
    <row r="828" spans="1:28">
      <c r="A828" s="281"/>
      <c r="B828" s="281"/>
      <c r="C828" s="281"/>
      <c r="D828" s="281"/>
      <c r="E828" s="281"/>
      <c r="F828" s="281"/>
      <c r="G828" s="281"/>
      <c r="H828" s="281"/>
      <c r="I828" s="281"/>
      <c r="J828" s="281"/>
      <c r="K828" s="281"/>
      <c r="L828" s="281"/>
      <c r="M828" s="281"/>
      <c r="N828" s="281"/>
      <c r="O828" s="281"/>
      <c r="P828" s="281"/>
      <c r="Q828" s="281"/>
      <c r="R828" s="281"/>
      <c r="S828" s="281"/>
      <c r="T828" s="281"/>
      <c r="U828" s="281"/>
      <c r="V828" s="281"/>
      <c r="W828" s="281"/>
      <c r="X828" s="281"/>
      <c r="Y828" s="281"/>
      <c r="Z828" s="281"/>
      <c r="AA828" s="281"/>
      <c r="AB828" s="281"/>
    </row>
    <row r="829" spans="1:28">
      <c r="A829" s="281"/>
      <c r="B829" s="281"/>
      <c r="C829" s="281"/>
      <c r="D829" s="281"/>
      <c r="E829" s="281"/>
      <c r="F829" s="281"/>
      <c r="G829" s="281"/>
      <c r="H829" s="281"/>
      <c r="I829" s="281"/>
      <c r="J829" s="281"/>
      <c r="K829" s="281"/>
      <c r="L829" s="281"/>
      <c r="M829" s="281"/>
      <c r="N829" s="281"/>
      <c r="O829" s="281"/>
      <c r="P829" s="281"/>
      <c r="Q829" s="281"/>
      <c r="R829" s="281"/>
      <c r="S829" s="281"/>
      <c r="T829" s="281"/>
      <c r="U829" s="281"/>
      <c r="V829" s="281"/>
      <c r="W829" s="281"/>
      <c r="X829" s="281"/>
      <c r="Y829" s="281"/>
      <c r="Z829" s="281"/>
      <c r="AA829" s="281"/>
      <c r="AB829" s="281"/>
    </row>
    <row r="830" spans="1:28">
      <c r="A830" s="281"/>
      <c r="B830" s="281"/>
      <c r="C830" s="281"/>
      <c r="D830" s="281"/>
      <c r="E830" s="281"/>
      <c r="F830" s="281"/>
      <c r="G830" s="281"/>
      <c r="H830" s="281"/>
      <c r="I830" s="281"/>
      <c r="J830" s="281"/>
      <c r="K830" s="281"/>
      <c r="L830" s="281"/>
      <c r="M830" s="281"/>
      <c r="N830" s="281"/>
      <c r="O830" s="281"/>
      <c r="P830" s="281"/>
      <c r="Q830" s="281"/>
      <c r="R830" s="281"/>
      <c r="S830" s="281"/>
      <c r="T830" s="281"/>
      <c r="U830" s="281"/>
      <c r="V830" s="281"/>
      <c r="W830" s="281"/>
      <c r="X830" s="281"/>
      <c r="Y830" s="281"/>
      <c r="Z830" s="281"/>
      <c r="AA830" s="281"/>
      <c r="AB830" s="281"/>
    </row>
    <row r="831" spans="1:28">
      <c r="A831" s="281"/>
      <c r="B831" s="281"/>
      <c r="C831" s="281"/>
      <c r="D831" s="281"/>
      <c r="E831" s="281"/>
      <c r="F831" s="281"/>
      <c r="G831" s="281"/>
      <c r="H831" s="281"/>
      <c r="I831" s="281"/>
      <c r="J831" s="281"/>
      <c r="K831" s="281"/>
      <c r="L831" s="281"/>
      <c r="M831" s="281"/>
      <c r="N831" s="281"/>
      <c r="O831" s="281"/>
      <c r="P831" s="281"/>
      <c r="Q831" s="281"/>
      <c r="R831" s="281"/>
      <c r="S831" s="281"/>
      <c r="T831" s="281"/>
      <c r="U831" s="281"/>
      <c r="V831" s="281"/>
      <c r="W831" s="281"/>
      <c r="X831" s="281"/>
      <c r="Y831" s="281"/>
      <c r="Z831" s="281"/>
      <c r="AA831" s="281"/>
      <c r="AB831" s="281"/>
    </row>
    <row r="832" spans="1:28">
      <c r="A832" s="281"/>
      <c r="B832" s="281"/>
      <c r="C832" s="281"/>
      <c r="D832" s="281"/>
      <c r="E832" s="281"/>
      <c r="F832" s="281"/>
      <c r="G832" s="281"/>
      <c r="H832" s="281"/>
      <c r="I832" s="281"/>
      <c r="J832" s="281"/>
      <c r="K832" s="281"/>
      <c r="L832" s="281"/>
      <c r="M832" s="281"/>
      <c r="N832" s="281"/>
      <c r="O832" s="281"/>
      <c r="P832" s="281"/>
      <c r="Q832" s="281"/>
      <c r="R832" s="281"/>
      <c r="S832" s="281"/>
      <c r="T832" s="281"/>
      <c r="U832" s="281"/>
      <c r="V832" s="281"/>
      <c r="W832" s="281"/>
      <c r="X832" s="281"/>
      <c r="Y832" s="281"/>
      <c r="Z832" s="281"/>
      <c r="AA832" s="281"/>
      <c r="AB832" s="281"/>
    </row>
    <row r="833" spans="1:28">
      <c r="A833" s="281"/>
      <c r="B833" s="281"/>
      <c r="C833" s="281"/>
      <c r="D833" s="281"/>
      <c r="E833" s="281"/>
      <c r="F833" s="281"/>
      <c r="G833" s="281"/>
      <c r="H833" s="281"/>
      <c r="I833" s="281"/>
      <c r="J833" s="281"/>
      <c r="K833" s="281"/>
      <c r="L833" s="281"/>
      <c r="M833" s="281"/>
      <c r="N833" s="281"/>
      <c r="O833" s="281"/>
      <c r="P833" s="281"/>
      <c r="Q833" s="281"/>
      <c r="R833" s="281"/>
      <c r="S833" s="281"/>
      <c r="T833" s="281"/>
      <c r="U833" s="281"/>
      <c r="V833" s="281"/>
      <c r="W833" s="281"/>
      <c r="X833" s="281"/>
      <c r="Y833" s="281"/>
      <c r="Z833" s="281"/>
      <c r="AA833" s="281"/>
      <c r="AB833" s="281"/>
    </row>
    <row r="834" spans="1:28">
      <c r="A834" s="281"/>
      <c r="B834" s="281"/>
      <c r="C834" s="281"/>
      <c r="D834" s="281"/>
      <c r="E834" s="281"/>
      <c r="F834" s="281"/>
      <c r="G834" s="281"/>
      <c r="H834" s="281"/>
      <c r="I834" s="281"/>
      <c r="J834" s="281"/>
      <c r="K834" s="281"/>
      <c r="L834" s="281"/>
      <c r="M834" s="281"/>
      <c r="N834" s="281"/>
      <c r="O834" s="281"/>
      <c r="P834" s="281"/>
      <c r="Q834" s="281"/>
      <c r="R834" s="281"/>
      <c r="S834" s="281"/>
      <c r="T834" s="281"/>
      <c r="U834" s="281"/>
      <c r="V834" s="281"/>
      <c r="W834" s="281"/>
      <c r="X834" s="281"/>
      <c r="Y834" s="281"/>
      <c r="Z834" s="281"/>
      <c r="AA834" s="281"/>
      <c r="AB834" s="281"/>
    </row>
    <row r="835" spans="1:28">
      <c r="A835" s="281"/>
      <c r="B835" s="281"/>
      <c r="C835" s="281"/>
      <c r="D835" s="281"/>
      <c r="E835" s="281"/>
      <c r="F835" s="281"/>
      <c r="G835" s="281"/>
      <c r="H835" s="281"/>
      <c r="I835" s="281"/>
      <c r="J835" s="281"/>
      <c r="K835" s="281"/>
      <c r="L835" s="281"/>
      <c r="M835" s="281"/>
      <c r="N835" s="281"/>
      <c r="O835" s="281"/>
      <c r="P835" s="281"/>
      <c r="Q835" s="281"/>
      <c r="R835" s="281"/>
      <c r="S835" s="281"/>
      <c r="T835" s="281"/>
      <c r="U835" s="281"/>
      <c r="V835" s="281"/>
      <c r="W835" s="281"/>
      <c r="X835" s="281"/>
      <c r="Y835" s="281"/>
      <c r="Z835" s="281"/>
      <c r="AA835" s="281"/>
      <c r="AB835" s="281"/>
    </row>
    <row r="836" spans="1:28">
      <c r="A836" s="281"/>
      <c r="B836" s="281"/>
      <c r="C836" s="281"/>
      <c r="D836" s="281"/>
      <c r="E836" s="281"/>
      <c r="F836" s="281"/>
      <c r="G836" s="281"/>
      <c r="H836" s="281"/>
      <c r="I836" s="281"/>
      <c r="J836" s="281"/>
      <c r="K836" s="281"/>
      <c r="L836" s="281"/>
      <c r="M836" s="281"/>
      <c r="N836" s="281"/>
      <c r="O836" s="281"/>
      <c r="P836" s="281"/>
      <c r="Q836" s="281"/>
      <c r="R836" s="281"/>
      <c r="S836" s="281"/>
      <c r="T836" s="281"/>
      <c r="U836" s="281"/>
      <c r="V836" s="281"/>
      <c r="W836" s="281"/>
      <c r="X836" s="281"/>
      <c r="Y836" s="281"/>
      <c r="Z836" s="281"/>
      <c r="AA836" s="281"/>
      <c r="AB836" s="281"/>
    </row>
    <row r="837" spans="1:28">
      <c r="A837" s="281"/>
      <c r="B837" s="281"/>
      <c r="C837" s="281"/>
      <c r="D837" s="281"/>
      <c r="E837" s="281"/>
      <c r="F837" s="281"/>
      <c r="G837" s="281"/>
      <c r="H837" s="281"/>
      <c r="I837" s="281"/>
      <c r="J837" s="281"/>
      <c r="K837" s="281"/>
      <c r="L837" s="281"/>
      <c r="M837" s="281"/>
      <c r="N837" s="281"/>
      <c r="O837" s="281"/>
      <c r="P837" s="281"/>
      <c r="Q837" s="281"/>
      <c r="R837" s="281"/>
      <c r="S837" s="281"/>
      <c r="T837" s="281"/>
      <c r="U837" s="281"/>
      <c r="V837" s="281"/>
      <c r="W837" s="281"/>
      <c r="X837" s="281"/>
      <c r="Y837" s="281"/>
      <c r="Z837" s="281"/>
      <c r="AA837" s="281"/>
      <c r="AB837" s="281"/>
    </row>
    <row r="838" spans="1:28">
      <c r="A838" s="281"/>
      <c r="B838" s="281"/>
      <c r="C838" s="281"/>
      <c r="D838" s="281"/>
      <c r="E838" s="281"/>
      <c r="F838" s="281"/>
      <c r="G838" s="281"/>
      <c r="H838" s="281"/>
      <c r="I838" s="281"/>
      <c r="J838" s="281"/>
      <c r="K838" s="281"/>
      <c r="L838" s="281"/>
      <c r="M838" s="281"/>
      <c r="N838" s="281"/>
      <c r="O838" s="281"/>
      <c r="P838" s="281"/>
      <c r="Q838" s="281"/>
      <c r="R838" s="281"/>
      <c r="S838" s="281"/>
      <c r="T838" s="281"/>
      <c r="U838" s="281"/>
      <c r="V838" s="281"/>
      <c r="W838" s="281"/>
      <c r="X838" s="281"/>
      <c r="Y838" s="281"/>
      <c r="Z838" s="281"/>
      <c r="AA838" s="281"/>
      <c r="AB838" s="281"/>
    </row>
    <row r="839" spans="1:28">
      <c r="A839" s="281"/>
      <c r="B839" s="281"/>
      <c r="C839" s="281"/>
      <c r="D839" s="281"/>
      <c r="E839" s="281"/>
      <c r="F839" s="281"/>
      <c r="G839" s="281"/>
      <c r="H839" s="281"/>
      <c r="I839" s="281"/>
      <c r="J839" s="281"/>
      <c r="K839" s="281"/>
      <c r="L839" s="281"/>
      <c r="M839" s="281"/>
      <c r="N839" s="281"/>
      <c r="O839" s="281"/>
      <c r="P839" s="281"/>
      <c r="Q839" s="281"/>
      <c r="R839" s="281"/>
      <c r="S839" s="281"/>
      <c r="T839" s="281"/>
      <c r="U839" s="281"/>
      <c r="V839" s="281"/>
      <c r="W839" s="281"/>
      <c r="X839" s="281"/>
      <c r="Y839" s="281"/>
      <c r="Z839" s="281"/>
      <c r="AA839" s="281"/>
      <c r="AB839" s="281"/>
    </row>
    <row r="840" spans="1:28">
      <c r="A840" s="281"/>
      <c r="B840" s="281"/>
      <c r="C840" s="281"/>
      <c r="D840" s="281"/>
      <c r="E840" s="281"/>
      <c r="F840" s="281"/>
      <c r="G840" s="281"/>
      <c r="H840" s="281"/>
      <c r="I840" s="281"/>
      <c r="J840" s="281"/>
      <c r="K840" s="281"/>
      <c r="L840" s="281"/>
      <c r="M840" s="281"/>
      <c r="N840" s="281"/>
      <c r="O840" s="281"/>
      <c r="P840" s="281"/>
      <c r="Q840" s="281"/>
      <c r="R840" s="281"/>
      <c r="S840" s="281"/>
      <c r="T840" s="281"/>
      <c r="U840" s="281"/>
      <c r="V840" s="281"/>
      <c r="W840" s="281"/>
      <c r="X840" s="281"/>
      <c r="Y840" s="281"/>
      <c r="Z840" s="281"/>
      <c r="AA840" s="281"/>
      <c r="AB840" s="281"/>
    </row>
    <row r="841" spans="1:28">
      <c r="A841" s="281"/>
      <c r="B841" s="281"/>
      <c r="C841" s="281"/>
      <c r="D841" s="281"/>
      <c r="E841" s="281"/>
      <c r="F841" s="281"/>
      <c r="G841" s="281"/>
      <c r="H841" s="281"/>
      <c r="I841" s="281"/>
      <c r="J841" s="281"/>
      <c r="K841" s="281"/>
      <c r="L841" s="281"/>
      <c r="M841" s="281"/>
      <c r="N841" s="281"/>
      <c r="O841" s="281"/>
      <c r="P841" s="281"/>
      <c r="Q841" s="281"/>
      <c r="R841" s="281"/>
      <c r="S841" s="281"/>
      <c r="T841" s="281"/>
      <c r="U841" s="281"/>
      <c r="V841" s="281"/>
      <c r="W841" s="281"/>
      <c r="X841" s="281"/>
      <c r="Y841" s="281"/>
      <c r="Z841" s="281"/>
      <c r="AA841" s="281"/>
      <c r="AB841" s="281"/>
    </row>
    <row r="842" spans="1:28">
      <c r="A842" s="281"/>
      <c r="B842" s="281"/>
      <c r="C842" s="281"/>
      <c r="D842" s="281"/>
      <c r="E842" s="281"/>
      <c r="F842" s="281"/>
      <c r="G842" s="281"/>
      <c r="H842" s="281"/>
      <c r="I842" s="281"/>
      <c r="J842" s="281"/>
      <c r="K842" s="281"/>
      <c r="L842" s="281"/>
      <c r="M842" s="281"/>
      <c r="N842" s="281"/>
      <c r="O842" s="281"/>
      <c r="P842" s="281"/>
      <c r="Q842" s="281"/>
      <c r="R842" s="281"/>
      <c r="S842" s="281"/>
      <c r="T842" s="281"/>
      <c r="U842" s="281"/>
      <c r="V842" s="281"/>
      <c r="W842" s="281"/>
      <c r="X842" s="281"/>
      <c r="Y842" s="281"/>
      <c r="Z842" s="281"/>
      <c r="AA842" s="281"/>
      <c r="AB842" s="281"/>
    </row>
    <row r="843" spans="1:28">
      <c r="A843" s="281"/>
      <c r="B843" s="281"/>
      <c r="C843" s="281"/>
      <c r="D843" s="281"/>
      <c r="E843" s="281"/>
      <c r="F843" s="281"/>
      <c r="G843" s="281"/>
      <c r="H843" s="281"/>
      <c r="I843" s="281"/>
      <c r="J843" s="281"/>
      <c r="K843" s="281"/>
      <c r="L843" s="281"/>
      <c r="M843" s="281"/>
      <c r="N843" s="281"/>
      <c r="O843" s="281"/>
      <c r="P843" s="281"/>
      <c r="Q843" s="281"/>
      <c r="R843" s="281"/>
      <c r="S843" s="281"/>
      <c r="T843" s="281"/>
      <c r="U843" s="281"/>
      <c r="V843" s="281"/>
      <c r="W843" s="281"/>
      <c r="X843" s="281"/>
      <c r="Y843" s="281"/>
      <c r="Z843" s="281"/>
      <c r="AA843" s="281"/>
      <c r="AB843" s="281"/>
    </row>
    <row r="844" spans="1:28">
      <c r="A844" s="281"/>
      <c r="B844" s="281"/>
      <c r="C844" s="281"/>
      <c r="D844" s="281"/>
      <c r="E844" s="281"/>
      <c r="F844" s="281"/>
      <c r="G844" s="281"/>
      <c r="H844" s="281"/>
      <c r="I844" s="281"/>
      <c r="J844" s="281"/>
      <c r="K844" s="281"/>
      <c r="L844" s="281"/>
      <c r="M844" s="281"/>
      <c r="N844" s="281"/>
      <c r="O844" s="281"/>
      <c r="P844" s="281"/>
      <c r="Q844" s="281"/>
      <c r="R844" s="281"/>
      <c r="S844" s="281"/>
      <c r="T844" s="281"/>
      <c r="U844" s="281"/>
      <c r="V844" s="281"/>
      <c r="W844" s="281"/>
      <c r="X844" s="281"/>
      <c r="Y844" s="281"/>
      <c r="Z844" s="281"/>
      <c r="AA844" s="281"/>
      <c r="AB844" s="281"/>
    </row>
    <row r="845" spans="1:28">
      <c r="A845" s="281"/>
      <c r="B845" s="281"/>
      <c r="C845" s="281"/>
      <c r="D845" s="281"/>
      <c r="E845" s="281"/>
      <c r="F845" s="281"/>
      <c r="G845" s="281"/>
      <c r="H845" s="281"/>
      <c r="I845" s="281"/>
      <c r="J845" s="281"/>
      <c r="K845" s="281"/>
      <c r="L845" s="281"/>
      <c r="M845" s="281"/>
      <c r="N845" s="281"/>
      <c r="O845" s="281"/>
      <c r="P845" s="281"/>
      <c r="Q845" s="281"/>
      <c r="R845" s="281"/>
      <c r="S845" s="281"/>
      <c r="T845" s="281"/>
      <c r="U845" s="281"/>
      <c r="V845" s="281"/>
      <c r="W845" s="281"/>
      <c r="X845" s="281"/>
      <c r="Y845" s="281"/>
      <c r="Z845" s="281"/>
      <c r="AA845" s="281"/>
      <c r="AB845" s="281"/>
    </row>
    <row r="846" spans="1:28">
      <c r="A846" s="281"/>
      <c r="B846" s="281"/>
      <c r="C846" s="281"/>
      <c r="D846" s="281"/>
      <c r="E846" s="281"/>
      <c r="F846" s="281"/>
      <c r="G846" s="281"/>
      <c r="H846" s="281"/>
      <c r="I846" s="281"/>
      <c r="J846" s="281"/>
      <c r="K846" s="281"/>
      <c r="L846" s="281"/>
      <c r="M846" s="281"/>
      <c r="N846" s="281"/>
      <c r="O846" s="281"/>
      <c r="P846" s="281"/>
      <c r="Q846" s="281"/>
      <c r="R846" s="281"/>
      <c r="S846" s="281"/>
      <c r="T846" s="281"/>
      <c r="U846" s="281"/>
      <c r="V846" s="281"/>
      <c r="W846" s="281"/>
      <c r="X846" s="281"/>
      <c r="Y846" s="281"/>
      <c r="Z846" s="281"/>
      <c r="AA846" s="281"/>
      <c r="AB846" s="281"/>
    </row>
    <row r="847" spans="1:28">
      <c r="A847" s="281"/>
      <c r="B847" s="281"/>
      <c r="C847" s="281"/>
      <c r="D847" s="281"/>
      <c r="E847" s="281"/>
      <c r="F847" s="281"/>
      <c r="G847" s="281"/>
      <c r="H847" s="281"/>
      <c r="I847" s="281"/>
      <c r="J847" s="281"/>
      <c r="K847" s="281"/>
      <c r="L847" s="281"/>
      <c r="M847" s="281"/>
      <c r="N847" s="281"/>
      <c r="O847" s="281"/>
      <c r="P847" s="281"/>
      <c r="Q847" s="281"/>
      <c r="R847" s="281"/>
      <c r="S847" s="281"/>
      <c r="T847" s="281"/>
      <c r="U847" s="281"/>
      <c r="V847" s="281"/>
      <c r="W847" s="281"/>
      <c r="X847" s="281"/>
      <c r="Y847" s="281"/>
      <c r="Z847" s="281"/>
      <c r="AA847" s="281"/>
      <c r="AB847" s="281"/>
    </row>
    <row r="848" spans="1:28">
      <c r="A848" s="281"/>
      <c r="B848" s="281"/>
      <c r="C848" s="281"/>
      <c r="D848" s="281"/>
      <c r="E848" s="281"/>
      <c r="F848" s="281"/>
      <c r="G848" s="281"/>
      <c r="H848" s="281"/>
      <c r="I848" s="281"/>
      <c r="J848" s="281"/>
      <c r="K848" s="281"/>
      <c r="L848" s="281"/>
      <c r="M848" s="281"/>
      <c r="N848" s="281"/>
      <c r="O848" s="281"/>
      <c r="P848" s="281"/>
      <c r="Q848" s="281"/>
      <c r="R848" s="281"/>
      <c r="S848" s="281"/>
      <c r="T848" s="281"/>
      <c r="U848" s="281"/>
      <c r="V848" s="281"/>
      <c r="W848" s="281"/>
      <c r="X848" s="281"/>
      <c r="Y848" s="281"/>
      <c r="Z848" s="281"/>
      <c r="AA848" s="281"/>
      <c r="AB848" s="281"/>
    </row>
    <row r="849" spans="1:28">
      <c r="A849" s="281"/>
      <c r="B849" s="281"/>
      <c r="C849" s="281"/>
      <c r="D849" s="281"/>
      <c r="E849" s="281"/>
      <c r="F849" s="281"/>
      <c r="G849" s="281"/>
      <c r="H849" s="281"/>
      <c r="I849" s="281"/>
      <c r="J849" s="281"/>
      <c r="K849" s="281"/>
      <c r="L849" s="281"/>
      <c r="M849" s="281"/>
      <c r="N849" s="281"/>
      <c r="O849" s="281"/>
      <c r="P849" s="281"/>
      <c r="Q849" s="281"/>
      <c r="R849" s="281"/>
      <c r="S849" s="281"/>
      <c r="T849" s="281"/>
      <c r="U849" s="281"/>
      <c r="V849" s="281"/>
      <c r="W849" s="281"/>
      <c r="X849" s="281"/>
      <c r="Y849" s="281"/>
      <c r="Z849" s="281"/>
      <c r="AA849" s="281"/>
      <c r="AB849" s="281"/>
    </row>
    <row r="850" spans="1:28">
      <c r="A850" s="281"/>
      <c r="B850" s="281"/>
      <c r="C850" s="281"/>
      <c r="D850" s="281"/>
      <c r="E850" s="281"/>
      <c r="F850" s="281"/>
      <c r="G850" s="281"/>
      <c r="H850" s="281"/>
      <c r="I850" s="281"/>
      <c r="J850" s="281"/>
      <c r="K850" s="281"/>
      <c r="L850" s="281"/>
      <c r="M850" s="281"/>
      <c r="N850" s="281"/>
      <c r="O850" s="281"/>
      <c r="P850" s="281"/>
      <c r="Q850" s="281"/>
      <c r="R850" s="281"/>
      <c r="S850" s="281"/>
      <c r="T850" s="281"/>
      <c r="U850" s="281"/>
      <c r="V850" s="281"/>
      <c r="W850" s="281"/>
      <c r="X850" s="281"/>
      <c r="Y850" s="281"/>
      <c r="Z850" s="281"/>
      <c r="AA850" s="281"/>
      <c r="AB850" s="281"/>
    </row>
    <row r="851" spans="1:28">
      <c r="A851" s="281"/>
      <c r="B851" s="281"/>
      <c r="C851" s="281"/>
      <c r="D851" s="281"/>
      <c r="E851" s="281"/>
      <c r="F851" s="281"/>
      <c r="G851" s="281"/>
      <c r="H851" s="281"/>
      <c r="I851" s="281"/>
      <c r="J851" s="281"/>
      <c r="K851" s="281"/>
      <c r="L851" s="281"/>
      <c r="M851" s="281"/>
      <c r="N851" s="281"/>
      <c r="O851" s="281"/>
      <c r="P851" s="281"/>
      <c r="Q851" s="281"/>
      <c r="R851" s="281"/>
      <c r="S851" s="281"/>
      <c r="T851" s="281"/>
      <c r="U851" s="281"/>
      <c r="V851" s="281"/>
      <c r="W851" s="281"/>
      <c r="X851" s="281"/>
      <c r="Y851" s="281"/>
      <c r="Z851" s="281"/>
      <c r="AA851" s="281"/>
      <c r="AB851" s="281"/>
    </row>
    <row r="852" spans="1:28">
      <c r="A852" s="281"/>
      <c r="B852" s="281"/>
      <c r="C852" s="281"/>
      <c r="D852" s="281"/>
      <c r="E852" s="281"/>
      <c r="F852" s="281"/>
      <c r="G852" s="281"/>
      <c r="H852" s="281"/>
      <c r="I852" s="281"/>
      <c r="J852" s="281"/>
      <c r="K852" s="281"/>
      <c r="L852" s="281"/>
      <c r="M852" s="281"/>
      <c r="N852" s="281"/>
      <c r="O852" s="281"/>
      <c r="P852" s="281"/>
      <c r="Q852" s="281"/>
      <c r="R852" s="281"/>
      <c r="S852" s="281"/>
      <c r="T852" s="281"/>
      <c r="U852" s="281"/>
      <c r="V852" s="281"/>
      <c r="W852" s="281"/>
      <c r="X852" s="281"/>
      <c r="Y852" s="281"/>
      <c r="Z852" s="281"/>
      <c r="AA852" s="281"/>
      <c r="AB852" s="281"/>
    </row>
    <row r="853" spans="1:28">
      <c r="A853" s="281"/>
      <c r="B853" s="281"/>
      <c r="C853" s="281"/>
      <c r="D853" s="281"/>
      <c r="E853" s="281"/>
      <c r="F853" s="281"/>
      <c r="G853" s="281"/>
      <c r="H853" s="281"/>
      <c r="I853" s="281"/>
      <c r="J853" s="281"/>
      <c r="K853" s="281"/>
      <c r="L853" s="281"/>
      <c r="M853" s="281"/>
      <c r="N853" s="281"/>
      <c r="O853" s="281"/>
      <c r="P853" s="281"/>
      <c r="Q853" s="281"/>
      <c r="R853" s="281"/>
      <c r="S853" s="281"/>
      <c r="T853" s="281"/>
      <c r="U853" s="281"/>
      <c r="V853" s="281"/>
      <c r="W853" s="281"/>
      <c r="X853" s="281"/>
      <c r="Y853" s="281"/>
      <c r="Z853" s="281"/>
      <c r="AA853" s="281"/>
      <c r="AB853" s="281"/>
    </row>
    <row r="854" spans="1:28">
      <c r="A854" s="281"/>
      <c r="B854" s="281"/>
      <c r="C854" s="281"/>
      <c r="D854" s="281"/>
      <c r="E854" s="281"/>
      <c r="F854" s="281"/>
      <c r="G854" s="281"/>
      <c r="H854" s="281"/>
      <c r="I854" s="281"/>
      <c r="J854" s="281"/>
      <c r="K854" s="281"/>
      <c r="L854" s="281"/>
      <c r="M854" s="281"/>
      <c r="N854" s="281"/>
      <c r="O854" s="281"/>
      <c r="P854" s="281"/>
      <c r="Q854" s="281"/>
      <c r="R854" s="281"/>
      <c r="S854" s="281"/>
      <c r="T854" s="281"/>
      <c r="U854" s="281"/>
      <c r="V854" s="281"/>
      <c r="W854" s="281"/>
      <c r="X854" s="281"/>
      <c r="Y854" s="281"/>
      <c r="Z854" s="281"/>
      <c r="AA854" s="281"/>
      <c r="AB854" s="281"/>
    </row>
    <row r="855" spans="1:28">
      <c r="A855" s="281"/>
      <c r="B855" s="281"/>
      <c r="C855" s="281"/>
      <c r="D855" s="281"/>
      <c r="E855" s="281"/>
      <c r="F855" s="281"/>
      <c r="G855" s="281"/>
      <c r="H855" s="281"/>
      <c r="I855" s="281"/>
      <c r="J855" s="281"/>
      <c r="K855" s="281"/>
      <c r="L855" s="281"/>
      <c r="M855" s="281"/>
      <c r="N855" s="281"/>
      <c r="O855" s="281"/>
      <c r="P855" s="281"/>
      <c r="Q855" s="281"/>
      <c r="R855" s="281"/>
      <c r="S855" s="281"/>
      <c r="T855" s="281"/>
      <c r="U855" s="281"/>
      <c r="V855" s="281"/>
      <c r="W855" s="281"/>
      <c r="X855" s="281"/>
      <c r="Y855" s="281"/>
      <c r="Z855" s="281"/>
      <c r="AA855" s="281"/>
      <c r="AB855" s="281"/>
    </row>
    <row r="856" spans="1:28">
      <c r="A856" s="281"/>
      <c r="B856" s="281"/>
      <c r="C856" s="281"/>
      <c r="D856" s="281"/>
      <c r="E856" s="281"/>
      <c r="F856" s="281"/>
      <c r="G856" s="281"/>
      <c r="H856" s="281"/>
      <c r="I856" s="281"/>
      <c r="J856" s="281"/>
      <c r="K856" s="281"/>
      <c r="L856" s="281"/>
      <c r="M856" s="281"/>
      <c r="N856" s="281"/>
      <c r="O856" s="281"/>
      <c r="P856" s="281"/>
      <c r="Q856" s="281"/>
      <c r="R856" s="281"/>
      <c r="S856" s="281"/>
      <c r="T856" s="281"/>
      <c r="U856" s="281"/>
      <c r="V856" s="281"/>
      <c r="W856" s="281"/>
      <c r="X856" s="281"/>
      <c r="Y856" s="281"/>
      <c r="Z856" s="281"/>
      <c r="AA856" s="281"/>
      <c r="AB856" s="281"/>
    </row>
    <row r="857" spans="1:28">
      <c r="A857" s="281"/>
      <c r="B857" s="281"/>
      <c r="C857" s="281"/>
      <c r="D857" s="281"/>
      <c r="E857" s="281"/>
      <c r="F857" s="281"/>
      <c r="G857" s="281"/>
      <c r="H857" s="281"/>
      <c r="I857" s="281"/>
      <c r="J857" s="281"/>
      <c r="K857" s="281"/>
      <c r="L857" s="281"/>
      <c r="M857" s="281"/>
      <c r="N857" s="281"/>
      <c r="O857" s="281"/>
      <c r="P857" s="281"/>
      <c r="Q857" s="281"/>
      <c r="R857" s="281"/>
      <c r="S857" s="281"/>
      <c r="T857" s="281"/>
      <c r="U857" s="281"/>
      <c r="V857" s="281"/>
      <c r="W857" s="281"/>
      <c r="X857" s="281"/>
      <c r="Y857" s="281"/>
      <c r="Z857" s="281"/>
      <c r="AA857" s="281"/>
      <c r="AB857" s="281"/>
    </row>
    <row r="858" spans="1:28">
      <c r="A858" s="281"/>
      <c r="B858" s="281"/>
      <c r="C858" s="281"/>
      <c r="D858" s="281"/>
      <c r="E858" s="281"/>
      <c r="F858" s="281"/>
      <c r="G858" s="281"/>
      <c r="H858" s="281"/>
      <c r="I858" s="281"/>
      <c r="J858" s="281"/>
      <c r="K858" s="281"/>
      <c r="L858" s="281"/>
      <c r="M858" s="281"/>
      <c r="N858" s="281"/>
      <c r="O858" s="281"/>
      <c r="P858" s="281"/>
      <c r="Q858" s="281"/>
      <c r="R858" s="281"/>
      <c r="S858" s="281"/>
      <c r="T858" s="281"/>
      <c r="U858" s="281"/>
      <c r="V858" s="281"/>
      <c r="W858" s="281"/>
      <c r="X858" s="281"/>
      <c r="Y858" s="281"/>
      <c r="Z858" s="281"/>
      <c r="AA858" s="281"/>
      <c r="AB858" s="281"/>
    </row>
    <row r="859" spans="1:28">
      <c r="A859" s="281"/>
      <c r="B859" s="281"/>
      <c r="C859" s="281"/>
      <c r="D859" s="281"/>
      <c r="E859" s="281"/>
      <c r="F859" s="281"/>
      <c r="G859" s="281"/>
      <c r="H859" s="281"/>
      <c r="I859" s="281"/>
      <c r="J859" s="281"/>
      <c r="K859" s="281"/>
      <c r="L859" s="281"/>
      <c r="M859" s="281"/>
      <c r="N859" s="281"/>
      <c r="O859" s="281"/>
      <c r="P859" s="281"/>
      <c r="Q859" s="281"/>
      <c r="R859" s="281"/>
      <c r="S859" s="281"/>
      <c r="T859" s="281"/>
      <c r="U859" s="281"/>
      <c r="V859" s="281"/>
      <c r="W859" s="281"/>
      <c r="X859" s="281"/>
      <c r="Y859" s="281"/>
      <c r="Z859" s="281"/>
      <c r="AA859" s="281"/>
      <c r="AB859" s="281"/>
    </row>
    <row r="860" spans="1:28">
      <c r="A860" s="281"/>
      <c r="B860" s="281"/>
      <c r="C860" s="281"/>
      <c r="D860" s="281"/>
      <c r="E860" s="281"/>
      <c r="F860" s="281"/>
      <c r="G860" s="281"/>
      <c r="H860" s="281"/>
      <c r="I860" s="281"/>
      <c r="J860" s="281"/>
      <c r="K860" s="281"/>
      <c r="L860" s="281"/>
      <c r="M860" s="281"/>
      <c r="N860" s="281"/>
      <c r="O860" s="281"/>
      <c r="P860" s="281"/>
      <c r="Q860" s="281"/>
      <c r="R860" s="281"/>
      <c r="S860" s="281"/>
      <c r="T860" s="281"/>
      <c r="U860" s="281"/>
      <c r="V860" s="281"/>
      <c r="W860" s="281"/>
      <c r="X860" s="281"/>
      <c r="Y860" s="281"/>
      <c r="Z860" s="281"/>
      <c r="AA860" s="281"/>
      <c r="AB860" s="281"/>
    </row>
    <row r="861" spans="1:28">
      <c r="A861" s="281"/>
      <c r="B861" s="281"/>
      <c r="C861" s="281"/>
      <c r="D861" s="281"/>
      <c r="E861" s="281"/>
      <c r="F861" s="281"/>
      <c r="G861" s="281"/>
      <c r="H861" s="281"/>
      <c r="I861" s="281"/>
      <c r="J861" s="281"/>
      <c r="K861" s="281"/>
      <c r="L861" s="281"/>
      <c r="M861" s="281"/>
      <c r="N861" s="281"/>
      <c r="O861" s="281"/>
      <c r="P861" s="281"/>
      <c r="Q861" s="281"/>
      <c r="R861" s="281"/>
      <c r="S861" s="281"/>
      <c r="T861" s="281"/>
      <c r="U861" s="281"/>
      <c r="V861" s="281"/>
      <c r="W861" s="281"/>
      <c r="X861" s="281"/>
      <c r="Y861" s="281"/>
      <c r="Z861" s="281"/>
      <c r="AA861" s="281"/>
      <c r="AB861" s="281"/>
    </row>
    <row r="862" spans="1:28">
      <c r="A862" s="281"/>
      <c r="B862" s="281"/>
      <c r="C862" s="281"/>
      <c r="D862" s="281"/>
      <c r="E862" s="281"/>
      <c r="F862" s="281"/>
      <c r="G862" s="281"/>
      <c r="H862" s="281"/>
      <c r="I862" s="281"/>
      <c r="J862" s="281"/>
      <c r="K862" s="281"/>
      <c r="L862" s="281"/>
      <c r="M862" s="281"/>
      <c r="N862" s="281"/>
      <c r="O862" s="281"/>
      <c r="P862" s="281"/>
      <c r="Q862" s="281"/>
      <c r="R862" s="281"/>
      <c r="S862" s="281"/>
      <c r="T862" s="281"/>
      <c r="U862" s="281"/>
      <c r="V862" s="281"/>
      <c r="W862" s="281"/>
      <c r="X862" s="281"/>
      <c r="Y862" s="281"/>
      <c r="Z862" s="281"/>
      <c r="AA862" s="281"/>
      <c r="AB862" s="281"/>
    </row>
    <row r="863" spans="1:28">
      <c r="A863" s="281"/>
      <c r="B863" s="281"/>
      <c r="C863" s="281"/>
      <c r="D863" s="281"/>
      <c r="E863" s="281"/>
      <c r="F863" s="281"/>
      <c r="G863" s="281"/>
      <c r="H863" s="281"/>
      <c r="I863" s="281"/>
      <c r="J863" s="281"/>
      <c r="K863" s="281"/>
      <c r="L863" s="281"/>
      <c r="M863" s="281"/>
      <c r="N863" s="281"/>
      <c r="O863" s="281"/>
      <c r="P863" s="281"/>
      <c r="Q863" s="281"/>
      <c r="R863" s="281"/>
      <c r="S863" s="281"/>
      <c r="T863" s="281"/>
      <c r="U863" s="281"/>
      <c r="V863" s="281"/>
      <c r="W863" s="281"/>
      <c r="X863" s="281"/>
      <c r="Y863" s="281"/>
      <c r="Z863" s="281"/>
      <c r="AA863" s="281"/>
      <c r="AB863" s="281"/>
    </row>
    <row r="864" spans="1:28">
      <c r="A864" s="281"/>
      <c r="B864" s="281"/>
      <c r="C864" s="281"/>
      <c r="D864" s="281"/>
      <c r="E864" s="281"/>
      <c r="F864" s="281"/>
      <c r="G864" s="281"/>
      <c r="H864" s="281"/>
      <c r="I864" s="281"/>
      <c r="J864" s="281"/>
      <c r="K864" s="281"/>
      <c r="L864" s="281"/>
      <c r="M864" s="281"/>
      <c r="N864" s="281"/>
      <c r="O864" s="281"/>
      <c r="P864" s="281"/>
      <c r="Q864" s="281"/>
      <c r="R864" s="281"/>
      <c r="S864" s="281"/>
      <c r="T864" s="281"/>
      <c r="U864" s="281"/>
      <c r="V864" s="281"/>
      <c r="W864" s="281"/>
      <c r="X864" s="281"/>
      <c r="Y864" s="281"/>
      <c r="Z864" s="281"/>
      <c r="AA864" s="281"/>
      <c r="AB864" s="281"/>
    </row>
    <row r="865" spans="1:28">
      <c r="A865" s="281"/>
      <c r="B865" s="281"/>
      <c r="C865" s="281"/>
      <c r="D865" s="281"/>
      <c r="E865" s="281"/>
      <c r="F865" s="281"/>
      <c r="G865" s="281"/>
      <c r="H865" s="281"/>
      <c r="I865" s="281"/>
      <c r="J865" s="281"/>
      <c r="K865" s="281"/>
      <c r="L865" s="281"/>
      <c r="M865" s="281"/>
      <c r="N865" s="281"/>
      <c r="O865" s="281"/>
      <c r="P865" s="281"/>
      <c r="Q865" s="281"/>
      <c r="R865" s="281"/>
      <c r="S865" s="281"/>
      <c r="T865" s="281"/>
      <c r="U865" s="281"/>
      <c r="V865" s="281"/>
      <c r="W865" s="281"/>
      <c r="X865" s="281"/>
      <c r="Y865" s="281"/>
      <c r="Z865" s="281"/>
      <c r="AA865" s="281"/>
      <c r="AB865" s="281"/>
    </row>
    <row r="866" spans="1:28">
      <c r="A866" s="281"/>
      <c r="B866" s="281"/>
      <c r="C866" s="281"/>
      <c r="D866" s="281"/>
      <c r="E866" s="281"/>
      <c r="F866" s="281"/>
      <c r="G866" s="281"/>
      <c r="H866" s="281"/>
      <c r="I866" s="281"/>
      <c r="J866" s="281"/>
      <c r="K866" s="281"/>
      <c r="L866" s="281"/>
      <c r="M866" s="281"/>
      <c r="N866" s="281"/>
      <c r="O866" s="281"/>
      <c r="P866" s="281"/>
      <c r="Q866" s="281"/>
      <c r="R866" s="281"/>
      <c r="S866" s="281"/>
      <c r="T866" s="281"/>
      <c r="U866" s="281"/>
      <c r="V866" s="281"/>
      <c r="W866" s="281"/>
      <c r="X866" s="281"/>
      <c r="Y866" s="281"/>
      <c r="Z866" s="281"/>
      <c r="AA866" s="281"/>
      <c r="AB866" s="281"/>
    </row>
    <row r="867" spans="1:28">
      <c r="A867" s="281"/>
      <c r="B867" s="281"/>
      <c r="C867" s="281"/>
      <c r="D867" s="281"/>
      <c r="E867" s="281"/>
      <c r="F867" s="281"/>
      <c r="G867" s="281"/>
      <c r="H867" s="281"/>
      <c r="I867" s="281"/>
      <c r="J867" s="281"/>
      <c r="K867" s="281"/>
      <c r="L867" s="281"/>
      <c r="M867" s="281"/>
      <c r="N867" s="281"/>
      <c r="O867" s="281"/>
      <c r="P867" s="281"/>
      <c r="Q867" s="281"/>
      <c r="R867" s="281"/>
      <c r="S867" s="281"/>
      <c r="T867" s="281"/>
      <c r="U867" s="281"/>
      <c r="V867" s="281"/>
      <c r="W867" s="281"/>
      <c r="X867" s="281"/>
      <c r="Y867" s="281"/>
      <c r="Z867" s="281"/>
      <c r="AA867" s="281"/>
      <c r="AB867" s="281"/>
    </row>
    <row r="868" spans="1:28">
      <c r="A868" s="281"/>
      <c r="B868" s="281"/>
      <c r="C868" s="281"/>
      <c r="D868" s="281"/>
      <c r="E868" s="281"/>
      <c r="F868" s="281"/>
      <c r="G868" s="281"/>
      <c r="H868" s="281"/>
      <c r="I868" s="281"/>
      <c r="J868" s="281"/>
      <c r="K868" s="281"/>
      <c r="L868" s="281"/>
      <c r="M868" s="281"/>
      <c r="N868" s="281"/>
      <c r="O868" s="281"/>
      <c r="P868" s="281"/>
      <c r="Q868" s="281"/>
      <c r="R868" s="281"/>
      <c r="S868" s="281"/>
      <c r="T868" s="281"/>
      <c r="U868" s="281"/>
      <c r="V868" s="281"/>
      <c r="W868" s="281"/>
      <c r="X868" s="281"/>
      <c r="Y868" s="281"/>
      <c r="Z868" s="281"/>
      <c r="AA868" s="281"/>
      <c r="AB868" s="281"/>
    </row>
    <row r="869" spans="1:28">
      <c r="A869" s="281"/>
      <c r="B869" s="281"/>
      <c r="C869" s="281"/>
      <c r="D869" s="281"/>
      <c r="E869" s="281"/>
      <c r="F869" s="281"/>
      <c r="G869" s="281"/>
      <c r="H869" s="281"/>
      <c r="I869" s="281"/>
      <c r="J869" s="281"/>
      <c r="K869" s="281"/>
      <c r="L869" s="281"/>
      <c r="M869" s="281"/>
      <c r="N869" s="281"/>
      <c r="O869" s="281"/>
      <c r="P869" s="281"/>
      <c r="Q869" s="281"/>
      <c r="R869" s="281"/>
      <c r="S869" s="281"/>
      <c r="T869" s="281"/>
      <c r="U869" s="281"/>
      <c r="V869" s="281"/>
      <c r="W869" s="281"/>
      <c r="X869" s="281"/>
      <c r="Y869" s="281"/>
      <c r="Z869" s="281"/>
      <c r="AA869" s="281"/>
      <c r="AB869" s="281"/>
    </row>
    <row r="870" spans="1:28">
      <c r="A870" s="281"/>
      <c r="B870" s="281"/>
      <c r="C870" s="281"/>
      <c r="D870" s="281"/>
      <c r="E870" s="281"/>
      <c r="F870" s="281"/>
      <c r="G870" s="281"/>
      <c r="H870" s="281"/>
      <c r="I870" s="281"/>
      <c r="J870" s="281"/>
      <c r="K870" s="281"/>
      <c r="L870" s="281"/>
      <c r="M870" s="281"/>
      <c r="N870" s="281"/>
      <c r="O870" s="281"/>
      <c r="P870" s="281"/>
      <c r="Q870" s="281"/>
      <c r="R870" s="281"/>
      <c r="S870" s="281"/>
      <c r="T870" s="281"/>
      <c r="U870" s="281"/>
      <c r="V870" s="281"/>
      <c r="W870" s="281"/>
      <c r="X870" s="281"/>
      <c r="Y870" s="281"/>
      <c r="Z870" s="281"/>
      <c r="AA870" s="281"/>
      <c r="AB870" s="281"/>
    </row>
    <row r="871" spans="1:28">
      <c r="A871" s="281"/>
      <c r="B871" s="281"/>
      <c r="C871" s="281"/>
      <c r="D871" s="281"/>
      <c r="E871" s="281"/>
      <c r="F871" s="281"/>
      <c r="G871" s="281"/>
      <c r="H871" s="281"/>
      <c r="I871" s="281"/>
      <c r="J871" s="281"/>
      <c r="K871" s="281"/>
      <c r="L871" s="281"/>
      <c r="M871" s="281"/>
      <c r="N871" s="281"/>
      <c r="O871" s="281"/>
      <c r="P871" s="281"/>
      <c r="Q871" s="281"/>
      <c r="R871" s="281"/>
      <c r="S871" s="281"/>
      <c r="T871" s="281"/>
      <c r="U871" s="281"/>
      <c r="V871" s="281"/>
      <c r="W871" s="281"/>
      <c r="X871" s="281"/>
      <c r="Y871" s="281"/>
      <c r="Z871" s="281"/>
      <c r="AA871" s="281"/>
      <c r="AB871" s="281"/>
    </row>
    <row r="872" spans="1:28">
      <c r="A872" s="281"/>
      <c r="B872" s="281"/>
      <c r="C872" s="281"/>
      <c r="D872" s="281"/>
      <c r="E872" s="281"/>
      <c r="F872" s="281"/>
      <c r="G872" s="281"/>
      <c r="H872" s="281"/>
      <c r="I872" s="281"/>
      <c r="J872" s="281"/>
      <c r="K872" s="281"/>
      <c r="L872" s="281"/>
      <c r="M872" s="281"/>
      <c r="N872" s="281"/>
      <c r="O872" s="281"/>
      <c r="P872" s="281"/>
      <c r="Q872" s="281"/>
      <c r="R872" s="281"/>
      <c r="S872" s="281"/>
      <c r="T872" s="281"/>
      <c r="U872" s="281"/>
      <c r="V872" s="281"/>
      <c r="W872" s="281"/>
      <c r="X872" s="281"/>
      <c r="Y872" s="281"/>
      <c r="Z872" s="281"/>
      <c r="AA872" s="281"/>
      <c r="AB872" s="281"/>
    </row>
    <row r="873" spans="1:28">
      <c r="A873" s="281"/>
      <c r="B873" s="281"/>
      <c r="C873" s="281"/>
      <c r="D873" s="281"/>
      <c r="E873" s="281"/>
      <c r="F873" s="281"/>
      <c r="G873" s="281"/>
      <c r="H873" s="281"/>
      <c r="I873" s="281"/>
      <c r="J873" s="281"/>
      <c r="K873" s="281"/>
      <c r="L873" s="281"/>
      <c r="M873" s="281"/>
      <c r="N873" s="281"/>
      <c r="O873" s="281"/>
      <c r="P873" s="281"/>
      <c r="Q873" s="281"/>
      <c r="R873" s="281"/>
      <c r="S873" s="281"/>
      <c r="T873" s="281"/>
      <c r="U873" s="281"/>
      <c r="V873" s="281"/>
      <c r="W873" s="281"/>
      <c r="X873" s="281"/>
      <c r="Y873" s="281"/>
      <c r="Z873" s="281"/>
      <c r="AA873" s="281"/>
      <c r="AB873" s="281"/>
    </row>
    <row r="874" spans="1:28">
      <c r="A874" s="281"/>
      <c r="B874" s="281"/>
      <c r="C874" s="281"/>
      <c r="D874" s="281"/>
      <c r="E874" s="281"/>
      <c r="F874" s="281"/>
      <c r="G874" s="281"/>
      <c r="H874" s="281"/>
      <c r="I874" s="281"/>
      <c r="J874" s="281"/>
      <c r="K874" s="281"/>
      <c r="L874" s="281"/>
      <c r="M874" s="281"/>
      <c r="N874" s="281"/>
      <c r="O874" s="281"/>
      <c r="P874" s="281"/>
      <c r="Q874" s="281"/>
      <c r="R874" s="281"/>
      <c r="S874" s="281"/>
      <c r="T874" s="281"/>
      <c r="U874" s="281"/>
      <c r="V874" s="281"/>
      <c r="W874" s="281"/>
      <c r="X874" s="281"/>
      <c r="Y874" s="281"/>
      <c r="Z874" s="281"/>
      <c r="AA874" s="281"/>
      <c r="AB874" s="281"/>
    </row>
    <row r="875" spans="1:28">
      <c r="A875" s="281"/>
      <c r="B875" s="281"/>
      <c r="C875" s="281"/>
      <c r="D875" s="281"/>
      <c r="E875" s="281"/>
      <c r="F875" s="281"/>
      <c r="G875" s="281"/>
      <c r="H875" s="281"/>
      <c r="I875" s="281"/>
      <c r="J875" s="281"/>
      <c r="K875" s="281"/>
      <c r="L875" s="281"/>
      <c r="M875" s="281"/>
      <c r="N875" s="281"/>
      <c r="O875" s="281"/>
      <c r="P875" s="281"/>
      <c r="Q875" s="281"/>
      <c r="R875" s="281"/>
      <c r="S875" s="281"/>
      <c r="T875" s="281"/>
      <c r="U875" s="281"/>
      <c r="V875" s="281"/>
      <c r="W875" s="281"/>
      <c r="X875" s="281"/>
      <c r="Y875" s="281"/>
      <c r="Z875" s="281"/>
      <c r="AA875" s="281"/>
      <c r="AB875" s="281"/>
    </row>
    <row r="876" spans="1:28">
      <c r="A876" s="281"/>
      <c r="B876" s="281"/>
      <c r="C876" s="281"/>
      <c r="D876" s="281"/>
      <c r="E876" s="281"/>
      <c r="F876" s="281"/>
      <c r="G876" s="281"/>
      <c r="H876" s="281"/>
      <c r="I876" s="281"/>
      <c r="J876" s="281"/>
      <c r="K876" s="281"/>
      <c r="L876" s="281"/>
      <c r="M876" s="281"/>
      <c r="N876" s="281"/>
      <c r="O876" s="281"/>
      <c r="P876" s="281"/>
      <c r="Q876" s="281"/>
      <c r="R876" s="281"/>
      <c r="S876" s="281"/>
      <c r="T876" s="281"/>
      <c r="U876" s="281"/>
      <c r="V876" s="281"/>
      <c r="W876" s="281"/>
      <c r="X876" s="281"/>
      <c r="Y876" s="281"/>
      <c r="Z876" s="281"/>
      <c r="AA876" s="281"/>
      <c r="AB876" s="281"/>
    </row>
    <row r="877" spans="1:28">
      <c r="A877" s="281"/>
      <c r="B877" s="281"/>
      <c r="C877" s="281"/>
      <c r="D877" s="281"/>
      <c r="E877" s="281"/>
      <c r="F877" s="281"/>
      <c r="G877" s="281"/>
      <c r="H877" s="281"/>
      <c r="I877" s="281"/>
      <c r="J877" s="281"/>
      <c r="K877" s="281"/>
      <c r="L877" s="281"/>
      <c r="M877" s="281"/>
      <c r="N877" s="281"/>
      <c r="O877" s="281"/>
      <c r="P877" s="281"/>
      <c r="Q877" s="281"/>
      <c r="R877" s="281"/>
      <c r="S877" s="281"/>
      <c r="T877" s="281"/>
      <c r="U877" s="281"/>
      <c r="V877" s="281"/>
      <c r="W877" s="281"/>
      <c r="X877" s="281"/>
      <c r="Y877" s="281"/>
      <c r="Z877" s="281"/>
      <c r="AA877" s="281"/>
      <c r="AB877" s="281"/>
    </row>
    <row r="878" spans="1:28">
      <c r="A878" s="281"/>
      <c r="B878" s="281"/>
      <c r="C878" s="281"/>
      <c r="D878" s="281"/>
      <c r="E878" s="281"/>
      <c r="F878" s="281"/>
      <c r="G878" s="281"/>
      <c r="H878" s="281"/>
      <c r="I878" s="281"/>
      <c r="J878" s="281"/>
      <c r="K878" s="281"/>
      <c r="L878" s="281"/>
      <c r="M878" s="281"/>
      <c r="N878" s="281"/>
      <c r="O878" s="281"/>
      <c r="P878" s="281"/>
      <c r="Q878" s="281"/>
      <c r="R878" s="281"/>
      <c r="S878" s="281"/>
      <c r="T878" s="281"/>
      <c r="U878" s="281"/>
      <c r="V878" s="281"/>
      <c r="W878" s="281"/>
      <c r="X878" s="281"/>
      <c r="Y878" s="281"/>
      <c r="Z878" s="281"/>
      <c r="AA878" s="281"/>
      <c r="AB878" s="281"/>
    </row>
    <row r="879" spans="1:28">
      <c r="A879" s="281"/>
      <c r="B879" s="281"/>
      <c r="C879" s="281"/>
      <c r="D879" s="281"/>
      <c r="E879" s="281"/>
      <c r="F879" s="281"/>
      <c r="G879" s="281"/>
      <c r="H879" s="281"/>
      <c r="I879" s="281"/>
      <c r="J879" s="281"/>
      <c r="K879" s="281"/>
      <c r="L879" s="281"/>
      <c r="M879" s="281"/>
      <c r="N879" s="281"/>
      <c r="O879" s="281"/>
      <c r="P879" s="281"/>
      <c r="Q879" s="281"/>
      <c r="R879" s="281"/>
      <c r="S879" s="281"/>
      <c r="T879" s="281"/>
      <c r="U879" s="281"/>
      <c r="V879" s="281"/>
      <c r="W879" s="281"/>
      <c r="X879" s="281"/>
      <c r="Y879" s="281"/>
      <c r="Z879" s="281"/>
      <c r="AA879" s="281"/>
      <c r="AB879" s="281"/>
    </row>
    <row r="880" spans="1:28">
      <c r="A880" s="281"/>
      <c r="B880" s="281"/>
      <c r="C880" s="281"/>
      <c r="D880" s="281"/>
      <c r="E880" s="281"/>
      <c r="F880" s="281"/>
      <c r="G880" s="281"/>
      <c r="H880" s="281"/>
      <c r="I880" s="281"/>
      <c r="J880" s="281"/>
      <c r="K880" s="281"/>
      <c r="L880" s="281"/>
      <c r="M880" s="281"/>
      <c r="N880" s="281"/>
      <c r="O880" s="281"/>
      <c r="P880" s="281"/>
      <c r="Q880" s="281"/>
      <c r="R880" s="281"/>
      <c r="S880" s="281"/>
      <c r="T880" s="281"/>
      <c r="U880" s="281"/>
      <c r="V880" s="281"/>
      <c r="W880" s="281"/>
      <c r="X880" s="281"/>
      <c r="Y880" s="281"/>
      <c r="Z880" s="281"/>
      <c r="AA880" s="281"/>
      <c r="AB880" s="281"/>
    </row>
    <row r="881" spans="1:28">
      <c r="A881" s="281"/>
      <c r="B881" s="281"/>
      <c r="C881" s="281"/>
      <c r="D881" s="281"/>
      <c r="E881" s="281"/>
      <c r="F881" s="281"/>
      <c r="G881" s="281"/>
      <c r="H881" s="281"/>
      <c r="I881" s="281"/>
      <c r="J881" s="281"/>
      <c r="K881" s="281"/>
      <c r="L881" s="281"/>
      <c r="M881" s="281"/>
      <c r="N881" s="281"/>
      <c r="O881" s="281"/>
      <c r="P881" s="281"/>
      <c r="Q881" s="281"/>
      <c r="R881" s="281"/>
      <c r="S881" s="281"/>
      <c r="T881" s="281"/>
      <c r="U881" s="281"/>
      <c r="V881" s="281"/>
      <c r="W881" s="281"/>
      <c r="X881" s="281"/>
      <c r="Y881" s="281"/>
      <c r="Z881" s="281"/>
      <c r="AA881" s="281"/>
      <c r="AB881" s="281"/>
    </row>
    <row r="882" spans="1:28">
      <c r="A882" s="281"/>
      <c r="B882" s="281"/>
      <c r="C882" s="281"/>
      <c r="D882" s="281"/>
      <c r="E882" s="281"/>
      <c r="F882" s="281"/>
      <c r="G882" s="281"/>
      <c r="H882" s="281"/>
      <c r="I882" s="281"/>
      <c r="J882" s="281"/>
      <c r="K882" s="281"/>
      <c r="L882" s="281"/>
      <c r="M882" s="281"/>
      <c r="N882" s="281"/>
      <c r="O882" s="281"/>
      <c r="P882" s="281"/>
      <c r="Q882" s="281"/>
      <c r="R882" s="281"/>
      <c r="S882" s="281"/>
      <c r="T882" s="281"/>
      <c r="U882" s="281"/>
      <c r="V882" s="281"/>
      <c r="W882" s="281"/>
      <c r="X882" s="281"/>
      <c r="Y882" s="281"/>
      <c r="Z882" s="281"/>
      <c r="AA882" s="281"/>
      <c r="AB882" s="281"/>
    </row>
    <row r="883" spans="1:28">
      <c r="A883" s="281"/>
      <c r="B883" s="281"/>
      <c r="C883" s="281"/>
      <c r="D883" s="281"/>
      <c r="E883" s="281"/>
      <c r="F883" s="281"/>
      <c r="G883" s="281"/>
      <c r="H883" s="281"/>
      <c r="I883" s="281"/>
      <c r="J883" s="281"/>
      <c r="K883" s="281"/>
      <c r="L883" s="281"/>
      <c r="M883" s="281"/>
      <c r="N883" s="281"/>
      <c r="O883" s="281"/>
      <c r="P883" s="281"/>
      <c r="Q883" s="281"/>
      <c r="R883" s="281"/>
      <c r="S883" s="281"/>
      <c r="T883" s="281"/>
      <c r="U883" s="281"/>
      <c r="V883" s="281"/>
      <c r="W883" s="281"/>
      <c r="X883" s="281"/>
      <c r="Y883" s="281"/>
      <c r="Z883" s="281"/>
      <c r="AA883" s="281"/>
      <c r="AB883" s="281"/>
    </row>
    <row r="884" spans="1:28">
      <c r="A884" s="281"/>
      <c r="B884" s="281"/>
      <c r="C884" s="281"/>
      <c r="D884" s="281"/>
      <c r="E884" s="281"/>
      <c r="F884" s="281"/>
      <c r="G884" s="281"/>
      <c r="H884" s="281"/>
      <c r="I884" s="281"/>
      <c r="J884" s="281"/>
      <c r="K884" s="281"/>
      <c r="L884" s="281"/>
      <c r="M884" s="281"/>
      <c r="N884" s="281"/>
      <c r="O884" s="281"/>
      <c r="P884" s="281"/>
      <c r="Q884" s="281"/>
      <c r="R884" s="281"/>
      <c r="S884" s="281"/>
      <c r="T884" s="281"/>
      <c r="U884" s="281"/>
      <c r="V884" s="281"/>
      <c r="W884" s="281"/>
      <c r="X884" s="281"/>
      <c r="Y884" s="281"/>
      <c r="Z884" s="281"/>
      <c r="AA884" s="281"/>
      <c r="AB884" s="281"/>
    </row>
    <row r="885" spans="1:28">
      <c r="A885" s="281"/>
      <c r="B885" s="281"/>
      <c r="C885" s="281"/>
      <c r="D885" s="281"/>
      <c r="E885" s="281"/>
      <c r="F885" s="281"/>
      <c r="G885" s="281"/>
      <c r="H885" s="281"/>
      <c r="I885" s="281"/>
      <c r="J885" s="281"/>
      <c r="K885" s="281"/>
      <c r="L885" s="281"/>
      <c r="M885" s="281"/>
      <c r="N885" s="281"/>
      <c r="O885" s="281"/>
      <c r="P885" s="281"/>
      <c r="Q885" s="281"/>
      <c r="R885" s="281"/>
      <c r="S885" s="281"/>
      <c r="T885" s="281"/>
      <c r="U885" s="281"/>
      <c r="V885" s="281"/>
      <c r="W885" s="281"/>
      <c r="X885" s="281"/>
      <c r="Y885" s="281"/>
      <c r="Z885" s="281"/>
      <c r="AA885" s="281"/>
      <c r="AB885" s="281"/>
    </row>
    <row r="886" spans="1:28">
      <c r="A886" s="281"/>
      <c r="B886" s="281"/>
      <c r="C886" s="281"/>
      <c r="D886" s="281"/>
      <c r="E886" s="281"/>
      <c r="F886" s="281"/>
      <c r="G886" s="281"/>
      <c r="H886" s="281"/>
      <c r="I886" s="281"/>
      <c r="J886" s="281"/>
      <c r="K886" s="281"/>
      <c r="L886" s="281"/>
      <c r="M886" s="281"/>
      <c r="N886" s="281"/>
      <c r="O886" s="281"/>
      <c r="P886" s="281"/>
      <c r="Q886" s="281"/>
      <c r="R886" s="281"/>
      <c r="S886" s="281"/>
      <c r="T886" s="281"/>
      <c r="U886" s="281"/>
      <c r="V886" s="281"/>
      <c r="W886" s="281"/>
      <c r="X886" s="281"/>
      <c r="Y886" s="281"/>
      <c r="Z886" s="281"/>
      <c r="AA886" s="281"/>
      <c r="AB886" s="281"/>
    </row>
    <row r="887" spans="1:28">
      <c r="A887" s="281"/>
      <c r="B887" s="281"/>
      <c r="C887" s="281"/>
      <c r="D887" s="281"/>
      <c r="E887" s="281"/>
      <c r="F887" s="281"/>
      <c r="G887" s="281"/>
      <c r="H887" s="281"/>
      <c r="I887" s="281"/>
      <c r="J887" s="281"/>
      <c r="K887" s="281"/>
      <c r="L887" s="281"/>
      <c r="M887" s="281"/>
      <c r="N887" s="281"/>
      <c r="O887" s="281"/>
      <c r="P887" s="281"/>
      <c r="Q887" s="281"/>
      <c r="R887" s="281"/>
      <c r="S887" s="281"/>
      <c r="T887" s="281"/>
      <c r="U887" s="281"/>
      <c r="V887" s="281"/>
      <c r="W887" s="281"/>
      <c r="X887" s="281"/>
      <c r="Y887" s="281"/>
      <c r="Z887" s="281"/>
      <c r="AA887" s="281"/>
      <c r="AB887" s="281"/>
    </row>
    <row r="888" spans="1:28">
      <c r="A888" s="281"/>
      <c r="B888" s="281"/>
      <c r="C888" s="281"/>
      <c r="D888" s="281"/>
      <c r="E888" s="281"/>
      <c r="F888" s="281"/>
      <c r="G888" s="281"/>
      <c r="H888" s="281"/>
      <c r="I888" s="281"/>
      <c r="J888" s="281"/>
      <c r="K888" s="281"/>
      <c r="L888" s="281"/>
      <c r="M888" s="281"/>
      <c r="N888" s="281"/>
      <c r="O888" s="281"/>
      <c r="P888" s="281"/>
      <c r="Q888" s="281"/>
      <c r="R888" s="281"/>
      <c r="S888" s="281"/>
      <c r="T888" s="281"/>
      <c r="U888" s="281"/>
      <c r="V888" s="281"/>
      <c r="W888" s="281"/>
      <c r="X888" s="281"/>
      <c r="Y888" s="281"/>
      <c r="Z888" s="281"/>
      <c r="AA888" s="281"/>
      <c r="AB888" s="281"/>
    </row>
    <row r="889" spans="1:28">
      <c r="A889" s="281"/>
      <c r="B889" s="281"/>
      <c r="C889" s="281"/>
      <c r="D889" s="281"/>
      <c r="E889" s="281"/>
      <c r="F889" s="281"/>
      <c r="G889" s="281"/>
      <c r="H889" s="281"/>
      <c r="I889" s="281"/>
      <c r="J889" s="281"/>
      <c r="K889" s="281"/>
      <c r="L889" s="281"/>
      <c r="M889" s="281"/>
      <c r="N889" s="281"/>
      <c r="O889" s="281"/>
      <c r="P889" s="281"/>
      <c r="Q889" s="281"/>
      <c r="R889" s="281"/>
      <c r="S889" s="281"/>
      <c r="T889" s="281"/>
      <c r="U889" s="281"/>
      <c r="V889" s="281"/>
      <c r="W889" s="281"/>
      <c r="X889" s="281"/>
      <c r="Y889" s="281"/>
      <c r="Z889" s="281"/>
      <c r="AA889" s="281"/>
      <c r="AB889" s="281"/>
    </row>
    <row r="890" spans="1:28">
      <c r="A890" s="281"/>
      <c r="B890" s="281"/>
      <c r="C890" s="281"/>
      <c r="D890" s="281"/>
      <c r="E890" s="281"/>
      <c r="F890" s="281"/>
      <c r="G890" s="281"/>
      <c r="H890" s="281"/>
      <c r="I890" s="281"/>
      <c r="J890" s="281"/>
      <c r="K890" s="281"/>
      <c r="L890" s="281"/>
      <c r="M890" s="281"/>
      <c r="N890" s="281"/>
      <c r="O890" s="281"/>
      <c r="P890" s="281"/>
      <c r="Q890" s="281"/>
      <c r="R890" s="281"/>
      <c r="S890" s="281"/>
      <c r="T890" s="281"/>
      <c r="U890" s="281"/>
      <c r="V890" s="281"/>
      <c r="W890" s="281"/>
      <c r="X890" s="281"/>
      <c r="Y890" s="281"/>
      <c r="Z890" s="281"/>
      <c r="AA890" s="281"/>
      <c r="AB890" s="281"/>
    </row>
    <row r="891" spans="1:28">
      <c r="A891" s="281"/>
      <c r="B891" s="281"/>
      <c r="C891" s="281"/>
      <c r="D891" s="281"/>
      <c r="E891" s="281"/>
      <c r="F891" s="281"/>
      <c r="G891" s="281"/>
      <c r="H891" s="281"/>
      <c r="I891" s="281"/>
      <c r="J891" s="281"/>
      <c r="K891" s="281"/>
      <c r="L891" s="281"/>
      <c r="M891" s="281"/>
      <c r="N891" s="281"/>
      <c r="O891" s="281"/>
      <c r="P891" s="281"/>
      <c r="Q891" s="281"/>
      <c r="R891" s="281"/>
      <c r="S891" s="281"/>
      <c r="T891" s="281"/>
      <c r="U891" s="281"/>
      <c r="V891" s="281"/>
      <c r="W891" s="281"/>
      <c r="X891" s="281"/>
      <c r="Y891" s="281"/>
      <c r="Z891" s="281"/>
      <c r="AA891" s="281"/>
      <c r="AB891" s="281"/>
    </row>
    <row r="892" spans="1:28">
      <c r="A892" s="281"/>
      <c r="B892" s="281"/>
      <c r="C892" s="281"/>
      <c r="D892" s="281"/>
      <c r="E892" s="281"/>
      <c r="F892" s="281"/>
      <c r="G892" s="281"/>
      <c r="H892" s="281"/>
      <c r="I892" s="281"/>
      <c r="J892" s="281"/>
      <c r="K892" s="281"/>
      <c r="L892" s="281"/>
      <c r="M892" s="281"/>
      <c r="N892" s="281"/>
      <c r="O892" s="281"/>
      <c r="P892" s="281"/>
      <c r="Q892" s="281"/>
      <c r="R892" s="281"/>
      <c r="S892" s="281"/>
      <c r="T892" s="281"/>
      <c r="U892" s="281"/>
      <c r="V892" s="281"/>
      <c r="W892" s="281"/>
      <c r="X892" s="281"/>
      <c r="Y892" s="281"/>
      <c r="Z892" s="281"/>
      <c r="AA892" s="281"/>
      <c r="AB892" s="281"/>
    </row>
    <row r="893" spans="1:28">
      <c r="A893" s="281"/>
      <c r="B893" s="281"/>
      <c r="C893" s="281"/>
      <c r="D893" s="281"/>
      <c r="E893" s="281"/>
      <c r="F893" s="281"/>
      <c r="G893" s="281"/>
      <c r="H893" s="281"/>
      <c r="I893" s="281"/>
      <c r="J893" s="281"/>
      <c r="K893" s="281"/>
      <c r="L893" s="281"/>
      <c r="M893" s="281"/>
      <c r="N893" s="281"/>
      <c r="O893" s="281"/>
      <c r="P893" s="281"/>
      <c r="Q893" s="281"/>
      <c r="R893" s="281"/>
      <c r="S893" s="281"/>
      <c r="T893" s="281"/>
      <c r="U893" s="281"/>
      <c r="V893" s="281"/>
      <c r="W893" s="281"/>
      <c r="X893" s="281"/>
      <c r="Y893" s="281"/>
      <c r="Z893" s="281"/>
      <c r="AA893" s="281"/>
      <c r="AB893" s="281"/>
    </row>
    <row r="894" spans="1:28">
      <c r="A894" s="281"/>
      <c r="B894" s="281"/>
      <c r="C894" s="281"/>
      <c r="D894" s="281"/>
      <c r="E894" s="281"/>
      <c r="F894" s="281"/>
      <c r="G894" s="281"/>
      <c r="H894" s="281"/>
      <c r="I894" s="281"/>
      <c r="J894" s="281"/>
      <c r="K894" s="281"/>
      <c r="L894" s="281"/>
      <c r="M894" s="281"/>
      <c r="N894" s="281"/>
      <c r="O894" s="281"/>
      <c r="P894" s="281"/>
      <c r="Q894" s="281"/>
      <c r="R894" s="281"/>
      <c r="S894" s="281"/>
      <c r="T894" s="281"/>
      <c r="U894" s="281"/>
      <c r="V894" s="281"/>
      <c r="W894" s="281"/>
      <c r="X894" s="281"/>
      <c r="Y894" s="281"/>
      <c r="Z894" s="281"/>
      <c r="AA894" s="281"/>
      <c r="AB894" s="281"/>
    </row>
    <row r="895" spans="1:28">
      <c r="A895" s="281"/>
      <c r="B895" s="281"/>
      <c r="C895" s="281"/>
      <c r="D895" s="281"/>
      <c r="E895" s="281"/>
      <c r="F895" s="281"/>
      <c r="G895" s="281"/>
      <c r="H895" s="281"/>
      <c r="I895" s="281"/>
      <c r="J895" s="281"/>
      <c r="K895" s="281"/>
      <c r="L895" s="281"/>
      <c r="M895" s="281"/>
      <c r="N895" s="281"/>
      <c r="O895" s="281"/>
      <c r="P895" s="281"/>
      <c r="Q895" s="281"/>
      <c r="R895" s="281"/>
      <c r="S895" s="281"/>
      <c r="T895" s="281"/>
      <c r="U895" s="281"/>
      <c r="V895" s="281"/>
      <c r="W895" s="281"/>
      <c r="X895" s="281"/>
      <c r="Y895" s="281"/>
      <c r="Z895" s="281"/>
      <c r="AA895" s="281"/>
      <c r="AB895" s="281"/>
    </row>
    <row r="896" spans="1:28">
      <c r="A896" s="281"/>
      <c r="B896" s="281"/>
      <c r="C896" s="281"/>
      <c r="D896" s="281"/>
      <c r="E896" s="281"/>
      <c r="F896" s="281"/>
      <c r="G896" s="281"/>
      <c r="H896" s="281"/>
      <c r="I896" s="281"/>
      <c r="J896" s="281"/>
      <c r="K896" s="281"/>
      <c r="L896" s="281"/>
      <c r="M896" s="281"/>
      <c r="N896" s="281"/>
      <c r="O896" s="281"/>
      <c r="P896" s="281"/>
      <c r="Q896" s="281"/>
      <c r="R896" s="281"/>
      <c r="S896" s="281"/>
      <c r="T896" s="281"/>
      <c r="U896" s="281"/>
      <c r="V896" s="281"/>
      <c r="W896" s="281"/>
      <c r="X896" s="281"/>
      <c r="Y896" s="281"/>
      <c r="Z896" s="281"/>
      <c r="AA896" s="281"/>
      <c r="AB896" s="281"/>
    </row>
    <row r="897" spans="1:28">
      <c r="A897" s="281"/>
      <c r="B897" s="281"/>
      <c r="C897" s="281"/>
      <c r="D897" s="281"/>
      <c r="E897" s="281"/>
      <c r="F897" s="281"/>
      <c r="G897" s="281"/>
      <c r="H897" s="281"/>
      <c r="I897" s="281"/>
      <c r="J897" s="281"/>
      <c r="K897" s="281"/>
      <c r="L897" s="281"/>
      <c r="M897" s="281"/>
      <c r="N897" s="281"/>
      <c r="O897" s="281"/>
      <c r="P897" s="281"/>
      <c r="Q897" s="281"/>
      <c r="R897" s="281"/>
      <c r="S897" s="281"/>
      <c r="T897" s="281"/>
      <c r="U897" s="281"/>
      <c r="V897" s="281"/>
      <c r="W897" s="281"/>
      <c r="X897" s="281"/>
      <c r="Y897" s="281"/>
      <c r="Z897" s="281"/>
      <c r="AA897" s="281"/>
      <c r="AB897" s="281"/>
    </row>
    <row r="898" spans="1:28">
      <c r="A898" s="281"/>
      <c r="B898" s="281"/>
      <c r="C898" s="281"/>
      <c r="D898" s="281"/>
      <c r="E898" s="281"/>
      <c r="F898" s="281"/>
      <c r="G898" s="281"/>
      <c r="H898" s="281"/>
      <c r="I898" s="281"/>
      <c r="J898" s="281"/>
      <c r="K898" s="281"/>
      <c r="L898" s="281"/>
      <c r="M898" s="281"/>
      <c r="N898" s="281"/>
      <c r="O898" s="281"/>
      <c r="P898" s="281"/>
      <c r="Q898" s="281"/>
      <c r="R898" s="281"/>
      <c r="S898" s="281"/>
      <c r="T898" s="281"/>
      <c r="U898" s="281"/>
      <c r="V898" s="281"/>
      <c r="W898" s="281"/>
      <c r="X898" s="281"/>
      <c r="Y898" s="281"/>
      <c r="Z898" s="281"/>
      <c r="AA898" s="281"/>
      <c r="AB898" s="281"/>
    </row>
    <row r="899" spans="1:28">
      <c r="A899" s="281"/>
      <c r="B899" s="281"/>
      <c r="C899" s="281"/>
      <c r="D899" s="281"/>
      <c r="E899" s="281"/>
      <c r="F899" s="281"/>
      <c r="G899" s="281"/>
      <c r="H899" s="281"/>
      <c r="I899" s="281"/>
      <c r="J899" s="281"/>
      <c r="K899" s="281"/>
      <c r="L899" s="281"/>
      <c r="M899" s="281"/>
      <c r="N899" s="281"/>
      <c r="O899" s="281"/>
      <c r="P899" s="281"/>
      <c r="Q899" s="281"/>
      <c r="R899" s="281"/>
      <c r="S899" s="281"/>
      <c r="T899" s="281"/>
      <c r="U899" s="281"/>
      <c r="V899" s="281"/>
      <c r="W899" s="281"/>
      <c r="X899" s="281"/>
      <c r="Y899" s="281"/>
      <c r="Z899" s="281"/>
      <c r="AA899" s="281"/>
      <c r="AB899" s="281"/>
    </row>
    <row r="900" spans="1:28">
      <c r="A900" s="281"/>
      <c r="B900" s="281"/>
      <c r="C900" s="281"/>
      <c r="D900" s="281"/>
      <c r="E900" s="281"/>
      <c r="F900" s="281"/>
      <c r="G900" s="281"/>
      <c r="H900" s="281"/>
      <c r="I900" s="281"/>
      <c r="J900" s="281"/>
      <c r="K900" s="281"/>
      <c r="L900" s="281"/>
      <c r="M900" s="281"/>
      <c r="N900" s="281"/>
      <c r="O900" s="281"/>
      <c r="P900" s="281"/>
      <c r="Q900" s="281"/>
      <c r="R900" s="281"/>
      <c r="S900" s="281"/>
      <c r="T900" s="281"/>
      <c r="U900" s="281"/>
      <c r="V900" s="281"/>
      <c r="W900" s="281"/>
      <c r="X900" s="281"/>
      <c r="Y900" s="281"/>
      <c r="Z900" s="281"/>
      <c r="AA900" s="281"/>
      <c r="AB900" s="281"/>
    </row>
    <row r="901" spans="1:28">
      <c r="A901" s="281"/>
      <c r="B901" s="281"/>
      <c r="C901" s="281"/>
      <c r="D901" s="281"/>
      <c r="E901" s="281"/>
      <c r="F901" s="281"/>
      <c r="G901" s="281"/>
      <c r="H901" s="281"/>
      <c r="I901" s="281"/>
      <c r="J901" s="281"/>
      <c r="K901" s="281"/>
      <c r="L901" s="281"/>
      <c r="M901" s="281"/>
      <c r="N901" s="281"/>
      <c r="O901" s="281"/>
      <c r="P901" s="281"/>
      <c r="Q901" s="281"/>
      <c r="R901" s="281"/>
      <c r="S901" s="281"/>
      <c r="T901" s="281"/>
      <c r="U901" s="281"/>
      <c r="V901" s="281"/>
      <c r="W901" s="281"/>
      <c r="X901" s="281"/>
      <c r="Y901" s="281"/>
      <c r="Z901" s="281"/>
      <c r="AA901" s="281"/>
      <c r="AB901" s="281"/>
    </row>
    <row r="902" spans="1:28">
      <c r="A902" s="281"/>
      <c r="B902" s="281"/>
      <c r="C902" s="281"/>
      <c r="D902" s="281"/>
      <c r="E902" s="281"/>
      <c r="F902" s="281"/>
      <c r="G902" s="281"/>
      <c r="H902" s="281"/>
      <c r="I902" s="281"/>
      <c r="J902" s="281"/>
      <c r="K902" s="281"/>
      <c r="L902" s="281"/>
      <c r="M902" s="281"/>
      <c r="N902" s="281"/>
      <c r="O902" s="281"/>
      <c r="P902" s="281"/>
      <c r="Q902" s="281"/>
      <c r="R902" s="281"/>
      <c r="S902" s="281"/>
      <c r="T902" s="281"/>
      <c r="U902" s="281"/>
      <c r="V902" s="281"/>
      <c r="W902" s="281"/>
      <c r="X902" s="281"/>
      <c r="Y902" s="281"/>
      <c r="Z902" s="281"/>
      <c r="AA902" s="281"/>
      <c r="AB902" s="281"/>
    </row>
    <row r="903" spans="1:28">
      <c r="A903" s="281"/>
      <c r="B903" s="281"/>
      <c r="C903" s="281"/>
      <c r="D903" s="281"/>
      <c r="E903" s="281"/>
      <c r="F903" s="281"/>
      <c r="G903" s="281"/>
      <c r="H903" s="281"/>
      <c r="I903" s="281"/>
      <c r="J903" s="281"/>
      <c r="K903" s="281"/>
      <c r="L903" s="281"/>
      <c r="M903" s="281"/>
      <c r="N903" s="281"/>
      <c r="O903" s="281"/>
      <c r="P903" s="281"/>
      <c r="Q903" s="281"/>
      <c r="R903" s="281"/>
      <c r="S903" s="281"/>
      <c r="T903" s="281"/>
      <c r="U903" s="281"/>
      <c r="V903" s="281"/>
      <c r="W903" s="281"/>
      <c r="X903" s="281"/>
      <c r="Y903" s="281"/>
      <c r="Z903" s="281"/>
      <c r="AA903" s="281"/>
      <c r="AB903" s="281"/>
    </row>
    <row r="904" spans="1:28">
      <c r="A904" s="281"/>
      <c r="B904" s="281"/>
      <c r="C904" s="281"/>
      <c r="D904" s="281"/>
      <c r="E904" s="281"/>
      <c r="F904" s="281"/>
      <c r="G904" s="281"/>
      <c r="H904" s="281"/>
      <c r="I904" s="281"/>
      <c r="J904" s="281"/>
      <c r="K904" s="281"/>
      <c r="L904" s="281"/>
      <c r="M904" s="281"/>
      <c r="N904" s="281"/>
      <c r="O904" s="281"/>
      <c r="P904" s="281"/>
      <c r="Q904" s="281"/>
      <c r="R904" s="281"/>
      <c r="S904" s="281"/>
      <c r="T904" s="281"/>
      <c r="U904" s="281"/>
      <c r="V904" s="281"/>
      <c r="W904" s="281"/>
      <c r="X904" s="281"/>
      <c r="Y904" s="281"/>
      <c r="Z904" s="281"/>
      <c r="AA904" s="281"/>
      <c r="AB904" s="281"/>
    </row>
    <row r="905" spans="1:28">
      <c r="A905" s="281"/>
      <c r="B905" s="281"/>
      <c r="C905" s="281"/>
      <c r="D905" s="281"/>
      <c r="E905" s="281"/>
      <c r="F905" s="281"/>
      <c r="G905" s="281"/>
      <c r="H905" s="281"/>
      <c r="I905" s="281"/>
      <c r="J905" s="281"/>
      <c r="K905" s="281"/>
      <c r="L905" s="281"/>
      <c r="M905" s="281"/>
      <c r="N905" s="281"/>
      <c r="O905" s="281"/>
      <c r="P905" s="281"/>
      <c r="Q905" s="281"/>
      <c r="R905" s="281"/>
      <c r="S905" s="281"/>
      <c r="T905" s="281"/>
      <c r="U905" s="281"/>
      <c r="V905" s="281"/>
      <c r="W905" s="281"/>
      <c r="X905" s="281"/>
      <c r="Y905" s="281"/>
      <c r="Z905" s="281"/>
      <c r="AA905" s="281"/>
      <c r="AB905" s="281"/>
    </row>
    <row r="906" spans="1:28">
      <c r="A906" s="281"/>
      <c r="B906" s="281"/>
      <c r="C906" s="281"/>
      <c r="D906" s="281"/>
      <c r="E906" s="281"/>
      <c r="F906" s="281"/>
      <c r="G906" s="281"/>
      <c r="H906" s="281"/>
      <c r="I906" s="281"/>
      <c r="J906" s="281"/>
      <c r="K906" s="281"/>
      <c r="L906" s="281"/>
      <c r="M906" s="281"/>
      <c r="N906" s="281"/>
      <c r="O906" s="281"/>
      <c r="P906" s="281"/>
      <c r="Q906" s="281"/>
      <c r="R906" s="281"/>
      <c r="S906" s="281"/>
      <c r="T906" s="281"/>
      <c r="U906" s="281"/>
      <c r="V906" s="281"/>
      <c r="W906" s="281"/>
      <c r="X906" s="281"/>
      <c r="Y906" s="281"/>
      <c r="Z906" s="281"/>
      <c r="AA906" s="281"/>
      <c r="AB906" s="281"/>
    </row>
    <row r="907" spans="1:28">
      <c r="A907" s="281"/>
      <c r="B907" s="281"/>
      <c r="C907" s="281"/>
      <c r="D907" s="281"/>
      <c r="E907" s="281"/>
      <c r="F907" s="281"/>
      <c r="G907" s="281"/>
      <c r="H907" s="281"/>
      <c r="I907" s="281"/>
      <c r="J907" s="281"/>
      <c r="K907" s="281"/>
      <c r="L907" s="281"/>
      <c r="M907" s="281"/>
      <c r="N907" s="281"/>
      <c r="O907" s="281"/>
      <c r="P907" s="281"/>
      <c r="Q907" s="281"/>
      <c r="R907" s="281"/>
      <c r="S907" s="281"/>
      <c r="T907" s="281"/>
      <c r="U907" s="281"/>
      <c r="V907" s="281"/>
      <c r="W907" s="281"/>
      <c r="X907" s="281"/>
      <c r="Y907" s="281"/>
      <c r="Z907" s="281"/>
      <c r="AA907" s="281"/>
      <c r="AB907" s="281"/>
    </row>
    <row r="908" spans="1:28">
      <c r="A908" s="281"/>
      <c r="B908" s="281"/>
      <c r="C908" s="281"/>
      <c r="D908" s="281"/>
      <c r="E908" s="281"/>
      <c r="F908" s="281"/>
      <c r="G908" s="281"/>
      <c r="H908" s="281"/>
      <c r="I908" s="281"/>
      <c r="J908" s="281"/>
      <c r="K908" s="281"/>
      <c r="L908" s="281"/>
      <c r="M908" s="281"/>
      <c r="N908" s="281"/>
      <c r="O908" s="281"/>
      <c r="P908" s="281"/>
      <c r="Q908" s="281"/>
      <c r="R908" s="281"/>
      <c r="S908" s="281"/>
      <c r="T908" s="281"/>
      <c r="U908" s="281"/>
      <c r="V908" s="281"/>
      <c r="W908" s="281"/>
      <c r="X908" s="281"/>
      <c r="Y908" s="281"/>
      <c r="Z908" s="281"/>
      <c r="AA908" s="281"/>
      <c r="AB908" s="281"/>
    </row>
    <row r="909" spans="1:28">
      <c r="A909" s="281"/>
      <c r="B909" s="281"/>
      <c r="C909" s="281"/>
      <c r="D909" s="281"/>
      <c r="E909" s="281"/>
      <c r="F909" s="281"/>
      <c r="G909" s="281"/>
      <c r="H909" s="281"/>
      <c r="I909" s="281"/>
      <c r="J909" s="281"/>
      <c r="K909" s="281"/>
      <c r="L909" s="281"/>
      <c r="M909" s="281"/>
      <c r="N909" s="281"/>
      <c r="O909" s="281"/>
      <c r="P909" s="281"/>
      <c r="Q909" s="281"/>
      <c r="R909" s="281"/>
      <c r="S909" s="281"/>
      <c r="T909" s="281"/>
      <c r="U909" s="281"/>
      <c r="V909" s="281"/>
      <c r="W909" s="281"/>
      <c r="X909" s="281"/>
      <c r="Y909" s="281"/>
      <c r="Z909" s="281"/>
      <c r="AA909" s="281"/>
      <c r="AB909" s="281"/>
    </row>
    <row r="910" spans="1:28">
      <c r="A910" s="281"/>
      <c r="B910" s="281"/>
      <c r="C910" s="281"/>
      <c r="D910" s="281"/>
      <c r="E910" s="281"/>
      <c r="F910" s="281"/>
      <c r="G910" s="281"/>
      <c r="H910" s="281"/>
      <c r="I910" s="281"/>
      <c r="J910" s="281"/>
      <c r="K910" s="281"/>
      <c r="L910" s="281"/>
      <c r="M910" s="281"/>
      <c r="N910" s="281"/>
      <c r="O910" s="281"/>
      <c r="P910" s="281"/>
      <c r="Q910" s="281"/>
      <c r="R910" s="281"/>
      <c r="S910" s="281"/>
      <c r="T910" s="281"/>
      <c r="U910" s="281"/>
      <c r="V910" s="281"/>
      <c r="W910" s="281"/>
      <c r="X910" s="281"/>
      <c r="Y910" s="281"/>
      <c r="Z910" s="281"/>
      <c r="AA910" s="281"/>
      <c r="AB910" s="281"/>
    </row>
    <row r="911" spans="1:28">
      <c r="A911" s="281"/>
      <c r="B911" s="281"/>
      <c r="C911" s="281"/>
      <c r="D911" s="281"/>
      <c r="E911" s="281"/>
      <c r="F911" s="281"/>
      <c r="G911" s="281"/>
      <c r="H911" s="281"/>
      <c r="I911" s="281"/>
      <c r="J911" s="281"/>
      <c r="K911" s="281"/>
      <c r="L911" s="281"/>
      <c r="M911" s="281"/>
      <c r="N911" s="281"/>
      <c r="O911" s="281"/>
      <c r="P911" s="281"/>
      <c r="Q911" s="281"/>
      <c r="R911" s="281"/>
      <c r="S911" s="281"/>
      <c r="T911" s="281"/>
      <c r="U911" s="281"/>
      <c r="V911" s="281"/>
      <c r="W911" s="281"/>
      <c r="X911" s="281"/>
      <c r="Y911" s="281"/>
      <c r="Z911" s="281"/>
      <c r="AA911" s="281"/>
      <c r="AB911" s="281"/>
    </row>
    <row r="912" spans="1:28">
      <c r="A912" s="281"/>
      <c r="B912" s="281"/>
      <c r="C912" s="281"/>
      <c r="D912" s="281"/>
      <c r="E912" s="281"/>
      <c r="F912" s="281"/>
      <c r="G912" s="281"/>
      <c r="H912" s="281"/>
      <c r="I912" s="281"/>
      <c r="J912" s="281"/>
      <c r="K912" s="281"/>
      <c r="L912" s="281"/>
      <c r="M912" s="281"/>
      <c r="N912" s="281"/>
      <c r="O912" s="281"/>
      <c r="P912" s="281"/>
      <c r="Q912" s="281"/>
      <c r="R912" s="281"/>
      <c r="S912" s="281"/>
      <c r="T912" s="281"/>
      <c r="U912" s="281"/>
      <c r="V912" s="281"/>
      <c r="W912" s="281"/>
      <c r="X912" s="281"/>
      <c r="Y912" s="281"/>
      <c r="Z912" s="281"/>
      <c r="AA912" s="281"/>
      <c r="AB912" s="281"/>
    </row>
    <row r="913" spans="1:28">
      <c r="A913" s="281"/>
      <c r="B913" s="281"/>
      <c r="C913" s="281"/>
      <c r="D913" s="281"/>
      <c r="E913" s="281"/>
      <c r="F913" s="281"/>
      <c r="G913" s="281"/>
      <c r="H913" s="281"/>
      <c r="I913" s="281"/>
      <c r="J913" s="281"/>
      <c r="K913" s="281"/>
      <c r="L913" s="281"/>
      <c r="M913" s="281"/>
      <c r="N913" s="281"/>
      <c r="O913" s="281"/>
      <c r="P913" s="281"/>
      <c r="Q913" s="281"/>
      <c r="R913" s="281"/>
      <c r="S913" s="281"/>
      <c r="T913" s="281"/>
      <c r="U913" s="281"/>
      <c r="V913" s="281"/>
      <c r="W913" s="281"/>
      <c r="X913" s="281"/>
      <c r="Y913" s="281"/>
      <c r="Z913" s="281"/>
      <c r="AA913" s="281"/>
      <c r="AB913" s="281"/>
    </row>
    <row r="914" spans="1:28">
      <c r="A914" s="281"/>
      <c r="B914" s="281"/>
      <c r="C914" s="281"/>
      <c r="D914" s="281"/>
      <c r="E914" s="281"/>
      <c r="F914" s="281"/>
      <c r="G914" s="281"/>
      <c r="H914" s="281"/>
      <c r="I914" s="281"/>
      <c r="J914" s="281"/>
      <c r="K914" s="281"/>
      <c r="L914" s="281"/>
      <c r="M914" s="281"/>
      <c r="N914" s="281"/>
      <c r="O914" s="281"/>
      <c r="P914" s="281"/>
      <c r="Q914" s="281"/>
      <c r="R914" s="281"/>
      <c r="S914" s="281"/>
      <c r="T914" s="281"/>
      <c r="U914" s="281"/>
      <c r="V914" s="281"/>
      <c r="W914" s="281"/>
      <c r="X914" s="281"/>
      <c r="Y914" s="281"/>
      <c r="Z914" s="281"/>
      <c r="AA914" s="281"/>
      <c r="AB914" s="281"/>
    </row>
    <row r="915" spans="1:28">
      <c r="A915" s="281"/>
      <c r="B915" s="281"/>
      <c r="C915" s="281"/>
      <c r="D915" s="281"/>
      <c r="E915" s="281"/>
      <c r="F915" s="281"/>
      <c r="G915" s="281"/>
      <c r="H915" s="281"/>
      <c r="I915" s="281"/>
      <c r="J915" s="281"/>
      <c r="K915" s="281"/>
      <c r="L915" s="281"/>
      <c r="M915" s="281"/>
      <c r="N915" s="281"/>
      <c r="O915" s="281"/>
      <c r="P915" s="281"/>
      <c r="Q915" s="281"/>
      <c r="R915" s="281"/>
      <c r="S915" s="281"/>
      <c r="T915" s="281"/>
      <c r="U915" s="281"/>
      <c r="V915" s="281"/>
      <c r="W915" s="281"/>
      <c r="X915" s="281"/>
      <c r="Y915" s="281"/>
      <c r="Z915" s="281"/>
      <c r="AA915" s="281"/>
      <c r="AB915" s="281"/>
    </row>
    <row r="916" spans="1:28">
      <c r="A916" s="281"/>
      <c r="B916" s="281"/>
      <c r="C916" s="281"/>
      <c r="D916" s="281"/>
      <c r="E916" s="281"/>
      <c r="F916" s="281"/>
      <c r="G916" s="281"/>
      <c r="H916" s="281"/>
      <c r="I916" s="281"/>
      <c r="J916" s="281"/>
      <c r="K916" s="281"/>
      <c r="L916" s="281"/>
      <c r="M916" s="281"/>
      <c r="N916" s="281"/>
      <c r="O916" s="281"/>
      <c r="P916" s="281"/>
      <c r="Q916" s="281"/>
      <c r="R916" s="281"/>
      <c r="S916" s="281"/>
      <c r="T916" s="281"/>
      <c r="U916" s="281"/>
      <c r="V916" s="281"/>
      <c r="W916" s="281"/>
      <c r="X916" s="281"/>
      <c r="Y916" s="281"/>
      <c r="Z916" s="281"/>
      <c r="AA916" s="281"/>
      <c r="AB916" s="281"/>
    </row>
    <row r="917" spans="1:28">
      <c r="A917" s="281"/>
      <c r="B917" s="281"/>
      <c r="C917" s="281"/>
      <c r="D917" s="281"/>
      <c r="E917" s="281"/>
      <c r="F917" s="281"/>
      <c r="G917" s="281"/>
      <c r="H917" s="281"/>
      <c r="I917" s="281"/>
      <c r="J917" s="281"/>
      <c r="K917" s="281"/>
      <c r="L917" s="281"/>
      <c r="M917" s="281"/>
      <c r="N917" s="281"/>
      <c r="O917" s="281"/>
      <c r="P917" s="281"/>
      <c r="Q917" s="281"/>
      <c r="R917" s="281"/>
      <c r="S917" s="281"/>
      <c r="T917" s="281"/>
      <c r="U917" s="281"/>
      <c r="V917" s="281"/>
      <c r="W917" s="281"/>
      <c r="X917" s="281"/>
      <c r="Y917" s="281"/>
      <c r="Z917" s="281"/>
      <c r="AA917" s="281"/>
      <c r="AB917" s="281"/>
    </row>
    <row r="918" spans="1:28">
      <c r="A918" s="281"/>
      <c r="B918" s="281"/>
      <c r="C918" s="281"/>
      <c r="D918" s="281"/>
      <c r="E918" s="281"/>
      <c r="F918" s="281"/>
      <c r="G918" s="281"/>
      <c r="H918" s="281"/>
      <c r="I918" s="281"/>
      <c r="J918" s="281"/>
      <c r="K918" s="281"/>
      <c r="L918" s="281"/>
      <c r="M918" s="281"/>
      <c r="N918" s="281"/>
      <c r="O918" s="281"/>
      <c r="P918" s="281"/>
      <c r="Q918" s="281"/>
      <c r="R918" s="281"/>
      <c r="S918" s="281"/>
      <c r="T918" s="281"/>
      <c r="U918" s="281"/>
      <c r="V918" s="281"/>
      <c r="W918" s="281"/>
      <c r="X918" s="281"/>
      <c r="Y918" s="281"/>
      <c r="Z918" s="281"/>
      <c r="AA918" s="281"/>
      <c r="AB918" s="281"/>
    </row>
    <row r="919" spans="1:28">
      <c r="A919" s="281"/>
      <c r="B919" s="281"/>
      <c r="C919" s="281"/>
      <c r="D919" s="281"/>
      <c r="E919" s="281"/>
      <c r="F919" s="281"/>
      <c r="G919" s="281"/>
      <c r="H919" s="281"/>
      <c r="I919" s="281"/>
      <c r="J919" s="281"/>
      <c r="K919" s="281"/>
      <c r="L919" s="281"/>
      <c r="M919" s="281"/>
      <c r="N919" s="281"/>
      <c r="O919" s="281"/>
      <c r="P919" s="281"/>
      <c r="Q919" s="281"/>
      <c r="R919" s="281"/>
      <c r="S919" s="281"/>
      <c r="T919" s="281"/>
      <c r="U919" s="281"/>
      <c r="V919" s="281"/>
      <c r="W919" s="281"/>
      <c r="X919" s="281"/>
      <c r="Y919" s="281"/>
      <c r="Z919" s="281"/>
      <c r="AA919" s="281"/>
      <c r="AB919" s="281"/>
    </row>
    <row r="920" spans="1:28">
      <c r="A920" s="281"/>
      <c r="B920" s="281"/>
      <c r="C920" s="281"/>
      <c r="D920" s="281"/>
      <c r="E920" s="281"/>
      <c r="F920" s="281"/>
      <c r="G920" s="281"/>
      <c r="H920" s="281"/>
      <c r="I920" s="281"/>
      <c r="J920" s="281"/>
      <c r="K920" s="281"/>
      <c r="L920" s="281"/>
      <c r="M920" s="281"/>
      <c r="N920" s="281"/>
      <c r="O920" s="281"/>
      <c r="P920" s="281"/>
      <c r="Q920" s="281"/>
      <c r="R920" s="281"/>
      <c r="S920" s="281"/>
      <c r="T920" s="281"/>
      <c r="U920" s="281"/>
      <c r="V920" s="281"/>
      <c r="W920" s="281"/>
      <c r="X920" s="281"/>
      <c r="Y920" s="281"/>
      <c r="Z920" s="281"/>
      <c r="AA920" s="281"/>
      <c r="AB920" s="281"/>
    </row>
    <row r="921" spans="1:28">
      <c r="A921" s="281"/>
      <c r="B921" s="281"/>
      <c r="C921" s="281"/>
      <c r="D921" s="281"/>
      <c r="E921" s="281"/>
      <c r="F921" s="281"/>
      <c r="G921" s="281"/>
      <c r="H921" s="281"/>
      <c r="I921" s="281"/>
      <c r="J921" s="281"/>
      <c r="K921" s="281"/>
      <c r="L921" s="281"/>
      <c r="M921" s="281"/>
      <c r="N921" s="281"/>
      <c r="O921" s="281"/>
      <c r="P921" s="281"/>
      <c r="Q921" s="281"/>
      <c r="R921" s="281"/>
      <c r="S921" s="281"/>
      <c r="T921" s="281"/>
      <c r="U921" s="281"/>
      <c r="V921" s="281"/>
      <c r="W921" s="281"/>
      <c r="X921" s="281"/>
      <c r="Y921" s="281"/>
      <c r="Z921" s="281"/>
      <c r="AA921" s="281"/>
      <c r="AB921" s="281"/>
    </row>
    <row r="922" spans="1:28">
      <c r="A922" s="281"/>
      <c r="B922" s="281"/>
      <c r="C922" s="281"/>
      <c r="D922" s="281"/>
      <c r="E922" s="281"/>
      <c r="F922" s="281"/>
      <c r="G922" s="281"/>
      <c r="H922" s="281"/>
      <c r="I922" s="281"/>
      <c r="J922" s="281"/>
      <c r="K922" s="281"/>
      <c r="L922" s="281"/>
      <c r="M922" s="281"/>
      <c r="N922" s="281"/>
      <c r="O922" s="281"/>
      <c r="P922" s="281"/>
      <c r="Q922" s="281"/>
      <c r="R922" s="281"/>
      <c r="S922" s="281"/>
      <c r="T922" s="281"/>
      <c r="U922" s="281"/>
      <c r="V922" s="281"/>
      <c r="W922" s="281"/>
      <c r="X922" s="281"/>
      <c r="Y922" s="281"/>
      <c r="Z922" s="281"/>
      <c r="AA922" s="281"/>
      <c r="AB922" s="281"/>
    </row>
    <row r="923" spans="1:28">
      <c r="A923" s="281"/>
      <c r="B923" s="281"/>
      <c r="C923" s="281"/>
      <c r="D923" s="281"/>
      <c r="E923" s="281"/>
      <c r="F923" s="281"/>
      <c r="G923" s="281"/>
      <c r="H923" s="281"/>
      <c r="I923" s="281"/>
      <c r="J923" s="281"/>
      <c r="K923" s="281"/>
      <c r="L923" s="281"/>
      <c r="M923" s="281"/>
      <c r="N923" s="281"/>
      <c r="O923" s="281"/>
      <c r="P923" s="281"/>
      <c r="Q923" s="281"/>
      <c r="R923" s="281"/>
      <c r="S923" s="281"/>
      <c r="T923" s="281"/>
      <c r="U923" s="281"/>
      <c r="V923" s="281"/>
      <c r="W923" s="281"/>
      <c r="X923" s="281"/>
      <c r="Y923" s="281"/>
      <c r="Z923" s="281"/>
      <c r="AA923" s="281"/>
      <c r="AB923" s="281"/>
    </row>
    <row r="924" spans="1:28">
      <c r="A924" s="281"/>
      <c r="B924" s="281"/>
      <c r="C924" s="281"/>
      <c r="D924" s="281"/>
      <c r="E924" s="281"/>
      <c r="F924" s="281"/>
      <c r="G924" s="281"/>
      <c r="H924" s="281"/>
      <c r="I924" s="281"/>
      <c r="J924" s="281"/>
      <c r="K924" s="281"/>
      <c r="L924" s="281"/>
      <c r="M924" s="281"/>
      <c r="N924" s="281"/>
      <c r="O924" s="281"/>
      <c r="P924" s="281"/>
      <c r="Q924" s="281"/>
      <c r="R924" s="281"/>
      <c r="S924" s="281"/>
      <c r="T924" s="281"/>
      <c r="U924" s="281"/>
      <c r="V924" s="281"/>
      <c r="W924" s="281"/>
      <c r="X924" s="281"/>
      <c r="Y924" s="281"/>
      <c r="Z924" s="281"/>
      <c r="AA924" s="281"/>
      <c r="AB924" s="281"/>
    </row>
    <row r="925" spans="1:28">
      <c r="A925" s="281"/>
      <c r="B925" s="281"/>
      <c r="C925" s="281"/>
      <c r="D925" s="281"/>
      <c r="E925" s="281"/>
      <c r="F925" s="281"/>
      <c r="G925" s="281"/>
      <c r="H925" s="281"/>
      <c r="I925" s="281"/>
      <c r="J925" s="281"/>
      <c r="K925" s="281"/>
      <c r="L925" s="281"/>
      <c r="M925" s="281"/>
      <c r="N925" s="281"/>
      <c r="O925" s="281"/>
      <c r="P925" s="281"/>
      <c r="Q925" s="281"/>
      <c r="R925" s="281"/>
      <c r="S925" s="281"/>
      <c r="T925" s="281"/>
      <c r="U925" s="281"/>
      <c r="V925" s="281"/>
      <c r="W925" s="281"/>
      <c r="X925" s="281"/>
      <c r="Y925" s="281"/>
      <c r="Z925" s="281"/>
      <c r="AA925" s="281"/>
      <c r="AB925" s="281"/>
    </row>
    <row r="926" spans="1:28">
      <c r="A926" s="281"/>
      <c r="B926" s="281"/>
      <c r="C926" s="281"/>
      <c r="D926" s="281"/>
      <c r="E926" s="281"/>
      <c r="F926" s="281"/>
      <c r="G926" s="281"/>
      <c r="H926" s="281"/>
      <c r="I926" s="281"/>
      <c r="J926" s="281"/>
      <c r="K926" s="281"/>
      <c r="L926" s="281"/>
      <c r="M926" s="281"/>
      <c r="N926" s="281"/>
      <c r="O926" s="281"/>
      <c r="P926" s="281"/>
      <c r="Q926" s="281"/>
      <c r="R926" s="281"/>
      <c r="S926" s="281"/>
      <c r="T926" s="281"/>
      <c r="U926" s="281"/>
      <c r="V926" s="281"/>
      <c r="W926" s="281"/>
      <c r="X926" s="281"/>
      <c r="Y926" s="281"/>
      <c r="Z926" s="281"/>
      <c r="AA926" s="281"/>
      <c r="AB926" s="281"/>
    </row>
    <row r="927" spans="1:28">
      <c r="A927" s="281"/>
      <c r="B927" s="281"/>
      <c r="C927" s="281"/>
      <c r="D927" s="281"/>
      <c r="E927" s="281"/>
      <c r="F927" s="281"/>
      <c r="G927" s="281"/>
      <c r="H927" s="281"/>
      <c r="I927" s="281"/>
      <c r="J927" s="281"/>
      <c r="K927" s="281"/>
      <c r="L927" s="281"/>
      <c r="M927" s="281"/>
      <c r="N927" s="281"/>
      <c r="O927" s="281"/>
      <c r="P927" s="281"/>
      <c r="Q927" s="281"/>
      <c r="R927" s="281"/>
      <c r="S927" s="281"/>
      <c r="T927" s="281"/>
      <c r="U927" s="281"/>
      <c r="V927" s="281"/>
      <c r="W927" s="281"/>
      <c r="X927" s="281"/>
      <c r="Y927" s="281"/>
      <c r="Z927" s="281"/>
      <c r="AA927" s="281"/>
      <c r="AB927" s="281"/>
    </row>
    <row r="928" spans="1:28">
      <c r="A928" s="281"/>
      <c r="B928" s="281"/>
      <c r="C928" s="281"/>
      <c r="D928" s="281"/>
      <c r="E928" s="281"/>
      <c r="F928" s="281"/>
      <c r="G928" s="281"/>
      <c r="H928" s="281"/>
      <c r="I928" s="281"/>
      <c r="J928" s="281"/>
      <c r="K928" s="281"/>
      <c r="L928" s="281"/>
      <c r="M928" s="281"/>
      <c r="N928" s="281"/>
      <c r="O928" s="281"/>
      <c r="P928" s="281"/>
      <c r="Q928" s="281"/>
      <c r="R928" s="281"/>
      <c r="S928" s="281"/>
      <c r="T928" s="281"/>
      <c r="U928" s="281"/>
      <c r="V928" s="281"/>
      <c r="W928" s="281"/>
      <c r="X928" s="281"/>
      <c r="Y928" s="281"/>
      <c r="Z928" s="281"/>
      <c r="AA928" s="281"/>
      <c r="AB928" s="281"/>
    </row>
    <row r="929" spans="1:28">
      <c r="A929" s="281"/>
      <c r="B929" s="281"/>
      <c r="C929" s="281"/>
      <c r="D929" s="281"/>
      <c r="E929" s="281"/>
      <c r="F929" s="281"/>
      <c r="G929" s="281"/>
      <c r="H929" s="281"/>
      <c r="I929" s="281"/>
      <c r="J929" s="281"/>
      <c r="K929" s="281"/>
      <c r="L929" s="281"/>
      <c r="M929" s="281"/>
      <c r="N929" s="281"/>
      <c r="O929" s="281"/>
      <c r="P929" s="281"/>
      <c r="Q929" s="281"/>
      <c r="R929" s="281"/>
      <c r="S929" s="281"/>
      <c r="T929" s="281"/>
      <c r="U929" s="281"/>
      <c r="V929" s="281"/>
      <c r="W929" s="281"/>
      <c r="X929" s="281"/>
      <c r="Y929" s="281"/>
      <c r="Z929" s="281"/>
      <c r="AA929" s="281"/>
      <c r="AB929" s="281"/>
    </row>
    <row r="930" spans="1:28">
      <c r="A930" s="281"/>
      <c r="B930" s="281"/>
      <c r="C930" s="281"/>
      <c r="D930" s="281"/>
      <c r="E930" s="281"/>
      <c r="F930" s="281"/>
      <c r="G930" s="281"/>
      <c r="H930" s="281"/>
      <c r="I930" s="281"/>
      <c r="J930" s="281"/>
      <c r="K930" s="281"/>
      <c r="L930" s="281"/>
      <c r="M930" s="281"/>
      <c r="N930" s="281"/>
      <c r="O930" s="281"/>
      <c r="P930" s="281"/>
      <c r="Q930" s="281"/>
      <c r="R930" s="281"/>
      <c r="S930" s="281"/>
      <c r="T930" s="281"/>
      <c r="U930" s="281"/>
      <c r="V930" s="281"/>
      <c r="W930" s="281"/>
      <c r="X930" s="281"/>
      <c r="Y930" s="281"/>
      <c r="Z930" s="281"/>
      <c r="AA930" s="281"/>
      <c r="AB930" s="281"/>
    </row>
    <row r="931" spans="1:28">
      <c r="A931" s="281"/>
      <c r="B931" s="281"/>
      <c r="C931" s="281"/>
      <c r="D931" s="281"/>
      <c r="E931" s="281"/>
      <c r="F931" s="281"/>
      <c r="G931" s="281"/>
      <c r="H931" s="281"/>
      <c r="I931" s="281"/>
      <c r="J931" s="281"/>
      <c r="K931" s="281"/>
      <c r="L931" s="281"/>
      <c r="M931" s="281"/>
      <c r="N931" s="281"/>
      <c r="O931" s="281"/>
      <c r="P931" s="281"/>
      <c r="Q931" s="281"/>
      <c r="R931" s="281"/>
      <c r="S931" s="281"/>
      <c r="T931" s="281"/>
      <c r="U931" s="281"/>
      <c r="V931" s="281"/>
      <c r="W931" s="281"/>
      <c r="X931" s="281"/>
      <c r="Y931" s="281"/>
      <c r="Z931" s="281"/>
      <c r="AA931" s="281"/>
      <c r="AB931" s="281"/>
    </row>
    <row r="932" spans="1:28">
      <c r="A932" s="281"/>
      <c r="B932" s="281"/>
      <c r="C932" s="281"/>
      <c r="D932" s="281"/>
      <c r="E932" s="281"/>
      <c r="F932" s="281"/>
      <c r="G932" s="281"/>
      <c r="H932" s="281"/>
      <c r="I932" s="281"/>
      <c r="J932" s="281"/>
      <c r="K932" s="281"/>
      <c r="L932" s="281"/>
      <c r="M932" s="281"/>
      <c r="N932" s="281"/>
      <c r="O932" s="281"/>
      <c r="P932" s="281"/>
      <c r="Q932" s="281"/>
      <c r="R932" s="281"/>
      <c r="S932" s="281"/>
      <c r="T932" s="281"/>
      <c r="U932" s="281"/>
      <c r="V932" s="281"/>
      <c r="W932" s="281"/>
      <c r="X932" s="281"/>
      <c r="Y932" s="281"/>
      <c r="Z932" s="281"/>
      <c r="AA932" s="281"/>
      <c r="AB932" s="281"/>
    </row>
    <row r="933" spans="1:28">
      <c r="A933" s="281"/>
      <c r="B933" s="281"/>
      <c r="C933" s="281"/>
      <c r="D933" s="281"/>
      <c r="E933" s="281"/>
      <c r="F933" s="281"/>
      <c r="G933" s="281"/>
      <c r="H933" s="281"/>
      <c r="I933" s="281"/>
      <c r="J933" s="281"/>
      <c r="K933" s="281"/>
      <c r="L933" s="281"/>
      <c r="M933" s="281"/>
      <c r="N933" s="281"/>
      <c r="O933" s="281"/>
      <c r="P933" s="281"/>
      <c r="Q933" s="281"/>
      <c r="R933" s="281"/>
      <c r="S933" s="281"/>
      <c r="T933" s="281"/>
      <c r="U933" s="281"/>
      <c r="V933" s="281"/>
      <c r="W933" s="281"/>
      <c r="X933" s="281"/>
      <c r="Y933" s="281"/>
      <c r="Z933" s="281"/>
      <c r="AA933" s="281"/>
      <c r="AB933" s="281"/>
    </row>
    <row r="934" spans="1:28">
      <c r="A934" s="281"/>
      <c r="B934" s="281"/>
      <c r="C934" s="281"/>
      <c r="D934" s="281"/>
      <c r="E934" s="281"/>
      <c r="F934" s="281"/>
      <c r="G934" s="281"/>
      <c r="H934" s="281"/>
      <c r="I934" s="281"/>
      <c r="J934" s="281"/>
      <c r="K934" s="281"/>
      <c r="L934" s="281"/>
      <c r="M934" s="281"/>
      <c r="N934" s="281"/>
      <c r="O934" s="281"/>
      <c r="P934" s="281"/>
      <c r="Q934" s="281"/>
      <c r="R934" s="281"/>
      <c r="S934" s="281"/>
      <c r="T934" s="281"/>
      <c r="U934" s="281"/>
      <c r="V934" s="281"/>
      <c r="W934" s="281"/>
      <c r="X934" s="281"/>
      <c r="Y934" s="281"/>
      <c r="Z934" s="281"/>
      <c r="AA934" s="281"/>
      <c r="AB934" s="281"/>
    </row>
    <row r="935" spans="1:28">
      <c r="A935" s="281"/>
      <c r="B935" s="281"/>
      <c r="C935" s="281"/>
      <c r="D935" s="281"/>
      <c r="E935" s="281"/>
      <c r="F935" s="281"/>
      <c r="G935" s="281"/>
      <c r="H935" s="281"/>
      <c r="I935" s="281"/>
      <c r="J935" s="281"/>
      <c r="K935" s="281"/>
      <c r="L935" s="281"/>
      <c r="M935" s="281"/>
      <c r="N935" s="281"/>
      <c r="O935" s="281"/>
      <c r="P935" s="281"/>
      <c r="Q935" s="281"/>
      <c r="R935" s="281"/>
      <c r="S935" s="281"/>
      <c r="T935" s="281"/>
      <c r="U935" s="281"/>
      <c r="V935" s="281"/>
      <c r="W935" s="281"/>
      <c r="X935" s="281"/>
      <c r="Y935" s="281"/>
      <c r="Z935" s="281"/>
      <c r="AA935" s="281"/>
      <c r="AB935" s="281"/>
    </row>
    <row r="936" spans="1:28">
      <c r="A936" s="281"/>
      <c r="B936" s="281"/>
      <c r="C936" s="281"/>
      <c r="D936" s="281"/>
      <c r="E936" s="281"/>
      <c r="F936" s="281"/>
      <c r="G936" s="281"/>
      <c r="H936" s="281"/>
      <c r="I936" s="281"/>
      <c r="J936" s="281"/>
      <c r="K936" s="281"/>
      <c r="L936" s="281"/>
      <c r="M936" s="281"/>
      <c r="N936" s="281"/>
      <c r="O936" s="281"/>
      <c r="P936" s="281"/>
      <c r="Q936" s="281"/>
      <c r="R936" s="281"/>
      <c r="S936" s="281"/>
      <c r="T936" s="281"/>
      <c r="U936" s="281"/>
      <c r="V936" s="281"/>
      <c r="W936" s="281"/>
      <c r="X936" s="281"/>
      <c r="Y936" s="281"/>
      <c r="Z936" s="281"/>
      <c r="AA936" s="281"/>
      <c r="AB936" s="281"/>
    </row>
    <row r="937" spans="1:28">
      <c r="A937" s="281"/>
      <c r="B937" s="281"/>
      <c r="C937" s="281"/>
      <c r="D937" s="281"/>
      <c r="E937" s="281"/>
      <c r="F937" s="281"/>
      <c r="G937" s="281"/>
      <c r="H937" s="281"/>
      <c r="I937" s="281"/>
      <c r="J937" s="281"/>
      <c r="K937" s="281"/>
      <c r="L937" s="281"/>
      <c r="M937" s="281"/>
      <c r="N937" s="281"/>
      <c r="O937" s="281"/>
      <c r="P937" s="281"/>
      <c r="Q937" s="281"/>
      <c r="R937" s="281"/>
      <c r="S937" s="281"/>
      <c r="T937" s="281"/>
      <c r="U937" s="281"/>
      <c r="V937" s="281"/>
      <c r="W937" s="281"/>
      <c r="X937" s="281"/>
      <c r="Y937" s="281"/>
      <c r="Z937" s="281"/>
      <c r="AA937" s="281"/>
      <c r="AB937" s="281"/>
    </row>
    <row r="938" spans="1:28">
      <c r="A938" s="281"/>
      <c r="B938" s="281"/>
      <c r="C938" s="281"/>
      <c r="D938" s="281"/>
      <c r="E938" s="281"/>
      <c r="F938" s="281"/>
      <c r="G938" s="281"/>
      <c r="H938" s="281"/>
      <c r="I938" s="281"/>
      <c r="J938" s="281"/>
      <c r="K938" s="281"/>
      <c r="L938" s="281"/>
      <c r="M938" s="281"/>
      <c r="N938" s="281"/>
      <c r="O938" s="281"/>
      <c r="P938" s="281"/>
      <c r="Q938" s="281"/>
      <c r="R938" s="281"/>
      <c r="S938" s="281"/>
      <c r="T938" s="281"/>
      <c r="U938" s="281"/>
      <c r="V938" s="281"/>
      <c r="W938" s="281"/>
      <c r="X938" s="281"/>
      <c r="Y938" s="281"/>
      <c r="Z938" s="281"/>
      <c r="AA938" s="281"/>
      <c r="AB938" s="281"/>
    </row>
    <row r="939" spans="1:28">
      <c r="A939" s="281"/>
      <c r="B939" s="281"/>
      <c r="C939" s="281"/>
      <c r="D939" s="281"/>
      <c r="E939" s="281"/>
      <c r="F939" s="281"/>
      <c r="G939" s="281"/>
      <c r="H939" s="281"/>
      <c r="I939" s="281"/>
      <c r="J939" s="281"/>
      <c r="K939" s="281"/>
      <c r="L939" s="281"/>
      <c r="M939" s="281"/>
      <c r="N939" s="281"/>
      <c r="O939" s="281"/>
      <c r="P939" s="281"/>
      <c r="Q939" s="281"/>
      <c r="R939" s="281"/>
      <c r="S939" s="281"/>
      <c r="T939" s="281"/>
      <c r="U939" s="281"/>
      <c r="V939" s="281"/>
      <c r="W939" s="281"/>
      <c r="X939" s="281"/>
      <c r="Y939" s="281"/>
      <c r="Z939" s="281"/>
      <c r="AA939" s="281"/>
      <c r="AB939" s="281"/>
    </row>
    <row r="940" spans="1:28">
      <c r="A940" s="281"/>
      <c r="B940" s="281"/>
      <c r="C940" s="281"/>
      <c r="D940" s="281"/>
      <c r="E940" s="281"/>
      <c r="F940" s="281"/>
      <c r="G940" s="281"/>
      <c r="H940" s="281"/>
      <c r="I940" s="281"/>
      <c r="J940" s="281"/>
      <c r="K940" s="281"/>
      <c r="L940" s="281"/>
      <c r="M940" s="281"/>
      <c r="N940" s="281"/>
      <c r="O940" s="281"/>
      <c r="P940" s="281"/>
      <c r="Q940" s="281"/>
      <c r="R940" s="281"/>
      <c r="S940" s="281"/>
      <c r="T940" s="281"/>
      <c r="U940" s="281"/>
      <c r="V940" s="281"/>
      <c r="W940" s="281"/>
      <c r="X940" s="281"/>
      <c r="Y940" s="281"/>
      <c r="Z940" s="281"/>
      <c r="AA940" s="281"/>
      <c r="AB940" s="281"/>
    </row>
    <row r="941" spans="1:28">
      <c r="A941" s="281"/>
      <c r="B941" s="281"/>
      <c r="C941" s="281"/>
      <c r="D941" s="281"/>
      <c r="E941" s="281"/>
      <c r="F941" s="281"/>
      <c r="G941" s="281"/>
      <c r="H941" s="281"/>
      <c r="I941" s="281"/>
      <c r="J941" s="281"/>
      <c r="K941" s="281"/>
      <c r="L941" s="281"/>
      <c r="M941" s="281"/>
      <c r="N941" s="281"/>
      <c r="O941" s="281"/>
      <c r="P941" s="281"/>
      <c r="Q941" s="281"/>
      <c r="R941" s="281"/>
      <c r="S941" s="281"/>
      <c r="T941" s="281"/>
      <c r="U941" s="281"/>
      <c r="V941" s="281"/>
      <c r="W941" s="281"/>
      <c r="X941" s="281"/>
      <c r="Y941" s="281"/>
      <c r="Z941" s="281"/>
      <c r="AA941" s="281"/>
      <c r="AB941" s="281"/>
    </row>
    <row r="942" spans="1:28">
      <c r="A942" s="281"/>
      <c r="B942" s="281"/>
      <c r="C942" s="281"/>
      <c r="D942" s="281"/>
      <c r="E942" s="281"/>
      <c r="F942" s="281"/>
      <c r="G942" s="281"/>
      <c r="H942" s="281"/>
      <c r="I942" s="281"/>
      <c r="J942" s="281"/>
      <c r="K942" s="281"/>
      <c r="L942" s="281"/>
      <c r="M942" s="281"/>
      <c r="N942" s="281"/>
      <c r="O942" s="281"/>
      <c r="P942" s="281"/>
      <c r="Q942" s="281"/>
      <c r="R942" s="281"/>
      <c r="S942" s="281"/>
      <c r="T942" s="281"/>
      <c r="U942" s="281"/>
      <c r="V942" s="281"/>
      <c r="W942" s="281"/>
      <c r="X942" s="281"/>
      <c r="Y942" s="281"/>
      <c r="Z942" s="281"/>
      <c r="AA942" s="281"/>
      <c r="AB942" s="281"/>
    </row>
    <row r="943" spans="1:28">
      <c r="A943" s="281"/>
      <c r="B943" s="281"/>
      <c r="C943" s="281"/>
      <c r="D943" s="281"/>
      <c r="E943" s="281"/>
      <c r="F943" s="281"/>
      <c r="G943" s="281"/>
      <c r="H943" s="281"/>
      <c r="I943" s="281"/>
      <c r="J943" s="281"/>
      <c r="K943" s="281"/>
      <c r="L943" s="281"/>
      <c r="M943" s="281"/>
      <c r="N943" s="281"/>
      <c r="O943" s="281"/>
      <c r="P943" s="281"/>
      <c r="Q943" s="281"/>
      <c r="R943" s="281"/>
      <c r="S943" s="281"/>
      <c r="T943" s="281"/>
      <c r="U943" s="281"/>
      <c r="V943" s="281"/>
      <c r="W943" s="281"/>
      <c r="X943" s="281"/>
      <c r="Y943" s="281"/>
      <c r="Z943" s="281"/>
      <c r="AA943" s="281"/>
      <c r="AB943" s="281"/>
    </row>
    <row r="944" spans="1:28">
      <c r="A944" s="281"/>
      <c r="B944" s="281"/>
      <c r="C944" s="281"/>
      <c r="D944" s="281"/>
      <c r="E944" s="281"/>
      <c r="F944" s="281"/>
      <c r="G944" s="281"/>
      <c r="H944" s="281"/>
      <c r="I944" s="281"/>
      <c r="J944" s="281"/>
      <c r="K944" s="281"/>
      <c r="L944" s="281"/>
      <c r="M944" s="281"/>
      <c r="N944" s="281"/>
      <c r="O944" s="281"/>
      <c r="P944" s="281"/>
      <c r="Q944" s="281"/>
      <c r="R944" s="281"/>
      <c r="S944" s="281"/>
      <c r="T944" s="281"/>
      <c r="U944" s="281"/>
      <c r="V944" s="281"/>
      <c r="W944" s="281"/>
      <c r="X944" s="281"/>
      <c r="Y944" s="281"/>
      <c r="Z944" s="281"/>
      <c r="AA944" s="281"/>
      <c r="AB944" s="281"/>
    </row>
    <row r="945" spans="1:28">
      <c r="A945" s="281"/>
      <c r="B945" s="281"/>
      <c r="C945" s="281"/>
      <c r="D945" s="281"/>
      <c r="E945" s="281"/>
      <c r="F945" s="281"/>
      <c r="G945" s="281"/>
      <c r="H945" s="281"/>
      <c r="I945" s="281"/>
      <c r="J945" s="281"/>
      <c r="K945" s="281"/>
      <c r="L945" s="281"/>
      <c r="M945" s="281"/>
      <c r="N945" s="281"/>
      <c r="O945" s="281"/>
      <c r="P945" s="281"/>
      <c r="Q945" s="281"/>
      <c r="R945" s="281"/>
      <c r="S945" s="281"/>
      <c r="T945" s="281"/>
      <c r="U945" s="281"/>
      <c r="V945" s="281"/>
      <c r="W945" s="281"/>
      <c r="X945" s="281"/>
      <c r="Y945" s="281"/>
      <c r="Z945" s="281"/>
      <c r="AA945" s="281"/>
      <c r="AB945" s="281"/>
    </row>
    <row r="946" spans="1:28">
      <c r="A946" s="281"/>
      <c r="B946" s="281"/>
      <c r="C946" s="281"/>
      <c r="D946" s="281"/>
      <c r="E946" s="281"/>
      <c r="F946" s="281"/>
      <c r="G946" s="281"/>
      <c r="H946" s="281"/>
      <c r="I946" s="281"/>
      <c r="J946" s="281"/>
      <c r="K946" s="281"/>
      <c r="L946" s="281"/>
      <c r="M946" s="281"/>
      <c r="N946" s="281"/>
      <c r="O946" s="281"/>
      <c r="P946" s="281"/>
      <c r="Q946" s="281"/>
      <c r="R946" s="281"/>
      <c r="S946" s="281"/>
      <c r="T946" s="281"/>
      <c r="U946" s="281"/>
      <c r="V946" s="281"/>
      <c r="W946" s="281"/>
      <c r="X946" s="281"/>
      <c r="Y946" s="281"/>
      <c r="Z946" s="281"/>
      <c r="AA946" s="281"/>
      <c r="AB946" s="281"/>
    </row>
    <row r="947" spans="1:28">
      <c r="A947" s="281"/>
      <c r="B947" s="281"/>
      <c r="C947" s="281"/>
      <c r="D947" s="281"/>
      <c r="E947" s="281"/>
      <c r="F947" s="281"/>
      <c r="G947" s="281"/>
      <c r="H947" s="281"/>
      <c r="I947" s="281"/>
      <c r="J947" s="281"/>
      <c r="K947" s="281"/>
      <c r="L947" s="281"/>
      <c r="M947" s="281"/>
      <c r="N947" s="281"/>
      <c r="O947" s="281"/>
      <c r="P947" s="281"/>
      <c r="Q947" s="281"/>
      <c r="R947" s="281"/>
      <c r="S947" s="281"/>
      <c r="T947" s="281"/>
      <c r="U947" s="281"/>
      <c r="V947" s="281"/>
      <c r="W947" s="281"/>
      <c r="X947" s="281"/>
      <c r="Y947" s="281"/>
      <c r="Z947" s="281"/>
      <c r="AA947" s="281"/>
      <c r="AB947" s="281"/>
    </row>
    <row r="948" spans="1:28">
      <c r="A948" s="281"/>
      <c r="B948" s="281"/>
      <c r="C948" s="281"/>
      <c r="D948" s="281"/>
      <c r="E948" s="281"/>
      <c r="F948" s="281"/>
      <c r="G948" s="281"/>
      <c r="H948" s="281"/>
      <c r="I948" s="281"/>
      <c r="J948" s="281"/>
      <c r="K948" s="281"/>
      <c r="L948" s="281"/>
      <c r="M948" s="281"/>
      <c r="N948" s="281"/>
      <c r="O948" s="281"/>
      <c r="P948" s="281"/>
      <c r="Q948" s="281"/>
      <c r="R948" s="281"/>
      <c r="S948" s="281"/>
      <c r="T948" s="281"/>
      <c r="U948" s="281"/>
      <c r="V948" s="281"/>
      <c r="W948" s="281"/>
      <c r="X948" s="281"/>
      <c r="Y948" s="281"/>
      <c r="Z948" s="281"/>
      <c r="AA948" s="281"/>
      <c r="AB948" s="281"/>
    </row>
    <row r="949" spans="1:28">
      <c r="A949" s="281"/>
      <c r="B949" s="281"/>
      <c r="C949" s="281"/>
      <c r="D949" s="281"/>
      <c r="E949" s="281"/>
      <c r="F949" s="281"/>
      <c r="G949" s="281"/>
      <c r="H949" s="281"/>
      <c r="I949" s="281"/>
      <c r="J949" s="281"/>
      <c r="K949" s="281"/>
      <c r="L949" s="281"/>
      <c r="M949" s="281"/>
      <c r="N949" s="281"/>
      <c r="O949" s="281"/>
      <c r="P949" s="281"/>
      <c r="Q949" s="281"/>
      <c r="R949" s="281"/>
      <c r="S949" s="281"/>
      <c r="T949" s="281"/>
      <c r="U949" s="281"/>
      <c r="V949" s="281"/>
      <c r="W949" s="281"/>
      <c r="X949" s="281"/>
      <c r="Y949" s="281"/>
      <c r="Z949" s="281"/>
      <c r="AA949" s="281"/>
      <c r="AB949" s="281"/>
    </row>
    <row r="950" spans="1:28">
      <c r="A950" s="281"/>
      <c r="B950" s="281"/>
      <c r="C950" s="281"/>
      <c r="D950" s="281"/>
      <c r="E950" s="281"/>
      <c r="F950" s="281"/>
      <c r="G950" s="281"/>
      <c r="H950" s="281"/>
      <c r="I950" s="281"/>
      <c r="J950" s="281"/>
      <c r="K950" s="281"/>
      <c r="L950" s="281"/>
      <c r="M950" s="281"/>
      <c r="N950" s="281"/>
      <c r="O950" s="281"/>
      <c r="P950" s="281"/>
      <c r="Q950" s="281"/>
      <c r="R950" s="281"/>
      <c r="S950" s="281"/>
      <c r="T950" s="281"/>
      <c r="U950" s="281"/>
      <c r="V950" s="281"/>
      <c r="W950" s="281"/>
      <c r="X950" s="281"/>
      <c r="Y950" s="281"/>
      <c r="Z950" s="281"/>
      <c r="AA950" s="281"/>
      <c r="AB950" s="281"/>
    </row>
    <row r="951" spans="1:28">
      <c r="A951" s="281"/>
      <c r="B951" s="281"/>
      <c r="C951" s="281"/>
      <c r="D951" s="281"/>
      <c r="E951" s="281"/>
      <c r="F951" s="281"/>
      <c r="G951" s="281"/>
      <c r="H951" s="281"/>
      <c r="I951" s="281"/>
      <c r="J951" s="281"/>
      <c r="K951" s="281"/>
      <c r="L951" s="281"/>
      <c r="M951" s="281"/>
      <c r="N951" s="281"/>
      <c r="O951" s="281"/>
      <c r="P951" s="281"/>
      <c r="Q951" s="281"/>
      <c r="R951" s="281"/>
      <c r="S951" s="281"/>
      <c r="T951" s="281"/>
      <c r="U951" s="281"/>
      <c r="V951" s="281"/>
      <c r="W951" s="281"/>
      <c r="X951" s="281"/>
      <c r="Y951" s="281"/>
      <c r="Z951" s="281"/>
      <c r="AA951" s="281"/>
      <c r="AB951" s="281"/>
    </row>
    <row r="952" spans="1:28">
      <c r="A952" s="281"/>
      <c r="B952" s="281"/>
      <c r="C952" s="281"/>
      <c r="D952" s="281"/>
      <c r="E952" s="281"/>
      <c r="F952" s="281"/>
      <c r="G952" s="281"/>
      <c r="H952" s="281"/>
      <c r="I952" s="281"/>
      <c r="J952" s="281"/>
      <c r="K952" s="281"/>
      <c r="L952" s="281"/>
      <c r="M952" s="281"/>
      <c r="N952" s="281"/>
      <c r="O952" s="281"/>
      <c r="P952" s="281"/>
      <c r="Q952" s="281"/>
      <c r="R952" s="281"/>
      <c r="S952" s="281"/>
      <c r="T952" s="281"/>
      <c r="U952" s="281"/>
      <c r="V952" s="281"/>
      <c r="W952" s="281"/>
      <c r="X952" s="281"/>
      <c r="Y952" s="281"/>
      <c r="Z952" s="281"/>
      <c r="AA952" s="281"/>
      <c r="AB952" s="281"/>
    </row>
    <row r="953" spans="1:28">
      <c r="A953" s="281"/>
      <c r="B953" s="281"/>
      <c r="C953" s="281"/>
      <c r="D953" s="281"/>
      <c r="E953" s="281"/>
      <c r="F953" s="281"/>
      <c r="G953" s="281"/>
      <c r="H953" s="281"/>
      <c r="I953" s="281"/>
      <c r="J953" s="281"/>
      <c r="K953" s="281"/>
      <c r="L953" s="281"/>
      <c r="M953" s="281"/>
      <c r="N953" s="281"/>
      <c r="O953" s="281"/>
      <c r="P953" s="281"/>
      <c r="Q953" s="281"/>
      <c r="R953" s="281"/>
      <c r="S953" s="281"/>
      <c r="T953" s="281"/>
      <c r="U953" s="281"/>
      <c r="V953" s="281"/>
      <c r="W953" s="281"/>
      <c r="X953" s="281"/>
      <c r="Y953" s="281"/>
      <c r="Z953" s="281"/>
      <c r="AA953" s="281"/>
      <c r="AB953" s="281"/>
    </row>
    <row r="954" spans="1:28">
      <c r="A954" s="281"/>
      <c r="B954" s="281"/>
      <c r="C954" s="281"/>
      <c r="D954" s="281"/>
      <c r="E954" s="281"/>
      <c r="F954" s="281"/>
      <c r="G954" s="281"/>
      <c r="H954" s="281"/>
      <c r="I954" s="281"/>
      <c r="J954" s="281"/>
      <c r="K954" s="281"/>
      <c r="L954" s="281"/>
      <c r="M954" s="281"/>
      <c r="N954" s="281"/>
      <c r="O954" s="281"/>
      <c r="P954" s="281"/>
      <c r="Q954" s="281"/>
      <c r="R954" s="281"/>
      <c r="S954" s="281"/>
      <c r="T954" s="281"/>
      <c r="U954" s="281"/>
      <c r="V954" s="281"/>
      <c r="W954" s="281"/>
      <c r="X954" s="281"/>
      <c r="Y954" s="281"/>
      <c r="Z954" s="281"/>
      <c r="AA954" s="281"/>
      <c r="AB954" s="281"/>
    </row>
    <row r="955" spans="1:28">
      <c r="A955" s="281"/>
      <c r="B955" s="281"/>
      <c r="C955" s="281"/>
      <c r="D955" s="281"/>
      <c r="E955" s="281"/>
      <c r="F955" s="281"/>
      <c r="G955" s="281"/>
      <c r="H955" s="281"/>
      <c r="I955" s="281"/>
      <c r="J955" s="281"/>
      <c r="K955" s="281"/>
      <c r="L955" s="281"/>
      <c r="M955" s="281"/>
      <c r="N955" s="281"/>
      <c r="O955" s="281"/>
      <c r="P955" s="281"/>
      <c r="Q955" s="281"/>
      <c r="R955" s="281"/>
      <c r="S955" s="281"/>
      <c r="T955" s="281"/>
      <c r="U955" s="281"/>
      <c r="V955" s="281"/>
      <c r="W955" s="281"/>
      <c r="X955" s="281"/>
      <c r="Y955" s="281"/>
      <c r="Z955" s="281"/>
      <c r="AA955" s="281"/>
      <c r="AB955" s="281"/>
    </row>
    <row r="956" spans="1:28">
      <c r="A956" s="281"/>
      <c r="B956" s="281"/>
      <c r="C956" s="281"/>
      <c r="D956" s="281"/>
      <c r="E956" s="281"/>
      <c r="F956" s="281"/>
      <c r="G956" s="281"/>
      <c r="H956" s="281"/>
      <c r="I956" s="281"/>
      <c r="J956" s="281"/>
      <c r="K956" s="281"/>
      <c r="L956" s="281"/>
      <c r="M956" s="281"/>
      <c r="N956" s="281"/>
      <c r="O956" s="281"/>
      <c r="P956" s="281"/>
      <c r="Q956" s="281"/>
      <c r="R956" s="281"/>
      <c r="S956" s="281"/>
      <c r="T956" s="281"/>
      <c r="U956" s="281"/>
      <c r="V956" s="281"/>
      <c r="W956" s="281"/>
      <c r="X956" s="281"/>
      <c r="Y956" s="281"/>
      <c r="Z956" s="281"/>
      <c r="AA956" s="281"/>
      <c r="AB956" s="281"/>
    </row>
    <row r="957" spans="1:28">
      <c r="A957" s="281"/>
      <c r="B957" s="281"/>
      <c r="C957" s="281"/>
      <c r="D957" s="281"/>
      <c r="E957" s="281"/>
      <c r="F957" s="281"/>
      <c r="G957" s="281"/>
      <c r="H957" s="281"/>
      <c r="I957" s="281"/>
      <c r="J957" s="281"/>
      <c r="K957" s="281"/>
      <c r="L957" s="281"/>
      <c r="M957" s="281"/>
      <c r="N957" s="281"/>
      <c r="O957" s="281"/>
      <c r="P957" s="281"/>
      <c r="Q957" s="281"/>
      <c r="R957" s="281"/>
      <c r="S957" s="281"/>
      <c r="T957" s="281"/>
      <c r="U957" s="281"/>
      <c r="V957" s="281"/>
      <c r="W957" s="281"/>
      <c r="X957" s="281"/>
      <c r="Y957" s="281"/>
      <c r="Z957" s="281"/>
      <c r="AA957" s="281"/>
      <c r="AB957" s="281"/>
    </row>
    <row r="958" spans="1:28">
      <c r="A958" s="281"/>
      <c r="B958" s="281"/>
      <c r="C958" s="281"/>
      <c r="D958" s="281"/>
      <c r="E958" s="281"/>
      <c r="F958" s="281"/>
      <c r="G958" s="281"/>
      <c r="H958" s="281"/>
      <c r="I958" s="281"/>
      <c r="J958" s="281"/>
      <c r="K958" s="281"/>
      <c r="L958" s="281"/>
      <c r="M958" s="281"/>
      <c r="N958" s="281"/>
      <c r="O958" s="281"/>
      <c r="P958" s="281"/>
      <c r="Q958" s="281"/>
      <c r="R958" s="281"/>
      <c r="S958" s="281"/>
      <c r="T958" s="281"/>
      <c r="U958" s="281"/>
      <c r="V958" s="281"/>
      <c r="W958" s="281"/>
      <c r="X958" s="281"/>
      <c r="Y958" s="281"/>
      <c r="Z958" s="281"/>
      <c r="AA958" s="281"/>
      <c r="AB958" s="281"/>
    </row>
    <row r="959" spans="1:28">
      <c r="A959" s="281"/>
      <c r="B959" s="281"/>
      <c r="C959" s="281"/>
      <c r="D959" s="281"/>
      <c r="E959" s="281"/>
      <c r="F959" s="281"/>
      <c r="G959" s="281"/>
      <c r="H959" s="281"/>
      <c r="I959" s="281"/>
      <c r="J959" s="281"/>
      <c r="K959" s="281"/>
      <c r="L959" s="281"/>
      <c r="M959" s="281"/>
      <c r="N959" s="281"/>
      <c r="O959" s="281"/>
      <c r="P959" s="281"/>
      <c r="Q959" s="281"/>
      <c r="R959" s="281"/>
      <c r="S959" s="281"/>
      <c r="T959" s="281"/>
      <c r="U959" s="281"/>
      <c r="V959" s="281"/>
      <c r="W959" s="281"/>
      <c r="X959" s="281"/>
      <c r="Y959" s="281"/>
      <c r="Z959" s="281"/>
      <c r="AA959" s="281"/>
      <c r="AB959" s="281"/>
    </row>
    <row r="960" spans="1:28">
      <c r="A960" s="281"/>
      <c r="B960" s="281"/>
      <c r="C960" s="281"/>
      <c r="D960" s="281"/>
      <c r="E960" s="281"/>
      <c r="F960" s="281"/>
      <c r="G960" s="281"/>
      <c r="H960" s="281"/>
      <c r="I960" s="281"/>
      <c r="J960" s="281"/>
      <c r="K960" s="281"/>
      <c r="L960" s="281"/>
      <c r="M960" s="281"/>
      <c r="N960" s="281"/>
      <c r="O960" s="281"/>
      <c r="P960" s="281"/>
      <c r="Q960" s="281"/>
      <c r="R960" s="281"/>
      <c r="S960" s="281"/>
      <c r="T960" s="281"/>
      <c r="U960" s="281"/>
      <c r="V960" s="281"/>
      <c r="W960" s="281"/>
      <c r="X960" s="281"/>
      <c r="Y960" s="281"/>
      <c r="Z960" s="281"/>
      <c r="AA960" s="281"/>
      <c r="AB960" s="281"/>
    </row>
    <row r="961" spans="1:28">
      <c r="A961" s="281"/>
      <c r="B961" s="281"/>
      <c r="C961" s="281"/>
      <c r="D961" s="281"/>
      <c r="E961" s="281"/>
      <c r="F961" s="281"/>
      <c r="G961" s="281"/>
      <c r="H961" s="281"/>
      <c r="I961" s="281"/>
      <c r="J961" s="281"/>
      <c r="K961" s="281"/>
      <c r="L961" s="281"/>
      <c r="M961" s="281"/>
      <c r="N961" s="281"/>
      <c r="O961" s="281"/>
      <c r="P961" s="281"/>
      <c r="Q961" s="281"/>
      <c r="R961" s="281"/>
      <c r="S961" s="281"/>
      <c r="T961" s="281"/>
      <c r="U961" s="281"/>
      <c r="V961" s="281"/>
      <c r="W961" s="281"/>
      <c r="X961" s="281"/>
      <c r="Y961" s="281"/>
      <c r="Z961" s="281"/>
      <c r="AA961" s="281"/>
      <c r="AB961" s="281"/>
    </row>
    <row r="962" spans="1:28">
      <c r="A962" s="281"/>
      <c r="B962" s="281"/>
      <c r="C962" s="281"/>
      <c r="D962" s="281"/>
      <c r="E962" s="281"/>
      <c r="F962" s="281"/>
      <c r="G962" s="281"/>
      <c r="H962" s="281"/>
      <c r="I962" s="281"/>
      <c r="J962" s="281"/>
      <c r="K962" s="281"/>
      <c r="L962" s="281"/>
      <c r="M962" s="281"/>
      <c r="N962" s="281"/>
      <c r="O962" s="281"/>
      <c r="P962" s="281"/>
      <c r="Q962" s="281"/>
      <c r="R962" s="281"/>
      <c r="S962" s="281"/>
      <c r="T962" s="281"/>
      <c r="U962" s="281"/>
      <c r="V962" s="281"/>
      <c r="W962" s="281"/>
      <c r="X962" s="281"/>
      <c r="Y962" s="281"/>
      <c r="Z962" s="281"/>
      <c r="AA962" s="281"/>
      <c r="AB962" s="281"/>
    </row>
    <row r="963" spans="1:28">
      <c r="A963" s="281"/>
      <c r="B963" s="281"/>
      <c r="C963" s="281"/>
      <c r="D963" s="281"/>
      <c r="E963" s="281"/>
      <c r="F963" s="281"/>
      <c r="G963" s="281"/>
      <c r="H963" s="281"/>
      <c r="I963" s="281"/>
      <c r="J963" s="281"/>
      <c r="K963" s="281"/>
      <c r="L963" s="281"/>
      <c r="M963" s="281"/>
      <c r="N963" s="281"/>
      <c r="O963" s="281"/>
      <c r="P963" s="281"/>
      <c r="Q963" s="281"/>
      <c r="R963" s="281"/>
      <c r="S963" s="281"/>
      <c r="T963" s="281"/>
      <c r="U963" s="281"/>
      <c r="V963" s="281"/>
      <c r="W963" s="281"/>
      <c r="X963" s="281"/>
      <c r="Y963" s="281"/>
      <c r="Z963" s="281"/>
      <c r="AA963" s="281"/>
      <c r="AB963" s="281"/>
    </row>
    <row r="964" spans="1:28">
      <c r="A964" s="281"/>
      <c r="B964" s="281"/>
      <c r="C964" s="281"/>
      <c r="D964" s="281"/>
      <c r="E964" s="281"/>
      <c r="F964" s="281"/>
      <c r="G964" s="281"/>
      <c r="H964" s="281"/>
      <c r="I964" s="281"/>
      <c r="J964" s="281"/>
      <c r="K964" s="281"/>
      <c r="L964" s="281"/>
      <c r="M964" s="281"/>
      <c r="N964" s="281"/>
      <c r="O964" s="281"/>
      <c r="P964" s="281"/>
      <c r="Q964" s="281"/>
      <c r="R964" s="281"/>
      <c r="S964" s="281"/>
      <c r="T964" s="281"/>
      <c r="U964" s="281"/>
      <c r="V964" s="281"/>
      <c r="W964" s="281"/>
      <c r="X964" s="281"/>
      <c r="Y964" s="281"/>
      <c r="Z964" s="281"/>
      <c r="AA964" s="281"/>
      <c r="AB964" s="281"/>
    </row>
    <row r="965" spans="1:28">
      <c r="A965" s="281"/>
      <c r="B965" s="281"/>
      <c r="C965" s="281"/>
      <c r="D965" s="281"/>
      <c r="E965" s="281"/>
      <c r="F965" s="281"/>
      <c r="G965" s="281"/>
      <c r="H965" s="281"/>
      <c r="I965" s="281"/>
      <c r="J965" s="281"/>
      <c r="K965" s="281"/>
      <c r="L965" s="281"/>
      <c r="M965" s="281"/>
      <c r="N965" s="281"/>
      <c r="O965" s="281"/>
      <c r="P965" s="281"/>
      <c r="Q965" s="281"/>
      <c r="R965" s="281"/>
      <c r="S965" s="281"/>
      <c r="T965" s="281"/>
      <c r="U965" s="281"/>
      <c r="V965" s="281"/>
      <c r="W965" s="281"/>
      <c r="X965" s="281"/>
      <c r="Y965" s="281"/>
      <c r="Z965" s="281"/>
      <c r="AA965" s="281"/>
      <c r="AB965" s="281"/>
    </row>
    <row r="966" spans="1:28">
      <c r="A966" s="281"/>
      <c r="B966" s="281"/>
      <c r="C966" s="281"/>
      <c r="D966" s="281"/>
      <c r="E966" s="281"/>
      <c r="F966" s="281"/>
      <c r="G966" s="281"/>
      <c r="H966" s="281"/>
      <c r="I966" s="281"/>
      <c r="J966" s="281"/>
      <c r="K966" s="281"/>
      <c r="L966" s="281"/>
      <c r="M966" s="281"/>
      <c r="N966" s="281"/>
      <c r="O966" s="281"/>
      <c r="P966" s="281"/>
      <c r="Q966" s="281"/>
      <c r="R966" s="281"/>
      <c r="S966" s="281"/>
      <c r="T966" s="281"/>
      <c r="U966" s="281"/>
      <c r="V966" s="281"/>
      <c r="W966" s="281"/>
      <c r="X966" s="281"/>
      <c r="Y966" s="281"/>
      <c r="Z966" s="281"/>
      <c r="AA966" s="281"/>
      <c r="AB966" s="281"/>
    </row>
    <row r="967" spans="1:28">
      <c r="A967" s="281"/>
      <c r="B967" s="281"/>
      <c r="C967" s="281"/>
      <c r="D967" s="281"/>
      <c r="E967" s="281"/>
      <c r="F967" s="281"/>
      <c r="G967" s="281"/>
      <c r="H967" s="281"/>
      <c r="I967" s="281"/>
      <c r="J967" s="281"/>
      <c r="K967" s="281"/>
      <c r="L967" s="281"/>
      <c r="M967" s="281"/>
      <c r="N967" s="281"/>
      <c r="O967" s="281"/>
      <c r="P967" s="281"/>
      <c r="Q967" s="281"/>
      <c r="R967" s="281"/>
      <c r="S967" s="281"/>
      <c r="T967" s="281"/>
      <c r="U967" s="281"/>
      <c r="V967" s="281"/>
      <c r="W967" s="281"/>
      <c r="X967" s="281"/>
      <c r="Y967" s="281"/>
      <c r="Z967" s="281"/>
      <c r="AA967" s="281"/>
      <c r="AB967" s="281"/>
    </row>
    <row r="968" spans="1:28">
      <c r="A968" s="281"/>
      <c r="B968" s="281"/>
      <c r="C968" s="281"/>
      <c r="D968" s="281"/>
      <c r="E968" s="281"/>
      <c r="F968" s="281"/>
      <c r="G968" s="281"/>
      <c r="H968" s="281"/>
      <c r="I968" s="281"/>
      <c r="J968" s="281"/>
      <c r="K968" s="281"/>
      <c r="L968" s="281"/>
      <c r="M968" s="281"/>
      <c r="N968" s="281"/>
      <c r="O968" s="281"/>
      <c r="P968" s="281"/>
      <c r="Q968" s="281"/>
      <c r="R968" s="281"/>
      <c r="S968" s="281"/>
      <c r="T968" s="281"/>
      <c r="U968" s="281"/>
      <c r="V968" s="281"/>
      <c r="W968" s="281"/>
      <c r="X968" s="281"/>
      <c r="Y968" s="281"/>
      <c r="Z968" s="281"/>
      <c r="AA968" s="281"/>
      <c r="AB968" s="281"/>
    </row>
    <row r="969" spans="1:28">
      <c r="A969" s="281"/>
      <c r="B969" s="281"/>
      <c r="C969" s="281"/>
      <c r="D969" s="281"/>
      <c r="E969" s="281"/>
      <c r="F969" s="281"/>
      <c r="G969" s="281"/>
      <c r="H969" s="281"/>
      <c r="I969" s="281"/>
      <c r="J969" s="281"/>
      <c r="K969" s="281"/>
      <c r="L969" s="281"/>
      <c r="M969" s="281"/>
      <c r="N969" s="281"/>
      <c r="O969" s="281"/>
      <c r="P969" s="281"/>
      <c r="Q969" s="281"/>
      <c r="R969" s="281"/>
      <c r="S969" s="281"/>
      <c r="T969" s="281"/>
      <c r="U969" s="281"/>
      <c r="V969" s="281"/>
      <c r="W969" s="281"/>
      <c r="X969" s="281"/>
      <c r="Y969" s="281"/>
      <c r="Z969" s="281"/>
      <c r="AA969" s="281"/>
      <c r="AB969" s="281"/>
    </row>
    <row r="970" spans="1:28">
      <c r="A970" s="281"/>
      <c r="B970" s="281"/>
      <c r="C970" s="281"/>
      <c r="D970" s="281"/>
      <c r="E970" s="281"/>
      <c r="F970" s="281"/>
      <c r="G970" s="281"/>
      <c r="H970" s="281"/>
      <c r="I970" s="281"/>
      <c r="J970" s="281"/>
      <c r="K970" s="281"/>
      <c r="L970" s="281"/>
      <c r="M970" s="281"/>
      <c r="N970" s="281"/>
      <c r="O970" s="281"/>
      <c r="P970" s="281"/>
      <c r="Q970" s="281"/>
      <c r="R970" s="281"/>
      <c r="S970" s="281"/>
      <c r="T970" s="281"/>
      <c r="U970" s="281"/>
      <c r="V970" s="281"/>
      <c r="W970" s="281"/>
      <c r="X970" s="281"/>
      <c r="Y970" s="281"/>
      <c r="Z970" s="281"/>
      <c r="AA970" s="281"/>
      <c r="AB970" s="281"/>
    </row>
    <row r="971" spans="1:28">
      <c r="A971" s="281"/>
      <c r="B971" s="281"/>
      <c r="C971" s="281"/>
      <c r="D971" s="281"/>
      <c r="E971" s="281"/>
      <c r="F971" s="281"/>
      <c r="G971" s="281"/>
      <c r="H971" s="281"/>
      <c r="I971" s="281"/>
      <c r="J971" s="281"/>
      <c r="K971" s="281"/>
      <c r="L971" s="281"/>
      <c r="M971" s="281"/>
      <c r="N971" s="281"/>
      <c r="O971" s="281"/>
      <c r="P971" s="281"/>
      <c r="Q971" s="281"/>
      <c r="R971" s="281"/>
      <c r="S971" s="281"/>
      <c r="T971" s="281"/>
      <c r="U971" s="281"/>
      <c r="V971" s="281"/>
      <c r="W971" s="281"/>
      <c r="X971" s="281"/>
      <c r="Y971" s="281"/>
      <c r="Z971" s="281"/>
      <c r="AA971" s="281"/>
      <c r="AB971" s="281"/>
    </row>
    <row r="972" spans="1:28">
      <c r="A972" s="281"/>
      <c r="B972" s="281"/>
      <c r="C972" s="281"/>
      <c r="D972" s="281"/>
      <c r="E972" s="281"/>
      <c r="F972" s="281"/>
      <c r="G972" s="281"/>
      <c r="H972" s="281"/>
      <c r="I972" s="281"/>
      <c r="J972" s="281"/>
      <c r="K972" s="281"/>
      <c r="L972" s="281"/>
      <c r="M972" s="281"/>
      <c r="N972" s="281"/>
      <c r="O972" s="281"/>
      <c r="P972" s="281"/>
      <c r="Q972" s="281"/>
      <c r="R972" s="281"/>
      <c r="S972" s="281"/>
      <c r="T972" s="281"/>
      <c r="U972" s="281"/>
      <c r="V972" s="281"/>
      <c r="W972" s="281"/>
      <c r="X972" s="281"/>
      <c r="Y972" s="281"/>
      <c r="Z972" s="281"/>
      <c r="AA972" s="281"/>
      <c r="AB972" s="281"/>
    </row>
    <row r="973" spans="1:28">
      <c r="A973" s="281"/>
      <c r="B973" s="281"/>
      <c r="C973" s="281"/>
      <c r="D973" s="281"/>
      <c r="E973" s="281"/>
      <c r="F973" s="281"/>
      <c r="G973" s="281"/>
      <c r="H973" s="281"/>
      <c r="I973" s="281"/>
      <c r="J973" s="281"/>
      <c r="K973" s="281"/>
      <c r="L973" s="281"/>
      <c r="M973" s="281"/>
      <c r="N973" s="281"/>
      <c r="O973" s="281"/>
      <c r="P973" s="281"/>
      <c r="Q973" s="281"/>
      <c r="R973" s="281"/>
      <c r="S973" s="281"/>
      <c r="T973" s="281"/>
      <c r="U973" s="281"/>
      <c r="V973" s="281"/>
      <c r="W973" s="281"/>
      <c r="X973" s="281"/>
      <c r="Y973" s="281"/>
      <c r="Z973" s="281"/>
      <c r="AA973" s="281"/>
      <c r="AB973" s="281"/>
    </row>
    <row r="974" spans="1:28">
      <c r="A974" s="281"/>
      <c r="B974" s="281"/>
      <c r="C974" s="281"/>
      <c r="D974" s="281"/>
      <c r="E974" s="281"/>
      <c r="F974" s="281"/>
      <c r="G974" s="281"/>
      <c r="H974" s="281"/>
      <c r="I974" s="281"/>
      <c r="J974" s="281"/>
      <c r="K974" s="281"/>
      <c r="L974" s="281"/>
      <c r="M974" s="281"/>
      <c r="N974" s="281"/>
      <c r="O974" s="281"/>
      <c r="P974" s="281"/>
      <c r="Q974" s="281"/>
      <c r="R974" s="281"/>
      <c r="S974" s="281"/>
      <c r="T974" s="281"/>
      <c r="U974" s="281"/>
      <c r="V974" s="281"/>
      <c r="W974" s="281"/>
      <c r="X974" s="281"/>
      <c r="Y974" s="281"/>
      <c r="Z974" s="281"/>
      <c r="AA974" s="281"/>
      <c r="AB974" s="281"/>
    </row>
    <row r="975" spans="1:28">
      <c r="A975" s="281"/>
      <c r="B975" s="281"/>
      <c r="C975" s="281"/>
      <c r="D975" s="281"/>
      <c r="E975" s="281"/>
      <c r="F975" s="281"/>
      <c r="G975" s="281"/>
      <c r="H975" s="281"/>
      <c r="I975" s="281"/>
      <c r="J975" s="281"/>
      <c r="K975" s="281"/>
      <c r="L975" s="281"/>
      <c r="M975" s="281"/>
      <c r="N975" s="281"/>
      <c r="O975" s="281"/>
      <c r="P975" s="281"/>
      <c r="Q975" s="281"/>
      <c r="R975" s="281"/>
      <c r="S975" s="281"/>
      <c r="T975" s="281"/>
      <c r="U975" s="281"/>
      <c r="V975" s="281"/>
      <c r="W975" s="281"/>
      <c r="X975" s="281"/>
      <c r="Y975" s="281"/>
      <c r="Z975" s="281"/>
      <c r="AA975" s="281"/>
      <c r="AB975" s="281"/>
    </row>
    <row r="976" spans="1:28">
      <c r="A976" s="281"/>
      <c r="B976" s="281"/>
      <c r="C976" s="281"/>
      <c r="D976" s="281"/>
      <c r="E976" s="281"/>
      <c r="F976" s="281"/>
      <c r="G976" s="281"/>
      <c r="H976" s="281"/>
      <c r="I976" s="281"/>
      <c r="J976" s="281"/>
      <c r="K976" s="281"/>
      <c r="L976" s="281"/>
      <c r="M976" s="281"/>
      <c r="N976" s="281"/>
      <c r="O976" s="281"/>
      <c r="P976" s="281"/>
      <c r="Q976" s="281"/>
      <c r="R976" s="281"/>
      <c r="S976" s="281"/>
      <c r="T976" s="281"/>
      <c r="U976" s="281"/>
      <c r="V976" s="281"/>
      <c r="W976" s="281"/>
      <c r="X976" s="281"/>
      <c r="Y976" s="281"/>
      <c r="Z976" s="281"/>
      <c r="AA976" s="281"/>
      <c r="AB976" s="281"/>
    </row>
    <row r="977" spans="1:28">
      <c r="A977" s="281"/>
      <c r="B977" s="281"/>
      <c r="C977" s="281"/>
      <c r="D977" s="281"/>
      <c r="E977" s="281"/>
      <c r="F977" s="281"/>
      <c r="G977" s="281"/>
      <c r="H977" s="281"/>
      <c r="I977" s="281"/>
      <c r="J977" s="281"/>
      <c r="K977" s="281"/>
      <c r="L977" s="281"/>
      <c r="M977" s="281"/>
      <c r="N977" s="281"/>
      <c r="O977" s="281"/>
      <c r="P977" s="281"/>
      <c r="Q977" s="281"/>
      <c r="R977" s="281"/>
      <c r="S977" s="281"/>
      <c r="T977" s="281"/>
      <c r="U977" s="281"/>
      <c r="V977" s="281"/>
      <c r="W977" s="281"/>
      <c r="X977" s="281"/>
      <c r="Y977" s="281"/>
      <c r="Z977" s="281"/>
      <c r="AA977" s="281"/>
      <c r="AB977" s="281"/>
    </row>
    <row r="978" spans="1:28">
      <c r="A978" s="281"/>
      <c r="B978" s="281"/>
      <c r="C978" s="281"/>
      <c r="D978" s="281"/>
      <c r="E978" s="281"/>
      <c r="F978" s="281"/>
      <c r="G978" s="281"/>
      <c r="H978" s="281"/>
      <c r="I978" s="281"/>
      <c r="J978" s="281"/>
      <c r="K978" s="281"/>
      <c r="L978" s="281"/>
      <c r="M978" s="281"/>
      <c r="N978" s="281"/>
      <c r="O978" s="281"/>
      <c r="P978" s="281"/>
      <c r="Q978" s="281"/>
      <c r="R978" s="281"/>
      <c r="S978" s="281"/>
      <c r="T978" s="281"/>
      <c r="U978" s="281"/>
      <c r="V978" s="281"/>
      <c r="W978" s="281"/>
      <c r="X978" s="281"/>
      <c r="Y978" s="281"/>
      <c r="Z978" s="281"/>
      <c r="AA978" s="281"/>
      <c r="AB978" s="281"/>
    </row>
    <row r="979" spans="1:28">
      <c r="A979" s="281"/>
      <c r="B979" s="281"/>
      <c r="C979" s="281"/>
      <c r="D979" s="281"/>
      <c r="E979" s="281"/>
      <c r="F979" s="281"/>
      <c r="G979" s="281"/>
      <c r="H979" s="281"/>
      <c r="I979" s="281"/>
      <c r="J979" s="281"/>
      <c r="K979" s="281"/>
      <c r="L979" s="281"/>
      <c r="M979" s="281"/>
      <c r="N979" s="281"/>
      <c r="O979" s="281"/>
      <c r="P979" s="281"/>
      <c r="Q979" s="281"/>
      <c r="R979" s="281"/>
      <c r="S979" s="281"/>
      <c r="T979" s="281"/>
      <c r="U979" s="281"/>
      <c r="V979" s="281"/>
      <c r="W979" s="281"/>
      <c r="X979" s="281"/>
      <c r="Y979" s="281"/>
      <c r="Z979" s="281"/>
      <c r="AA979" s="281"/>
      <c r="AB979" s="281"/>
    </row>
    <row r="980" spans="1:28">
      <c r="A980" s="281"/>
      <c r="B980" s="281"/>
      <c r="C980" s="281"/>
      <c r="D980" s="281"/>
      <c r="E980" s="281"/>
      <c r="F980" s="281"/>
      <c r="G980" s="281"/>
      <c r="H980" s="281"/>
      <c r="I980" s="281"/>
      <c r="J980" s="281"/>
      <c r="K980" s="281"/>
      <c r="L980" s="281"/>
      <c r="M980" s="281"/>
      <c r="N980" s="281"/>
      <c r="O980" s="281"/>
      <c r="P980" s="281"/>
      <c r="Q980" s="281"/>
      <c r="R980" s="281"/>
      <c r="S980" s="281"/>
      <c r="T980" s="281"/>
      <c r="U980" s="281"/>
      <c r="V980" s="281"/>
      <c r="W980" s="281"/>
      <c r="X980" s="281"/>
      <c r="Y980" s="281"/>
      <c r="Z980" s="281"/>
      <c r="AA980" s="281"/>
      <c r="AB980" s="281"/>
    </row>
    <row r="981" spans="1:28">
      <c r="A981" s="281"/>
      <c r="B981" s="281"/>
      <c r="C981" s="281"/>
      <c r="D981" s="281"/>
      <c r="E981" s="281"/>
      <c r="F981" s="281"/>
      <c r="G981" s="281"/>
      <c r="H981" s="281"/>
      <c r="I981" s="281"/>
      <c r="J981" s="281"/>
      <c r="K981" s="281"/>
      <c r="L981" s="281"/>
      <c r="M981" s="281"/>
      <c r="N981" s="281"/>
      <c r="O981" s="281"/>
      <c r="P981" s="281"/>
      <c r="Q981" s="281"/>
      <c r="R981" s="281"/>
      <c r="S981" s="281"/>
      <c r="T981" s="281"/>
      <c r="U981" s="281"/>
      <c r="V981" s="281"/>
      <c r="W981" s="281"/>
      <c r="X981" s="281"/>
      <c r="Y981" s="281"/>
      <c r="Z981" s="281"/>
      <c r="AA981" s="281"/>
      <c r="AB981" s="281"/>
    </row>
    <row r="982" spans="1:28">
      <c r="A982" s="281"/>
      <c r="B982" s="281"/>
      <c r="C982" s="281"/>
      <c r="D982" s="281"/>
      <c r="E982" s="281"/>
      <c r="F982" s="281"/>
      <c r="G982" s="281"/>
      <c r="H982" s="281"/>
      <c r="I982" s="281"/>
      <c r="J982" s="281"/>
      <c r="K982" s="281"/>
      <c r="L982" s="281"/>
      <c r="M982" s="281"/>
      <c r="N982" s="281"/>
      <c r="O982" s="281"/>
      <c r="P982" s="281"/>
      <c r="Q982" s="281"/>
      <c r="R982" s="281"/>
      <c r="S982" s="281"/>
      <c r="T982" s="281"/>
      <c r="U982" s="281"/>
      <c r="V982" s="281"/>
      <c r="W982" s="281"/>
      <c r="X982" s="281"/>
      <c r="Y982" s="281"/>
      <c r="Z982" s="281"/>
      <c r="AA982" s="281"/>
      <c r="AB982" s="281"/>
    </row>
    <row r="983" spans="1:28">
      <c r="A983" s="281"/>
      <c r="B983" s="281"/>
      <c r="C983" s="281"/>
      <c r="D983" s="281"/>
      <c r="E983" s="281"/>
      <c r="F983" s="281"/>
      <c r="G983" s="281"/>
      <c r="H983" s="281"/>
      <c r="I983" s="281"/>
      <c r="J983" s="281"/>
      <c r="K983" s="281"/>
      <c r="L983" s="281"/>
      <c r="M983" s="281"/>
      <c r="N983" s="281"/>
      <c r="O983" s="281"/>
      <c r="P983" s="281"/>
      <c r="Q983" s="281"/>
      <c r="R983" s="281"/>
      <c r="S983" s="281"/>
      <c r="T983" s="281"/>
      <c r="U983" s="281"/>
      <c r="V983" s="281"/>
      <c r="W983" s="281"/>
      <c r="X983" s="281"/>
      <c r="Y983" s="281"/>
      <c r="Z983" s="281"/>
      <c r="AA983" s="281"/>
      <c r="AB983" s="281"/>
    </row>
    <row r="984" spans="1:28">
      <c r="A984" s="281"/>
      <c r="B984" s="281"/>
      <c r="C984" s="281"/>
      <c r="D984" s="281"/>
      <c r="E984" s="281"/>
      <c r="F984" s="281"/>
      <c r="G984" s="281"/>
      <c r="H984" s="281"/>
      <c r="I984" s="281"/>
      <c r="J984" s="281"/>
      <c r="K984" s="281"/>
      <c r="L984" s="281"/>
      <c r="M984" s="281"/>
      <c r="N984" s="281"/>
      <c r="O984" s="281"/>
      <c r="P984" s="281"/>
      <c r="Q984" s="281"/>
      <c r="R984" s="281"/>
      <c r="S984" s="281"/>
      <c r="T984" s="281"/>
      <c r="U984" s="281"/>
      <c r="V984" s="281"/>
      <c r="W984" s="281"/>
      <c r="X984" s="281"/>
      <c r="Y984" s="281"/>
      <c r="Z984" s="281"/>
      <c r="AA984" s="281"/>
      <c r="AB984" s="281"/>
    </row>
    <row r="985" spans="1:28">
      <c r="A985" s="281"/>
      <c r="B985" s="281"/>
      <c r="C985" s="281"/>
      <c r="D985" s="281"/>
      <c r="E985" s="281"/>
      <c r="F985" s="281"/>
      <c r="G985" s="281"/>
      <c r="H985" s="281"/>
      <c r="I985" s="281"/>
      <c r="J985" s="281"/>
      <c r="K985" s="281"/>
      <c r="L985" s="281"/>
      <c r="M985" s="281"/>
      <c r="N985" s="281"/>
      <c r="O985" s="281"/>
      <c r="P985" s="281"/>
      <c r="Q985" s="281"/>
      <c r="R985" s="281"/>
      <c r="S985" s="281"/>
      <c r="T985" s="281"/>
      <c r="U985" s="281"/>
      <c r="V985" s="281"/>
      <c r="W985" s="281"/>
      <c r="X985" s="281"/>
      <c r="Y985" s="281"/>
      <c r="Z985" s="281"/>
      <c r="AA985" s="281"/>
      <c r="AB985" s="281"/>
    </row>
    <row r="986" spans="1:28">
      <c r="A986" s="281"/>
      <c r="B986" s="281"/>
      <c r="C986" s="281"/>
      <c r="D986" s="281"/>
      <c r="E986" s="281"/>
      <c r="F986" s="281"/>
      <c r="G986" s="281"/>
      <c r="H986" s="281"/>
      <c r="I986" s="281"/>
      <c r="J986" s="281"/>
      <c r="K986" s="281"/>
      <c r="L986" s="281"/>
      <c r="M986" s="281"/>
      <c r="N986" s="281"/>
      <c r="O986" s="281"/>
      <c r="P986" s="281"/>
      <c r="Q986" s="281"/>
      <c r="R986" s="281"/>
      <c r="S986" s="281"/>
      <c r="T986" s="281"/>
      <c r="U986" s="281"/>
      <c r="V986" s="281"/>
      <c r="W986" s="281"/>
      <c r="X986" s="281"/>
      <c r="Y986" s="281"/>
      <c r="Z986" s="281"/>
      <c r="AA986" s="281"/>
      <c r="AB986" s="281"/>
    </row>
    <row r="987" spans="1:28">
      <c r="A987" s="281"/>
      <c r="B987" s="281"/>
      <c r="C987" s="281"/>
      <c r="D987" s="281"/>
      <c r="E987" s="281"/>
      <c r="F987" s="281"/>
      <c r="G987" s="281"/>
      <c r="H987" s="281"/>
      <c r="I987" s="281"/>
      <c r="J987" s="281"/>
      <c r="K987" s="281"/>
      <c r="L987" s="281"/>
      <c r="M987" s="281"/>
      <c r="N987" s="281"/>
      <c r="O987" s="281"/>
      <c r="P987" s="281"/>
      <c r="Q987" s="281"/>
      <c r="R987" s="281"/>
      <c r="S987" s="281"/>
      <c r="T987" s="281"/>
      <c r="U987" s="281"/>
      <c r="V987" s="281"/>
      <c r="W987" s="281"/>
      <c r="X987" s="281"/>
      <c r="Y987" s="281"/>
      <c r="Z987" s="281"/>
      <c r="AA987" s="281"/>
      <c r="AB987" s="281"/>
    </row>
    <row r="988" spans="1:28">
      <c r="A988" s="281"/>
      <c r="B988" s="281"/>
      <c r="C988" s="281"/>
      <c r="D988" s="281"/>
      <c r="E988" s="281"/>
      <c r="F988" s="281"/>
      <c r="G988" s="281"/>
      <c r="H988" s="281"/>
      <c r="I988" s="281"/>
      <c r="J988" s="281"/>
      <c r="K988" s="281"/>
      <c r="L988" s="281"/>
      <c r="M988" s="281"/>
      <c r="N988" s="281"/>
      <c r="O988" s="281"/>
      <c r="P988" s="281"/>
      <c r="Q988" s="281"/>
      <c r="R988" s="281"/>
      <c r="S988" s="281"/>
      <c r="T988" s="281"/>
      <c r="U988" s="281"/>
      <c r="V988" s="281"/>
      <c r="W988" s="281"/>
      <c r="X988" s="281"/>
      <c r="Y988" s="281"/>
      <c r="Z988" s="281"/>
      <c r="AA988" s="281"/>
      <c r="AB988" s="281"/>
    </row>
    <row r="989" spans="1:28">
      <c r="A989" s="281"/>
      <c r="B989" s="281"/>
      <c r="C989" s="281"/>
      <c r="D989" s="281"/>
      <c r="E989" s="281"/>
      <c r="F989" s="281"/>
      <c r="G989" s="281"/>
      <c r="H989" s="281"/>
      <c r="I989" s="281"/>
      <c r="J989" s="281"/>
      <c r="K989" s="281"/>
      <c r="L989" s="281"/>
      <c r="M989" s="281"/>
      <c r="N989" s="281"/>
      <c r="O989" s="281"/>
      <c r="P989" s="281"/>
      <c r="Q989" s="281"/>
      <c r="R989" s="281"/>
      <c r="S989" s="281"/>
      <c r="T989" s="281"/>
      <c r="U989" s="281"/>
      <c r="V989" s="281"/>
      <c r="W989" s="281"/>
      <c r="X989" s="281"/>
      <c r="Y989" s="281"/>
      <c r="Z989" s="281"/>
      <c r="AA989" s="281"/>
      <c r="AB989" s="281"/>
    </row>
    <row r="990" spans="1:28">
      <c r="A990" s="281"/>
      <c r="B990" s="281"/>
      <c r="C990" s="281"/>
      <c r="D990" s="281"/>
      <c r="E990" s="281"/>
      <c r="F990" s="281"/>
      <c r="G990" s="281"/>
      <c r="H990" s="281"/>
      <c r="I990" s="281"/>
      <c r="J990" s="281"/>
      <c r="K990" s="281"/>
      <c r="L990" s="281"/>
      <c r="M990" s="281"/>
      <c r="N990" s="281"/>
      <c r="O990" s="281"/>
      <c r="P990" s="281"/>
      <c r="Q990" s="281"/>
      <c r="R990" s="281"/>
      <c r="S990" s="281"/>
      <c r="T990" s="281"/>
      <c r="U990" s="281"/>
      <c r="V990" s="281"/>
      <c r="W990" s="281"/>
      <c r="X990" s="281"/>
      <c r="Y990" s="281"/>
      <c r="Z990" s="281"/>
      <c r="AA990" s="281"/>
      <c r="AB990" s="281"/>
    </row>
    <row r="991" spans="1:28">
      <c r="A991" s="281"/>
      <c r="B991" s="281"/>
      <c r="C991" s="281"/>
      <c r="D991" s="281"/>
      <c r="E991" s="281"/>
      <c r="F991" s="281"/>
      <c r="G991" s="281"/>
      <c r="H991" s="281"/>
      <c r="I991" s="281"/>
      <c r="J991" s="281"/>
      <c r="K991" s="281"/>
      <c r="L991" s="281"/>
      <c r="M991" s="281"/>
      <c r="N991" s="281"/>
      <c r="O991" s="281"/>
      <c r="P991" s="281"/>
      <c r="Q991" s="281"/>
      <c r="R991" s="281"/>
      <c r="S991" s="281"/>
      <c r="T991" s="281"/>
      <c r="U991" s="281"/>
      <c r="V991" s="281"/>
      <c r="W991" s="281"/>
      <c r="X991" s="281"/>
      <c r="Y991" s="281"/>
      <c r="Z991" s="281"/>
      <c r="AA991" s="281"/>
      <c r="AB991" s="281"/>
    </row>
    <row r="992" spans="1:28">
      <c r="A992" s="281"/>
      <c r="B992" s="281"/>
      <c r="C992" s="281"/>
      <c r="D992" s="281"/>
      <c r="E992" s="281"/>
      <c r="F992" s="281"/>
      <c r="G992" s="281"/>
      <c r="H992" s="281"/>
      <c r="I992" s="281"/>
      <c r="J992" s="281"/>
      <c r="K992" s="281"/>
      <c r="L992" s="281"/>
      <c r="M992" s="281"/>
      <c r="N992" s="281"/>
      <c r="O992" s="281"/>
      <c r="P992" s="281"/>
      <c r="Q992" s="281"/>
      <c r="R992" s="281"/>
      <c r="S992" s="281"/>
      <c r="T992" s="281"/>
      <c r="U992" s="281"/>
      <c r="V992" s="281"/>
      <c r="W992" s="281"/>
      <c r="X992" s="281"/>
      <c r="Y992" s="281"/>
      <c r="Z992" s="281"/>
      <c r="AA992" s="281"/>
      <c r="AB992" s="281"/>
    </row>
    <row r="993" spans="1:28">
      <c r="A993" s="281"/>
      <c r="B993" s="281"/>
      <c r="C993" s="281"/>
      <c r="D993" s="281"/>
      <c r="E993" s="281"/>
      <c r="F993" s="281"/>
      <c r="G993" s="281"/>
      <c r="H993" s="281"/>
      <c r="I993" s="281"/>
      <c r="J993" s="281"/>
      <c r="K993" s="281"/>
      <c r="L993" s="281"/>
      <c r="M993" s="281"/>
      <c r="N993" s="281"/>
      <c r="O993" s="281"/>
      <c r="P993" s="281"/>
      <c r="Q993" s="281"/>
      <c r="R993" s="281"/>
      <c r="S993" s="281"/>
      <c r="T993" s="281"/>
      <c r="U993" s="281"/>
      <c r="V993" s="281"/>
      <c r="W993" s="281"/>
      <c r="X993" s="281"/>
      <c r="Y993" s="281"/>
      <c r="Z993" s="281"/>
      <c r="AA993" s="281"/>
      <c r="AB993" s="281"/>
    </row>
    <row r="994" spans="1:28">
      <c r="A994" s="281"/>
      <c r="B994" s="281"/>
      <c r="C994" s="281"/>
      <c r="D994" s="281"/>
      <c r="E994" s="281"/>
      <c r="F994" s="281"/>
      <c r="G994" s="281"/>
      <c r="H994" s="281"/>
      <c r="I994" s="281"/>
      <c r="J994" s="281"/>
      <c r="K994" s="281"/>
      <c r="L994" s="281"/>
      <c r="M994" s="281"/>
      <c r="N994" s="281"/>
      <c r="O994" s="281"/>
      <c r="P994" s="281"/>
      <c r="Q994" s="281"/>
      <c r="R994" s="281"/>
      <c r="S994" s="281"/>
      <c r="T994" s="281"/>
      <c r="U994" s="281"/>
      <c r="V994" s="281"/>
      <c r="W994" s="281"/>
      <c r="X994" s="281"/>
      <c r="Y994" s="281"/>
      <c r="Z994" s="281"/>
      <c r="AA994" s="281"/>
      <c r="AB994" s="281"/>
    </row>
    <row r="995" spans="1:28">
      <c r="A995" s="281"/>
      <c r="B995" s="281"/>
      <c r="C995" s="281"/>
      <c r="D995" s="281"/>
      <c r="E995" s="281"/>
      <c r="F995" s="281"/>
      <c r="G995" s="281"/>
      <c r="H995" s="281"/>
      <c r="I995" s="281"/>
      <c r="J995" s="281"/>
      <c r="K995" s="281"/>
      <c r="L995" s="281"/>
      <c r="M995" s="281"/>
      <c r="N995" s="281"/>
      <c r="O995" s="281"/>
      <c r="P995" s="281"/>
      <c r="Q995" s="281"/>
      <c r="R995" s="281"/>
      <c r="S995" s="281"/>
      <c r="T995" s="281"/>
      <c r="U995" s="281"/>
      <c r="V995" s="281"/>
      <c r="W995" s="281"/>
      <c r="X995" s="281"/>
      <c r="Y995" s="281"/>
      <c r="Z995" s="281"/>
      <c r="AA995" s="281"/>
      <c r="AB995" s="281"/>
    </row>
    <row r="996" spans="1:28">
      <c r="A996" s="281"/>
      <c r="B996" s="281"/>
      <c r="C996" s="281"/>
      <c r="D996" s="281"/>
      <c r="E996" s="281"/>
      <c r="F996" s="281"/>
      <c r="G996" s="281"/>
      <c r="H996" s="281"/>
      <c r="I996" s="281"/>
      <c r="J996" s="281"/>
      <c r="K996" s="281"/>
      <c r="L996" s="281"/>
      <c r="M996" s="281"/>
      <c r="N996" s="281"/>
      <c r="O996" s="281"/>
      <c r="P996" s="281"/>
      <c r="Q996" s="281"/>
      <c r="R996" s="281"/>
      <c r="S996" s="281"/>
      <c r="T996" s="281"/>
      <c r="U996" s="281"/>
      <c r="V996" s="281"/>
      <c r="W996" s="281"/>
      <c r="X996" s="281"/>
      <c r="Y996" s="281"/>
      <c r="Z996" s="281"/>
      <c r="AA996" s="281"/>
      <c r="AB996" s="281"/>
    </row>
    <row r="997" spans="1:28">
      <c r="A997" s="281"/>
      <c r="B997" s="281"/>
      <c r="C997" s="281"/>
      <c r="D997" s="281"/>
      <c r="E997" s="281"/>
      <c r="F997" s="281"/>
      <c r="G997" s="281"/>
      <c r="H997" s="281"/>
      <c r="I997" s="281"/>
      <c r="J997" s="281"/>
      <c r="K997" s="281"/>
      <c r="L997" s="281"/>
      <c r="M997" s="281"/>
      <c r="N997" s="281"/>
      <c r="O997" s="281"/>
      <c r="P997" s="281"/>
      <c r="Q997" s="281"/>
      <c r="R997" s="281"/>
      <c r="S997" s="281"/>
      <c r="T997" s="281"/>
      <c r="U997" s="281"/>
      <c r="V997" s="281"/>
      <c r="W997" s="281"/>
      <c r="X997" s="281"/>
      <c r="Y997" s="281"/>
      <c r="Z997" s="281"/>
      <c r="AA997" s="281"/>
      <c r="AB997" s="281"/>
    </row>
    <row r="998" spans="1:28">
      <c r="A998" s="281"/>
      <c r="B998" s="281"/>
      <c r="C998" s="281"/>
      <c r="D998" s="281"/>
      <c r="E998" s="281"/>
      <c r="F998" s="281"/>
      <c r="G998" s="281"/>
      <c r="H998" s="281"/>
      <c r="I998" s="281"/>
      <c r="J998" s="281"/>
      <c r="K998" s="281"/>
      <c r="L998" s="281"/>
      <c r="M998" s="281"/>
      <c r="N998" s="281"/>
      <c r="O998" s="281"/>
      <c r="P998" s="281"/>
      <c r="Q998" s="281"/>
      <c r="R998" s="281"/>
      <c r="S998" s="281"/>
      <c r="T998" s="281"/>
      <c r="U998" s="281"/>
      <c r="V998" s="281"/>
      <c r="W998" s="281"/>
      <c r="X998" s="281"/>
      <c r="Y998" s="281"/>
      <c r="Z998" s="281"/>
      <c r="AA998" s="281"/>
      <c r="AB998" s="281"/>
    </row>
    <row r="999" spans="1:28">
      <c r="A999" s="281"/>
      <c r="B999" s="281"/>
      <c r="C999" s="281"/>
      <c r="D999" s="281"/>
      <c r="E999" s="281"/>
      <c r="F999" s="281"/>
      <c r="G999" s="281"/>
      <c r="H999" s="281"/>
      <c r="I999" s="281"/>
      <c r="J999" s="281"/>
      <c r="K999" s="281"/>
      <c r="L999" s="281"/>
      <c r="M999" s="281"/>
      <c r="N999" s="281"/>
      <c r="O999" s="281"/>
      <c r="P999" s="281"/>
      <c r="Q999" s="281"/>
      <c r="R999" s="281"/>
      <c r="S999" s="281"/>
      <c r="T999" s="281"/>
      <c r="U999" s="281"/>
      <c r="V999" s="281"/>
      <c r="W999" s="281"/>
      <c r="X999" s="281"/>
      <c r="Y999" s="281"/>
      <c r="Z999" s="281"/>
      <c r="AA999" s="281"/>
      <c r="AB999" s="281"/>
    </row>
    <row r="1000" spans="1:28">
      <c r="A1000" s="281"/>
      <c r="B1000" s="281"/>
      <c r="C1000" s="281"/>
      <c r="D1000" s="281"/>
      <c r="E1000" s="281"/>
      <c r="F1000" s="281"/>
      <c r="G1000" s="281"/>
      <c r="H1000" s="281"/>
      <c r="I1000" s="281"/>
      <c r="J1000" s="281"/>
      <c r="K1000" s="281"/>
      <c r="L1000" s="281"/>
      <c r="M1000" s="281"/>
      <c r="N1000" s="281"/>
      <c r="O1000" s="281"/>
      <c r="P1000" s="281"/>
      <c r="Q1000" s="281"/>
      <c r="R1000" s="281"/>
      <c r="S1000" s="281"/>
      <c r="T1000" s="281"/>
      <c r="U1000" s="281"/>
      <c r="V1000" s="281"/>
      <c r="W1000" s="281"/>
      <c r="X1000" s="281"/>
      <c r="Y1000" s="281"/>
      <c r="Z1000" s="281"/>
      <c r="AA1000" s="281"/>
      <c r="AB1000" s="281"/>
    </row>
  </sheetData>
  <printOptions horizontalCentered="1"/>
  <pageMargins left="0" right="0" top="0" bottom="0" header="0" footer="0"/>
  <pageSetup paperSize="9" scale="61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C2BE7C-8ADC-4C28-A0D4-2B725C0ED7EC}">
  <sheetPr>
    <pageSetUpPr fitToPage="1"/>
  </sheetPr>
  <dimension ref="A1:H66"/>
  <sheetViews>
    <sheetView view="pageBreakPreview" topLeftCell="A15" zoomScaleNormal="100" zoomScaleSheetLayoutView="100" zoomScalePageLayoutView="70" workbookViewId="0">
      <selection activeCell="D17" sqref="D17"/>
    </sheetView>
  </sheetViews>
  <sheetFormatPr defaultColWidth="9.81640625" defaultRowHeight="18"/>
  <cols>
    <col min="1" max="1" width="5.453125" style="272" bestFit="1" customWidth="1"/>
    <col min="2" max="2" width="17.7265625" style="272" customWidth="1"/>
    <col min="3" max="3" width="10.54296875" style="272" customWidth="1"/>
    <col min="4" max="4" width="20" style="272" customWidth="1"/>
    <col min="5" max="5" width="2.26953125" style="272" customWidth="1"/>
    <col min="6" max="6" width="15.81640625" style="272" customWidth="1"/>
    <col min="7" max="7" width="19.26953125" style="272" customWidth="1"/>
    <col min="8" max="8" width="45.54296875" style="272" customWidth="1"/>
    <col min="9" max="254" width="9.81640625" style="272"/>
    <col min="255" max="255" width="3.81640625" style="272" customWidth="1"/>
    <col min="256" max="257" width="9.54296875" style="272" customWidth="1"/>
    <col min="258" max="259" width="14.7265625" style="272" customWidth="1"/>
    <col min="260" max="260" width="0" style="272" hidden="1" customWidth="1"/>
    <col min="261" max="267" width="9.54296875" style="272" customWidth="1"/>
    <col min="268" max="510" width="9.81640625" style="272"/>
    <col min="511" max="511" width="3.81640625" style="272" customWidth="1"/>
    <col min="512" max="513" width="9.54296875" style="272" customWidth="1"/>
    <col min="514" max="515" width="14.7265625" style="272" customWidth="1"/>
    <col min="516" max="516" width="0" style="272" hidden="1" customWidth="1"/>
    <col min="517" max="523" width="9.54296875" style="272" customWidth="1"/>
    <col min="524" max="766" width="9.81640625" style="272"/>
    <col min="767" max="767" width="3.81640625" style="272" customWidth="1"/>
    <col min="768" max="769" width="9.54296875" style="272" customWidth="1"/>
    <col min="770" max="771" width="14.7265625" style="272" customWidth="1"/>
    <col min="772" max="772" width="0" style="272" hidden="1" customWidth="1"/>
    <col min="773" max="779" width="9.54296875" style="272" customWidth="1"/>
    <col min="780" max="1022" width="9.81640625" style="272"/>
    <col min="1023" max="1023" width="3.81640625" style="272" customWidth="1"/>
    <col min="1024" max="1025" width="9.54296875" style="272" customWidth="1"/>
    <col min="1026" max="1027" width="14.7265625" style="272" customWidth="1"/>
    <col min="1028" max="1028" width="0" style="272" hidden="1" customWidth="1"/>
    <col min="1029" max="1035" width="9.54296875" style="272" customWidth="1"/>
    <col min="1036" max="1278" width="9.81640625" style="272"/>
    <col min="1279" max="1279" width="3.81640625" style="272" customWidth="1"/>
    <col min="1280" max="1281" width="9.54296875" style="272" customWidth="1"/>
    <col min="1282" max="1283" width="14.7265625" style="272" customWidth="1"/>
    <col min="1284" max="1284" width="0" style="272" hidden="1" customWidth="1"/>
    <col min="1285" max="1291" width="9.54296875" style="272" customWidth="1"/>
    <col min="1292" max="1534" width="9.81640625" style="272"/>
    <col min="1535" max="1535" width="3.81640625" style="272" customWidth="1"/>
    <col min="1536" max="1537" width="9.54296875" style="272" customWidth="1"/>
    <col min="1538" max="1539" width="14.7265625" style="272" customWidth="1"/>
    <col min="1540" max="1540" width="0" style="272" hidden="1" customWidth="1"/>
    <col min="1541" max="1547" width="9.54296875" style="272" customWidth="1"/>
    <col min="1548" max="1790" width="9.81640625" style="272"/>
    <col min="1791" max="1791" width="3.81640625" style="272" customWidth="1"/>
    <col min="1792" max="1793" width="9.54296875" style="272" customWidth="1"/>
    <col min="1794" max="1795" width="14.7265625" style="272" customWidth="1"/>
    <col min="1796" max="1796" width="0" style="272" hidden="1" customWidth="1"/>
    <col min="1797" max="1803" width="9.54296875" style="272" customWidth="1"/>
    <col min="1804" max="2046" width="9.81640625" style="272"/>
    <col min="2047" max="2047" width="3.81640625" style="272" customWidth="1"/>
    <col min="2048" max="2049" width="9.54296875" style="272" customWidth="1"/>
    <col min="2050" max="2051" width="14.7265625" style="272" customWidth="1"/>
    <col min="2052" max="2052" width="0" style="272" hidden="1" customWidth="1"/>
    <col min="2053" max="2059" width="9.54296875" style="272" customWidth="1"/>
    <col min="2060" max="2302" width="9.81640625" style="272"/>
    <col min="2303" max="2303" width="3.81640625" style="272" customWidth="1"/>
    <col min="2304" max="2305" width="9.54296875" style="272" customWidth="1"/>
    <col min="2306" max="2307" width="14.7265625" style="272" customWidth="1"/>
    <col min="2308" max="2308" width="0" style="272" hidden="1" customWidth="1"/>
    <col min="2309" max="2315" width="9.54296875" style="272" customWidth="1"/>
    <col min="2316" max="2558" width="9.81640625" style="272"/>
    <col min="2559" max="2559" width="3.81640625" style="272" customWidth="1"/>
    <col min="2560" max="2561" width="9.54296875" style="272" customWidth="1"/>
    <col min="2562" max="2563" width="14.7265625" style="272" customWidth="1"/>
    <col min="2564" max="2564" width="0" style="272" hidden="1" customWidth="1"/>
    <col min="2565" max="2571" width="9.54296875" style="272" customWidth="1"/>
    <col min="2572" max="2814" width="9.81640625" style="272"/>
    <col min="2815" max="2815" width="3.81640625" style="272" customWidth="1"/>
    <col min="2816" max="2817" width="9.54296875" style="272" customWidth="1"/>
    <col min="2818" max="2819" width="14.7265625" style="272" customWidth="1"/>
    <col min="2820" max="2820" width="0" style="272" hidden="1" customWidth="1"/>
    <col min="2821" max="2827" width="9.54296875" style="272" customWidth="1"/>
    <col min="2828" max="3070" width="9.81640625" style="272"/>
    <col min="3071" max="3071" width="3.81640625" style="272" customWidth="1"/>
    <col min="3072" max="3073" width="9.54296875" style="272" customWidth="1"/>
    <col min="3074" max="3075" width="14.7265625" style="272" customWidth="1"/>
    <col min="3076" max="3076" width="0" style="272" hidden="1" customWidth="1"/>
    <col min="3077" max="3083" width="9.54296875" style="272" customWidth="1"/>
    <col min="3084" max="3326" width="9.81640625" style="272"/>
    <col min="3327" max="3327" width="3.81640625" style="272" customWidth="1"/>
    <col min="3328" max="3329" width="9.54296875" style="272" customWidth="1"/>
    <col min="3330" max="3331" width="14.7265625" style="272" customWidth="1"/>
    <col min="3332" max="3332" width="0" style="272" hidden="1" customWidth="1"/>
    <col min="3333" max="3339" width="9.54296875" style="272" customWidth="1"/>
    <col min="3340" max="3582" width="9.81640625" style="272"/>
    <col min="3583" max="3583" width="3.81640625" style="272" customWidth="1"/>
    <col min="3584" max="3585" width="9.54296875" style="272" customWidth="1"/>
    <col min="3586" max="3587" width="14.7265625" style="272" customWidth="1"/>
    <col min="3588" max="3588" width="0" style="272" hidden="1" customWidth="1"/>
    <col min="3589" max="3595" width="9.54296875" style="272" customWidth="1"/>
    <col min="3596" max="3838" width="9.81640625" style="272"/>
    <col min="3839" max="3839" width="3.81640625" style="272" customWidth="1"/>
    <col min="3840" max="3841" width="9.54296875" style="272" customWidth="1"/>
    <col min="3842" max="3843" width="14.7265625" style="272" customWidth="1"/>
    <col min="3844" max="3844" width="0" style="272" hidden="1" customWidth="1"/>
    <col min="3845" max="3851" width="9.54296875" style="272" customWidth="1"/>
    <col min="3852" max="4094" width="9.81640625" style="272"/>
    <col min="4095" max="4095" width="3.81640625" style="272" customWidth="1"/>
    <col min="4096" max="4097" width="9.54296875" style="272" customWidth="1"/>
    <col min="4098" max="4099" width="14.7265625" style="272" customWidth="1"/>
    <col min="4100" max="4100" width="0" style="272" hidden="1" customWidth="1"/>
    <col min="4101" max="4107" width="9.54296875" style="272" customWidth="1"/>
    <col min="4108" max="4350" width="9.81640625" style="272"/>
    <col min="4351" max="4351" width="3.81640625" style="272" customWidth="1"/>
    <col min="4352" max="4353" width="9.54296875" style="272" customWidth="1"/>
    <col min="4354" max="4355" width="14.7265625" style="272" customWidth="1"/>
    <col min="4356" max="4356" width="0" style="272" hidden="1" customWidth="1"/>
    <col min="4357" max="4363" width="9.54296875" style="272" customWidth="1"/>
    <col min="4364" max="4606" width="9.81640625" style="272"/>
    <col min="4607" max="4607" width="3.81640625" style="272" customWidth="1"/>
    <col min="4608" max="4609" width="9.54296875" style="272" customWidth="1"/>
    <col min="4610" max="4611" width="14.7265625" style="272" customWidth="1"/>
    <col min="4612" max="4612" width="0" style="272" hidden="1" customWidth="1"/>
    <col min="4613" max="4619" width="9.54296875" style="272" customWidth="1"/>
    <col min="4620" max="4862" width="9.81640625" style="272"/>
    <col min="4863" max="4863" width="3.81640625" style="272" customWidth="1"/>
    <col min="4864" max="4865" width="9.54296875" style="272" customWidth="1"/>
    <col min="4866" max="4867" width="14.7265625" style="272" customWidth="1"/>
    <col min="4868" max="4868" width="0" style="272" hidden="1" customWidth="1"/>
    <col min="4869" max="4875" width="9.54296875" style="272" customWidth="1"/>
    <col min="4876" max="5118" width="9.81640625" style="272"/>
    <col min="5119" max="5119" width="3.81640625" style="272" customWidth="1"/>
    <col min="5120" max="5121" width="9.54296875" style="272" customWidth="1"/>
    <col min="5122" max="5123" width="14.7265625" style="272" customWidth="1"/>
    <col min="5124" max="5124" width="0" style="272" hidden="1" customWidth="1"/>
    <col min="5125" max="5131" width="9.54296875" style="272" customWidth="1"/>
    <col min="5132" max="5374" width="9.81640625" style="272"/>
    <col min="5375" max="5375" width="3.81640625" style="272" customWidth="1"/>
    <col min="5376" max="5377" width="9.54296875" style="272" customWidth="1"/>
    <col min="5378" max="5379" width="14.7265625" style="272" customWidth="1"/>
    <col min="5380" max="5380" width="0" style="272" hidden="1" customWidth="1"/>
    <col min="5381" max="5387" width="9.54296875" style="272" customWidth="1"/>
    <col min="5388" max="5630" width="9.81640625" style="272"/>
    <col min="5631" max="5631" width="3.81640625" style="272" customWidth="1"/>
    <col min="5632" max="5633" width="9.54296875" style="272" customWidth="1"/>
    <col min="5634" max="5635" width="14.7265625" style="272" customWidth="1"/>
    <col min="5636" max="5636" width="0" style="272" hidden="1" customWidth="1"/>
    <col min="5637" max="5643" width="9.54296875" style="272" customWidth="1"/>
    <col min="5644" max="5886" width="9.81640625" style="272"/>
    <col min="5887" max="5887" width="3.81640625" style="272" customWidth="1"/>
    <col min="5888" max="5889" width="9.54296875" style="272" customWidth="1"/>
    <col min="5890" max="5891" width="14.7265625" style="272" customWidth="1"/>
    <col min="5892" max="5892" width="0" style="272" hidden="1" customWidth="1"/>
    <col min="5893" max="5899" width="9.54296875" style="272" customWidth="1"/>
    <col min="5900" max="6142" width="9.81640625" style="272"/>
    <col min="6143" max="6143" width="3.81640625" style="272" customWidth="1"/>
    <col min="6144" max="6145" width="9.54296875" style="272" customWidth="1"/>
    <col min="6146" max="6147" width="14.7265625" style="272" customWidth="1"/>
    <col min="6148" max="6148" width="0" style="272" hidden="1" customWidth="1"/>
    <col min="6149" max="6155" width="9.54296875" style="272" customWidth="1"/>
    <col min="6156" max="6398" width="9.81640625" style="272"/>
    <col min="6399" max="6399" width="3.81640625" style="272" customWidth="1"/>
    <col min="6400" max="6401" width="9.54296875" style="272" customWidth="1"/>
    <col min="6402" max="6403" width="14.7265625" style="272" customWidth="1"/>
    <col min="6404" max="6404" width="0" style="272" hidden="1" customWidth="1"/>
    <col min="6405" max="6411" width="9.54296875" style="272" customWidth="1"/>
    <col min="6412" max="6654" width="9.81640625" style="272"/>
    <col min="6655" max="6655" width="3.81640625" style="272" customWidth="1"/>
    <col min="6656" max="6657" width="9.54296875" style="272" customWidth="1"/>
    <col min="6658" max="6659" width="14.7265625" style="272" customWidth="1"/>
    <col min="6660" max="6660" width="0" style="272" hidden="1" customWidth="1"/>
    <col min="6661" max="6667" width="9.54296875" style="272" customWidth="1"/>
    <col min="6668" max="6910" width="9.81640625" style="272"/>
    <col min="6911" max="6911" width="3.81640625" style="272" customWidth="1"/>
    <col min="6912" max="6913" width="9.54296875" style="272" customWidth="1"/>
    <col min="6914" max="6915" width="14.7265625" style="272" customWidth="1"/>
    <col min="6916" max="6916" width="0" style="272" hidden="1" customWidth="1"/>
    <col min="6917" max="6923" width="9.54296875" style="272" customWidth="1"/>
    <col min="6924" max="7166" width="9.81640625" style="272"/>
    <col min="7167" max="7167" width="3.81640625" style="272" customWidth="1"/>
    <col min="7168" max="7169" width="9.54296875" style="272" customWidth="1"/>
    <col min="7170" max="7171" width="14.7265625" style="272" customWidth="1"/>
    <col min="7172" max="7172" width="0" style="272" hidden="1" customWidth="1"/>
    <col min="7173" max="7179" width="9.54296875" style="272" customWidth="1"/>
    <col min="7180" max="7422" width="9.81640625" style="272"/>
    <col min="7423" max="7423" width="3.81640625" style="272" customWidth="1"/>
    <col min="7424" max="7425" width="9.54296875" style="272" customWidth="1"/>
    <col min="7426" max="7427" width="14.7265625" style="272" customWidth="1"/>
    <col min="7428" max="7428" width="0" style="272" hidden="1" customWidth="1"/>
    <col min="7429" max="7435" width="9.54296875" style="272" customWidth="1"/>
    <col min="7436" max="7678" width="9.81640625" style="272"/>
    <col min="7679" max="7679" width="3.81640625" style="272" customWidth="1"/>
    <col min="7680" max="7681" width="9.54296875" style="272" customWidth="1"/>
    <col min="7682" max="7683" width="14.7265625" style="272" customWidth="1"/>
    <col min="7684" max="7684" width="0" style="272" hidden="1" customWidth="1"/>
    <col min="7685" max="7691" width="9.54296875" style="272" customWidth="1"/>
    <col min="7692" max="7934" width="9.81640625" style="272"/>
    <col min="7935" max="7935" width="3.81640625" style="272" customWidth="1"/>
    <col min="7936" max="7937" width="9.54296875" style="272" customWidth="1"/>
    <col min="7938" max="7939" width="14.7265625" style="272" customWidth="1"/>
    <col min="7940" max="7940" width="0" style="272" hidden="1" customWidth="1"/>
    <col min="7941" max="7947" width="9.54296875" style="272" customWidth="1"/>
    <col min="7948" max="8190" width="9.81640625" style="272"/>
    <col min="8191" max="8191" width="3.81640625" style="272" customWidth="1"/>
    <col min="8192" max="8193" width="9.54296875" style="272" customWidth="1"/>
    <col min="8194" max="8195" width="14.7265625" style="272" customWidth="1"/>
    <col min="8196" max="8196" width="0" style="272" hidden="1" customWidth="1"/>
    <col min="8197" max="8203" width="9.54296875" style="272" customWidth="1"/>
    <col min="8204" max="8446" width="9.81640625" style="272"/>
    <col min="8447" max="8447" width="3.81640625" style="272" customWidth="1"/>
    <col min="8448" max="8449" width="9.54296875" style="272" customWidth="1"/>
    <col min="8450" max="8451" width="14.7265625" style="272" customWidth="1"/>
    <col min="8452" max="8452" width="0" style="272" hidden="1" customWidth="1"/>
    <col min="8453" max="8459" width="9.54296875" style="272" customWidth="1"/>
    <col min="8460" max="8702" width="9.81640625" style="272"/>
    <col min="8703" max="8703" width="3.81640625" style="272" customWidth="1"/>
    <col min="8704" max="8705" width="9.54296875" style="272" customWidth="1"/>
    <col min="8706" max="8707" width="14.7265625" style="272" customWidth="1"/>
    <col min="8708" max="8708" width="0" style="272" hidden="1" customWidth="1"/>
    <col min="8709" max="8715" width="9.54296875" style="272" customWidth="1"/>
    <col min="8716" max="8958" width="9.81640625" style="272"/>
    <col min="8959" max="8959" width="3.81640625" style="272" customWidth="1"/>
    <col min="8960" max="8961" width="9.54296875" style="272" customWidth="1"/>
    <col min="8962" max="8963" width="14.7265625" style="272" customWidth="1"/>
    <col min="8964" max="8964" width="0" style="272" hidden="1" customWidth="1"/>
    <col min="8965" max="8971" width="9.54296875" style="272" customWidth="1"/>
    <col min="8972" max="9214" width="9.81640625" style="272"/>
    <col min="9215" max="9215" width="3.81640625" style="272" customWidth="1"/>
    <col min="9216" max="9217" width="9.54296875" style="272" customWidth="1"/>
    <col min="9218" max="9219" width="14.7265625" style="272" customWidth="1"/>
    <col min="9220" max="9220" width="0" style="272" hidden="1" customWidth="1"/>
    <col min="9221" max="9227" width="9.54296875" style="272" customWidth="1"/>
    <col min="9228" max="9470" width="9.81640625" style="272"/>
    <col min="9471" max="9471" width="3.81640625" style="272" customWidth="1"/>
    <col min="9472" max="9473" width="9.54296875" style="272" customWidth="1"/>
    <col min="9474" max="9475" width="14.7265625" style="272" customWidth="1"/>
    <col min="9476" max="9476" width="0" style="272" hidden="1" customWidth="1"/>
    <col min="9477" max="9483" width="9.54296875" style="272" customWidth="1"/>
    <col min="9484" max="9726" width="9.81640625" style="272"/>
    <col min="9727" max="9727" width="3.81640625" style="272" customWidth="1"/>
    <col min="9728" max="9729" width="9.54296875" style="272" customWidth="1"/>
    <col min="9730" max="9731" width="14.7265625" style="272" customWidth="1"/>
    <col min="9732" max="9732" width="0" style="272" hidden="1" customWidth="1"/>
    <col min="9733" max="9739" width="9.54296875" style="272" customWidth="1"/>
    <col min="9740" max="9982" width="9.81640625" style="272"/>
    <col min="9983" max="9983" width="3.81640625" style="272" customWidth="1"/>
    <col min="9984" max="9985" width="9.54296875" style="272" customWidth="1"/>
    <col min="9986" max="9987" width="14.7265625" style="272" customWidth="1"/>
    <col min="9988" max="9988" width="0" style="272" hidden="1" customWidth="1"/>
    <col min="9989" max="9995" width="9.54296875" style="272" customWidth="1"/>
    <col min="9996" max="10238" width="9.81640625" style="272"/>
    <col min="10239" max="10239" width="3.81640625" style="272" customWidth="1"/>
    <col min="10240" max="10241" width="9.54296875" style="272" customWidth="1"/>
    <col min="10242" max="10243" width="14.7265625" style="272" customWidth="1"/>
    <col min="10244" max="10244" width="0" style="272" hidden="1" customWidth="1"/>
    <col min="10245" max="10251" width="9.54296875" style="272" customWidth="1"/>
    <col min="10252" max="10494" width="9.81640625" style="272"/>
    <col min="10495" max="10495" width="3.81640625" style="272" customWidth="1"/>
    <col min="10496" max="10497" width="9.54296875" style="272" customWidth="1"/>
    <col min="10498" max="10499" width="14.7265625" style="272" customWidth="1"/>
    <col min="10500" max="10500" width="0" style="272" hidden="1" customWidth="1"/>
    <col min="10501" max="10507" width="9.54296875" style="272" customWidth="1"/>
    <col min="10508" max="10750" width="9.81640625" style="272"/>
    <col min="10751" max="10751" width="3.81640625" style="272" customWidth="1"/>
    <col min="10752" max="10753" width="9.54296875" style="272" customWidth="1"/>
    <col min="10754" max="10755" width="14.7265625" style="272" customWidth="1"/>
    <col min="10756" max="10756" width="0" style="272" hidden="1" customWidth="1"/>
    <col min="10757" max="10763" width="9.54296875" style="272" customWidth="1"/>
    <col min="10764" max="11006" width="9.81640625" style="272"/>
    <col min="11007" max="11007" width="3.81640625" style="272" customWidth="1"/>
    <col min="11008" max="11009" width="9.54296875" style="272" customWidth="1"/>
    <col min="11010" max="11011" width="14.7265625" style="272" customWidth="1"/>
    <col min="11012" max="11012" width="0" style="272" hidden="1" customWidth="1"/>
    <col min="11013" max="11019" width="9.54296875" style="272" customWidth="1"/>
    <col min="11020" max="11262" width="9.81640625" style="272"/>
    <col min="11263" max="11263" width="3.81640625" style="272" customWidth="1"/>
    <col min="11264" max="11265" width="9.54296875" style="272" customWidth="1"/>
    <col min="11266" max="11267" width="14.7265625" style="272" customWidth="1"/>
    <col min="11268" max="11268" width="0" style="272" hidden="1" customWidth="1"/>
    <col min="11269" max="11275" width="9.54296875" style="272" customWidth="1"/>
    <col min="11276" max="11518" width="9.81640625" style="272"/>
    <col min="11519" max="11519" width="3.81640625" style="272" customWidth="1"/>
    <col min="11520" max="11521" width="9.54296875" style="272" customWidth="1"/>
    <col min="11522" max="11523" width="14.7265625" style="272" customWidth="1"/>
    <col min="11524" max="11524" width="0" style="272" hidden="1" customWidth="1"/>
    <col min="11525" max="11531" width="9.54296875" style="272" customWidth="1"/>
    <col min="11532" max="11774" width="9.81640625" style="272"/>
    <col min="11775" max="11775" width="3.81640625" style="272" customWidth="1"/>
    <col min="11776" max="11777" width="9.54296875" style="272" customWidth="1"/>
    <col min="11778" max="11779" width="14.7265625" style="272" customWidth="1"/>
    <col min="11780" max="11780" width="0" style="272" hidden="1" customWidth="1"/>
    <col min="11781" max="11787" width="9.54296875" style="272" customWidth="1"/>
    <col min="11788" max="12030" width="9.81640625" style="272"/>
    <col min="12031" max="12031" width="3.81640625" style="272" customWidth="1"/>
    <col min="12032" max="12033" width="9.54296875" style="272" customWidth="1"/>
    <col min="12034" max="12035" width="14.7265625" style="272" customWidth="1"/>
    <col min="12036" max="12036" width="0" style="272" hidden="1" customWidth="1"/>
    <col min="12037" max="12043" width="9.54296875" style="272" customWidth="1"/>
    <col min="12044" max="12286" width="9.81640625" style="272"/>
    <col min="12287" max="12287" width="3.81640625" style="272" customWidth="1"/>
    <col min="12288" max="12289" width="9.54296875" style="272" customWidth="1"/>
    <col min="12290" max="12291" width="14.7265625" style="272" customWidth="1"/>
    <col min="12292" max="12292" width="0" style="272" hidden="1" customWidth="1"/>
    <col min="12293" max="12299" width="9.54296875" style="272" customWidth="1"/>
    <col min="12300" max="12542" width="9.81640625" style="272"/>
    <col min="12543" max="12543" width="3.81640625" style="272" customWidth="1"/>
    <col min="12544" max="12545" width="9.54296875" style="272" customWidth="1"/>
    <col min="12546" max="12547" width="14.7265625" style="272" customWidth="1"/>
    <col min="12548" max="12548" width="0" style="272" hidden="1" customWidth="1"/>
    <col min="12549" max="12555" width="9.54296875" style="272" customWidth="1"/>
    <col min="12556" max="12798" width="9.81640625" style="272"/>
    <col min="12799" max="12799" width="3.81640625" style="272" customWidth="1"/>
    <col min="12800" max="12801" width="9.54296875" style="272" customWidth="1"/>
    <col min="12802" max="12803" width="14.7265625" style="272" customWidth="1"/>
    <col min="12804" max="12804" width="0" style="272" hidden="1" customWidth="1"/>
    <col min="12805" max="12811" width="9.54296875" style="272" customWidth="1"/>
    <col min="12812" max="13054" width="9.81640625" style="272"/>
    <col min="13055" max="13055" width="3.81640625" style="272" customWidth="1"/>
    <col min="13056" max="13057" width="9.54296875" style="272" customWidth="1"/>
    <col min="13058" max="13059" width="14.7265625" style="272" customWidth="1"/>
    <col min="13060" max="13060" width="0" style="272" hidden="1" customWidth="1"/>
    <col min="13061" max="13067" width="9.54296875" style="272" customWidth="1"/>
    <col min="13068" max="13310" width="9.81640625" style="272"/>
    <col min="13311" max="13311" width="3.81640625" style="272" customWidth="1"/>
    <col min="13312" max="13313" width="9.54296875" style="272" customWidth="1"/>
    <col min="13314" max="13315" width="14.7265625" style="272" customWidth="1"/>
    <col min="13316" max="13316" width="0" style="272" hidden="1" customWidth="1"/>
    <col min="13317" max="13323" width="9.54296875" style="272" customWidth="1"/>
    <col min="13324" max="13566" width="9.81640625" style="272"/>
    <col min="13567" max="13567" width="3.81640625" style="272" customWidth="1"/>
    <col min="13568" max="13569" width="9.54296875" style="272" customWidth="1"/>
    <col min="13570" max="13571" width="14.7265625" style="272" customWidth="1"/>
    <col min="13572" max="13572" width="0" style="272" hidden="1" customWidth="1"/>
    <col min="13573" max="13579" width="9.54296875" style="272" customWidth="1"/>
    <col min="13580" max="13822" width="9.81640625" style="272"/>
    <col min="13823" max="13823" width="3.81640625" style="272" customWidth="1"/>
    <col min="13824" max="13825" width="9.54296875" style="272" customWidth="1"/>
    <col min="13826" max="13827" width="14.7265625" style="272" customWidth="1"/>
    <col min="13828" max="13828" width="0" style="272" hidden="1" customWidth="1"/>
    <col min="13829" max="13835" width="9.54296875" style="272" customWidth="1"/>
    <col min="13836" max="14078" width="9.81640625" style="272"/>
    <col min="14079" max="14079" width="3.81640625" style="272" customWidth="1"/>
    <col min="14080" max="14081" width="9.54296875" style="272" customWidth="1"/>
    <col min="14082" max="14083" width="14.7265625" style="272" customWidth="1"/>
    <col min="14084" max="14084" width="0" style="272" hidden="1" customWidth="1"/>
    <col min="14085" max="14091" width="9.54296875" style="272" customWidth="1"/>
    <col min="14092" max="14334" width="9.81640625" style="272"/>
    <col min="14335" max="14335" width="3.81640625" style="272" customWidth="1"/>
    <col min="14336" max="14337" width="9.54296875" style="272" customWidth="1"/>
    <col min="14338" max="14339" width="14.7265625" style="272" customWidth="1"/>
    <col min="14340" max="14340" width="0" style="272" hidden="1" customWidth="1"/>
    <col min="14341" max="14347" width="9.54296875" style="272" customWidth="1"/>
    <col min="14348" max="14590" width="9.81640625" style="272"/>
    <col min="14591" max="14591" width="3.81640625" style="272" customWidth="1"/>
    <col min="14592" max="14593" width="9.54296875" style="272" customWidth="1"/>
    <col min="14594" max="14595" width="14.7265625" style="272" customWidth="1"/>
    <col min="14596" max="14596" width="0" style="272" hidden="1" customWidth="1"/>
    <col min="14597" max="14603" width="9.54296875" style="272" customWidth="1"/>
    <col min="14604" max="14846" width="9.81640625" style="272"/>
    <col min="14847" max="14847" width="3.81640625" style="272" customWidth="1"/>
    <col min="14848" max="14849" width="9.54296875" style="272" customWidth="1"/>
    <col min="14850" max="14851" width="14.7265625" style="272" customWidth="1"/>
    <col min="14852" max="14852" width="0" style="272" hidden="1" customWidth="1"/>
    <col min="14853" max="14859" width="9.54296875" style="272" customWidth="1"/>
    <col min="14860" max="15102" width="9.81640625" style="272"/>
    <col min="15103" max="15103" width="3.81640625" style="272" customWidth="1"/>
    <col min="15104" max="15105" width="9.54296875" style="272" customWidth="1"/>
    <col min="15106" max="15107" width="14.7265625" style="272" customWidth="1"/>
    <col min="15108" max="15108" width="0" style="272" hidden="1" customWidth="1"/>
    <col min="15109" max="15115" width="9.54296875" style="272" customWidth="1"/>
    <col min="15116" max="15358" width="9.81640625" style="272"/>
    <col min="15359" max="15359" width="3.81640625" style="272" customWidth="1"/>
    <col min="15360" max="15361" width="9.54296875" style="272" customWidth="1"/>
    <col min="15362" max="15363" width="14.7265625" style="272" customWidth="1"/>
    <col min="15364" max="15364" width="0" style="272" hidden="1" customWidth="1"/>
    <col min="15365" max="15371" width="9.54296875" style="272" customWidth="1"/>
    <col min="15372" max="15614" width="9.81640625" style="272"/>
    <col min="15615" max="15615" width="3.81640625" style="272" customWidth="1"/>
    <col min="15616" max="15617" width="9.54296875" style="272" customWidth="1"/>
    <col min="15618" max="15619" width="14.7265625" style="272" customWidth="1"/>
    <col min="15620" max="15620" width="0" style="272" hidden="1" customWidth="1"/>
    <col min="15621" max="15627" width="9.54296875" style="272" customWidth="1"/>
    <col min="15628" max="15870" width="9.81640625" style="272"/>
    <col min="15871" max="15871" width="3.81640625" style="272" customWidth="1"/>
    <col min="15872" max="15873" width="9.54296875" style="272" customWidth="1"/>
    <col min="15874" max="15875" width="14.7265625" style="272" customWidth="1"/>
    <col min="15876" max="15876" width="0" style="272" hidden="1" customWidth="1"/>
    <col min="15877" max="15883" width="9.54296875" style="272" customWidth="1"/>
    <col min="15884" max="16126" width="9.81640625" style="272"/>
    <col min="16127" max="16127" width="3.81640625" style="272" customWidth="1"/>
    <col min="16128" max="16129" width="9.54296875" style="272" customWidth="1"/>
    <col min="16130" max="16131" width="14.7265625" style="272" customWidth="1"/>
    <col min="16132" max="16132" width="0" style="272" hidden="1" customWidth="1"/>
    <col min="16133" max="16139" width="9.54296875" style="272" customWidth="1"/>
    <col min="16140" max="16384" width="9.81640625" style="272"/>
  </cols>
  <sheetData>
    <row r="1" spans="1:8" s="259" customFormat="1" ht="18" customHeight="1">
      <c r="B1"/>
      <c r="C1"/>
      <c r="D1"/>
      <c r="E1"/>
      <c r="F1" s="365" t="s">
        <v>113</v>
      </c>
      <c r="G1" s="366" t="s">
        <v>224</v>
      </c>
      <c r="H1"/>
    </row>
    <row r="2" spans="1:8" s="259" customFormat="1" ht="14.5" customHeight="1">
      <c r="B2"/>
      <c r="C2"/>
      <c r="D2"/>
      <c r="E2"/>
      <c r="F2" s="365" t="s">
        <v>115</v>
      </c>
      <c r="G2" s="367" t="s">
        <v>225</v>
      </c>
      <c r="H2"/>
    </row>
    <row r="3" spans="1:8" s="259" customFormat="1" ht="14.5" customHeight="1" thickBot="1">
      <c r="B3"/>
      <c r="C3"/>
      <c r="D3"/>
      <c r="E3"/>
      <c r="F3" s="365" t="s">
        <v>117</v>
      </c>
      <c r="G3" s="368" t="s">
        <v>226</v>
      </c>
      <c r="H3"/>
    </row>
    <row r="4" spans="1:8" s="259" customFormat="1" ht="17.25" customHeight="1" thickBot="1">
      <c r="A4" s="260"/>
      <c r="B4" s="586" t="s">
        <v>227</v>
      </c>
      <c r="C4" s="586"/>
      <c r="D4" s="262">
        <f ca="1">NOW()</f>
        <v>45852.527475578703</v>
      </c>
      <c r="E4"/>
      <c r="F4"/>
      <c r="G4"/>
      <c r="H4"/>
    </row>
    <row r="5" spans="1:8" s="259" customFormat="1" ht="4" customHeight="1" thickBot="1">
      <c r="A5" s="260"/>
      <c r="B5" s="587"/>
      <c r="C5" s="587"/>
      <c r="D5" s="263"/>
      <c r="E5"/>
      <c r="F5" s="260"/>
      <c r="G5" s="260"/>
      <c r="H5"/>
    </row>
    <row r="6" spans="1:8" s="259" customFormat="1" ht="17.25" customHeight="1" thickBot="1">
      <c r="A6" s="260"/>
      <c r="B6" s="586" t="s">
        <v>365</v>
      </c>
      <c r="C6" s="586"/>
      <c r="D6" s="264" t="str">
        <f>'[29]1. CUTTING'!M14</f>
        <v>CORTEIZ</v>
      </c>
      <c r="E6"/>
      <c r="F6" s="261" t="s">
        <v>228</v>
      </c>
      <c r="G6" s="264" t="str">
        <f>'[30]1. CUTTING'!D9</f>
        <v>FW24</v>
      </c>
      <c r="H6"/>
    </row>
    <row r="7" spans="1:8" s="259" customFormat="1" ht="4" customHeight="1" thickBot="1">
      <c r="A7" s="260"/>
      <c r="B7" s="588"/>
      <c r="C7" s="588"/>
      <c r="D7" s="263"/>
      <c r="E7"/>
      <c r="F7" s="265"/>
      <c r="G7" s="266"/>
      <c r="H7"/>
    </row>
    <row r="8" spans="1:8" s="259" customFormat="1" ht="17.25" customHeight="1" thickBot="1">
      <c r="A8" s="260"/>
      <c r="B8" s="586" t="s">
        <v>229</v>
      </c>
      <c r="C8" s="586"/>
      <c r="D8" s="264" t="str">
        <f>'1. CUTTING DOCKET'!D7</f>
        <v>CRTZ-1165</v>
      </c>
      <c r="E8" s="267"/>
      <c r="F8" s="261" t="s">
        <v>230</v>
      </c>
      <c r="G8" s="264" t="str">
        <f>'[30]1. CUTTING'!L10</f>
        <v>DROP 6</v>
      </c>
      <c r="H8"/>
    </row>
    <row r="9" spans="1:8" s="259" customFormat="1" ht="9" customHeight="1" thickBot="1">
      <c r="B9" s="268"/>
      <c r="C9" s="268"/>
      <c r="D9" s="268"/>
      <c r="F9" s="268"/>
      <c r="G9" s="268"/>
    </row>
    <row r="10" spans="1:8" s="266" customFormat="1" ht="33.75" customHeight="1" thickBot="1">
      <c r="A10" s="269" t="s">
        <v>231</v>
      </c>
      <c r="B10" s="269" t="s">
        <v>232</v>
      </c>
      <c r="C10" s="585" t="s">
        <v>233</v>
      </c>
      <c r="D10" s="585"/>
      <c r="E10" s="585"/>
      <c r="F10" s="585"/>
      <c r="G10" s="270" t="s">
        <v>234</v>
      </c>
      <c r="H10" s="270" t="s">
        <v>235</v>
      </c>
    </row>
    <row r="11" spans="1:8" s="259" customFormat="1" ht="76.5" customHeight="1" thickBot="1">
      <c r="A11" s="580">
        <v>1</v>
      </c>
      <c r="B11" s="370" t="s">
        <v>366</v>
      </c>
      <c r="C11" s="581" t="s">
        <v>367</v>
      </c>
      <c r="D11" s="582"/>
      <c r="E11" s="582"/>
      <c r="F11" s="582"/>
      <c r="G11" s="580"/>
      <c r="H11" s="369"/>
    </row>
    <row r="12" spans="1:8" s="259" customFormat="1" ht="54" customHeight="1" thickBot="1">
      <c r="A12" s="580"/>
      <c r="B12" s="370" t="s">
        <v>236</v>
      </c>
      <c r="C12" s="581" t="s">
        <v>368</v>
      </c>
      <c r="D12" s="582"/>
      <c r="E12" s="582"/>
      <c r="F12" s="582"/>
      <c r="G12" s="580"/>
      <c r="H12" s="369"/>
    </row>
    <row r="13" spans="1:8" s="259" customFormat="1" ht="76.5" customHeight="1" thickBot="1">
      <c r="A13" s="369">
        <v>2</v>
      </c>
      <c r="B13" s="370" t="s">
        <v>237</v>
      </c>
      <c r="C13" s="577" t="str">
        <f>'1. CUTTING DOCKET'!C65</f>
        <v xml:space="preserve">KHÔNG IN </v>
      </c>
      <c r="D13" s="578"/>
      <c r="E13" s="578"/>
      <c r="F13" s="578"/>
      <c r="G13" s="369"/>
      <c r="H13" s="369"/>
    </row>
    <row r="14" spans="1:8" s="259" customFormat="1" ht="76.5" customHeight="1" thickBot="1">
      <c r="A14" s="369">
        <v>3</v>
      </c>
      <c r="B14" s="370" t="s">
        <v>369</v>
      </c>
      <c r="C14" s="583" t="str">
        <f>'1. CUTTING DOCKET'!C75</f>
        <v>THÊU BÁN THÀNH PHẨM TẠI CHÂN TRƯỚC TRÁI NGƯỜI MẶC</v>
      </c>
      <c r="D14" s="584"/>
      <c r="E14" s="584"/>
      <c r="F14" s="584"/>
      <c r="G14" s="369"/>
      <c r="H14" s="369"/>
    </row>
    <row r="15" spans="1:8" s="259" customFormat="1" ht="89.5" customHeight="1" thickBot="1">
      <c r="A15" s="369">
        <v>4</v>
      </c>
      <c r="B15" s="370" t="s">
        <v>238</v>
      </c>
      <c r="C15" s="577" t="str">
        <f>'1. CUTTING DOCKET'!C86</f>
        <v>KHÔNG WASH</v>
      </c>
      <c r="D15" s="578"/>
      <c r="E15" s="578"/>
      <c r="F15" s="578"/>
      <c r="G15" s="369"/>
      <c r="H15" s="369"/>
    </row>
    <row r="16" spans="1:8" s="259" customFormat="1" ht="76.5" customHeight="1" thickBot="1">
      <c r="A16" s="369">
        <v>5</v>
      </c>
      <c r="B16" s="370" t="s">
        <v>370</v>
      </c>
      <c r="C16" s="578"/>
      <c r="D16" s="578"/>
      <c r="E16" s="578"/>
      <c r="F16" s="578"/>
      <c r="G16" s="369"/>
      <c r="H16" s="369"/>
    </row>
    <row r="17" spans="1:8" s="259" customFormat="1" ht="76.5" customHeight="1">
      <c r="A17" s="266"/>
      <c r="B17" s="266"/>
      <c r="C17" s="271"/>
      <c r="D17" s="271"/>
      <c r="E17" s="271"/>
      <c r="F17" s="271"/>
      <c r="G17" s="266"/>
      <c r="H17" s="266"/>
    </row>
    <row r="18" spans="1:8" s="259" customFormat="1" ht="76.5" customHeight="1">
      <c r="A18" s="266"/>
      <c r="B18" s="579" t="s">
        <v>239</v>
      </c>
      <c r="C18" s="579"/>
      <c r="D18" s="579"/>
      <c r="E18" s="271"/>
      <c r="F18" s="271"/>
      <c r="G18" s="579" t="s">
        <v>240</v>
      </c>
      <c r="H18" s="579"/>
    </row>
    <row r="19" spans="1:8" s="259" customFormat="1" ht="76.5" customHeight="1">
      <c r="A19" s="266"/>
      <c r="B19" s="273"/>
      <c r="C19" s="273"/>
      <c r="D19" s="273"/>
      <c r="E19" s="273"/>
      <c r="G19" s="273"/>
      <c r="H19" s="273"/>
    </row>
    <row r="20" spans="1:8" s="259" customFormat="1" ht="76.5" customHeight="1">
      <c r="A20" s="260"/>
      <c r="B20" s="274"/>
      <c r="C20" s="274"/>
      <c r="D20" s="274"/>
      <c r="E20" s="274"/>
      <c r="F20" s="274"/>
      <c r="G20" s="274"/>
      <c r="H20" s="274"/>
    </row>
    <row r="21" spans="1:8" ht="12" customHeight="1">
      <c r="A21" s="260"/>
      <c r="B21" s="274"/>
      <c r="C21" s="274"/>
      <c r="D21" s="274"/>
      <c r="E21" s="274"/>
      <c r="F21" s="274"/>
      <c r="G21" s="274"/>
      <c r="H21" s="274"/>
    </row>
    <row r="22" spans="1:8" ht="34.5" customHeight="1">
      <c r="A22" s="260"/>
      <c r="B22" s="274"/>
      <c r="C22" s="274"/>
      <c r="D22" s="274"/>
      <c r="E22" s="274"/>
      <c r="F22" s="274"/>
      <c r="G22" s="274"/>
      <c r="H22" s="274"/>
    </row>
    <row r="23" spans="1:8" ht="40" customHeight="1">
      <c r="A23" s="260"/>
      <c r="B23" s="274"/>
      <c r="C23" s="274"/>
      <c r="D23" s="274"/>
      <c r="E23" s="274"/>
      <c r="F23" s="274"/>
      <c r="G23" s="274"/>
      <c r="H23" s="274"/>
    </row>
    <row r="24" spans="1:8" ht="40" customHeight="1">
      <c r="A24" s="260"/>
      <c r="B24" s="274"/>
      <c r="C24" s="274"/>
      <c r="D24" s="274"/>
      <c r="E24" s="274"/>
      <c r="F24" s="274"/>
      <c r="G24" s="274"/>
      <c r="H24" s="274"/>
    </row>
    <row r="25" spans="1:8" ht="40" customHeight="1">
      <c r="A25" s="260"/>
      <c r="B25" s="274"/>
      <c r="C25" s="274"/>
      <c r="D25" s="274"/>
      <c r="E25" s="274"/>
      <c r="F25" s="274"/>
      <c r="G25" s="274"/>
      <c r="H25" s="274"/>
    </row>
    <row r="26" spans="1:8" ht="40" customHeight="1">
      <c r="A26" s="260"/>
      <c r="B26" s="274"/>
      <c r="C26" s="274"/>
      <c r="D26" s="274"/>
      <c r="E26" s="274"/>
      <c r="F26" s="274"/>
      <c r="G26" s="274"/>
      <c r="H26" s="274"/>
    </row>
    <row r="27" spans="1:8" ht="40" customHeight="1">
      <c r="A27" s="260"/>
      <c r="B27" s="274"/>
      <c r="C27" s="274"/>
      <c r="D27" s="274"/>
      <c r="E27" s="274"/>
      <c r="F27" s="274"/>
      <c r="G27" s="274"/>
      <c r="H27" s="274"/>
    </row>
    <row r="28" spans="1:8" ht="40" customHeight="1">
      <c r="A28" s="260"/>
      <c r="B28" s="274"/>
      <c r="C28" s="274"/>
      <c r="D28" s="274"/>
      <c r="E28" s="274"/>
      <c r="F28" s="274"/>
      <c r="G28" s="274"/>
      <c r="H28" s="274"/>
    </row>
    <row r="29" spans="1:8" ht="40" customHeight="1">
      <c r="A29" s="260"/>
      <c r="B29" s="274"/>
      <c r="C29" s="274"/>
      <c r="D29" s="274"/>
      <c r="E29" s="274"/>
      <c r="F29" s="274"/>
      <c r="G29" s="274"/>
      <c r="H29" s="274"/>
    </row>
    <row r="30" spans="1:8" ht="40" customHeight="1">
      <c r="A30" s="260"/>
      <c r="B30" s="274"/>
      <c r="C30" s="274"/>
      <c r="D30" s="274"/>
      <c r="E30" s="274"/>
      <c r="F30" s="274"/>
      <c r="G30" s="274"/>
      <c r="H30" s="274"/>
    </row>
    <row r="31" spans="1:8" ht="40" customHeight="1">
      <c r="A31" s="260"/>
      <c r="B31" s="274"/>
      <c r="C31" s="274"/>
      <c r="D31" s="274"/>
      <c r="E31" s="274"/>
      <c r="F31" s="274"/>
      <c r="G31" s="274"/>
      <c r="H31" s="274"/>
    </row>
    <row r="32" spans="1:8" ht="40" customHeight="1">
      <c r="A32" s="260"/>
      <c r="B32" s="274"/>
      <c r="C32" s="274"/>
      <c r="D32" s="274"/>
      <c r="E32" s="274"/>
      <c r="F32" s="274"/>
      <c r="G32" s="274"/>
      <c r="H32" s="274"/>
    </row>
    <row r="33" spans="1:8" ht="40" customHeight="1">
      <c r="A33" s="260"/>
      <c r="B33" s="274"/>
      <c r="C33" s="274"/>
      <c r="D33" s="274"/>
      <c r="E33" s="274"/>
      <c r="F33" s="274"/>
      <c r="G33" s="274"/>
      <c r="H33" s="274"/>
    </row>
    <row r="34" spans="1:8" ht="40" customHeight="1">
      <c r="A34" s="260"/>
      <c r="B34" s="274"/>
      <c r="C34" s="274"/>
      <c r="D34" s="274"/>
      <c r="E34" s="274"/>
      <c r="F34" s="274"/>
      <c r="G34" s="274"/>
      <c r="H34" s="274"/>
    </row>
    <row r="35" spans="1:8" ht="40" customHeight="1">
      <c r="A35" s="260"/>
      <c r="B35" s="274"/>
      <c r="C35" s="274"/>
      <c r="D35" s="274"/>
      <c r="E35" s="274"/>
      <c r="F35" s="274"/>
      <c r="G35" s="274"/>
      <c r="H35" s="274"/>
    </row>
    <row r="36" spans="1:8" ht="40" customHeight="1">
      <c r="A36" s="260"/>
      <c r="B36" s="274"/>
      <c r="C36" s="274"/>
      <c r="D36" s="274"/>
      <c r="E36" s="274"/>
      <c r="F36" s="274"/>
      <c r="G36" s="274"/>
      <c r="H36" s="274"/>
    </row>
    <row r="37" spans="1:8" ht="40" customHeight="1">
      <c r="A37" s="260"/>
      <c r="B37" s="274"/>
      <c r="C37" s="274"/>
      <c r="D37" s="274"/>
      <c r="E37" s="274"/>
      <c r="F37" s="274"/>
      <c r="G37" s="274"/>
      <c r="H37" s="274"/>
    </row>
    <row r="38" spans="1:8" ht="40" customHeight="1">
      <c r="A38" s="260"/>
      <c r="B38" s="274"/>
      <c r="C38" s="274"/>
      <c r="D38" s="274"/>
      <c r="E38" s="274"/>
      <c r="F38" s="274"/>
      <c r="G38" s="274"/>
      <c r="H38" s="274"/>
    </row>
    <row r="39" spans="1:8" ht="40" customHeight="1">
      <c r="A39" s="260"/>
      <c r="B39" s="274"/>
      <c r="C39" s="274"/>
      <c r="D39" s="274"/>
      <c r="E39" s="274"/>
      <c r="F39" s="274"/>
      <c r="G39" s="274"/>
      <c r="H39" s="274"/>
    </row>
    <row r="40" spans="1:8" ht="40" customHeight="1">
      <c r="A40" s="260"/>
      <c r="B40" s="274"/>
      <c r="C40" s="274"/>
      <c r="D40" s="274"/>
      <c r="E40" s="274"/>
      <c r="F40" s="274"/>
      <c r="G40" s="274"/>
      <c r="H40" s="274"/>
    </row>
    <row r="41" spans="1:8" ht="40" customHeight="1">
      <c r="A41" s="260"/>
      <c r="B41" s="274"/>
      <c r="C41" s="274"/>
      <c r="D41" s="274"/>
      <c r="E41" s="274"/>
      <c r="F41" s="274"/>
      <c r="G41" s="274"/>
      <c r="H41" s="274"/>
    </row>
    <row r="42" spans="1:8" ht="40" customHeight="1">
      <c r="A42" s="260"/>
      <c r="B42" s="274"/>
      <c r="C42" s="274"/>
      <c r="D42" s="274"/>
      <c r="E42" s="274"/>
      <c r="F42" s="274"/>
      <c r="G42" s="274"/>
      <c r="H42" s="274"/>
    </row>
    <row r="43" spans="1:8" ht="40" customHeight="1">
      <c r="A43" s="260"/>
      <c r="B43" s="274"/>
      <c r="C43" s="274"/>
      <c r="D43" s="274"/>
      <c r="E43" s="274"/>
      <c r="F43" s="274"/>
      <c r="G43" s="274"/>
      <c r="H43" s="274"/>
    </row>
    <row r="44" spans="1:8" ht="40" customHeight="1">
      <c r="A44" s="260"/>
      <c r="B44" s="274"/>
      <c r="C44" s="274"/>
      <c r="D44" s="274"/>
      <c r="E44" s="274"/>
      <c r="F44" s="274"/>
      <c r="G44" s="274"/>
      <c r="H44" s="274"/>
    </row>
    <row r="45" spans="1:8" ht="40" customHeight="1">
      <c r="A45" s="260"/>
      <c r="B45" s="274"/>
      <c r="C45" s="274"/>
      <c r="D45" s="274"/>
      <c r="E45" s="274"/>
      <c r="F45" s="274"/>
      <c r="G45" s="274"/>
      <c r="H45" s="274"/>
    </row>
    <row r="46" spans="1:8" ht="40" customHeight="1">
      <c r="A46" s="260"/>
      <c r="B46" s="274"/>
      <c r="C46" s="274"/>
      <c r="D46" s="274"/>
      <c r="E46" s="274"/>
      <c r="F46" s="274"/>
      <c r="G46" s="274"/>
      <c r="H46" s="274"/>
    </row>
    <row r="47" spans="1:8" ht="40" customHeight="1">
      <c r="A47" s="260"/>
      <c r="B47" s="274"/>
      <c r="C47" s="274"/>
      <c r="D47" s="274"/>
      <c r="E47" s="274"/>
      <c r="F47" s="274"/>
      <c r="G47" s="274"/>
      <c r="H47" s="274"/>
    </row>
    <row r="48" spans="1:8" ht="40" customHeight="1">
      <c r="A48" s="260"/>
      <c r="B48" s="274"/>
      <c r="C48" s="274"/>
      <c r="D48" s="274"/>
      <c r="E48" s="274"/>
      <c r="F48" s="274"/>
      <c r="G48" s="274"/>
      <c r="H48" s="274"/>
    </row>
    <row r="49" spans="1:8" ht="40" customHeight="1">
      <c r="A49" s="260"/>
      <c r="B49" s="274"/>
      <c r="C49" s="274"/>
      <c r="D49" s="274"/>
      <c r="E49" s="274"/>
      <c r="F49" s="274"/>
      <c r="G49" s="274"/>
      <c r="H49" s="274"/>
    </row>
    <row r="50" spans="1:8" ht="40" customHeight="1">
      <c r="A50" s="260"/>
      <c r="B50" s="274"/>
      <c r="C50" s="274"/>
      <c r="D50" s="274"/>
      <c r="E50" s="274"/>
      <c r="F50" s="274"/>
      <c r="G50" s="274"/>
      <c r="H50" s="274"/>
    </row>
    <row r="51" spans="1:8" ht="40" customHeight="1">
      <c r="A51" s="260"/>
      <c r="B51" s="274"/>
      <c r="C51" s="274"/>
      <c r="D51" s="274"/>
      <c r="E51" s="274"/>
      <c r="F51" s="274"/>
      <c r="G51" s="274"/>
      <c r="H51" s="274"/>
    </row>
    <row r="52" spans="1:8" ht="40" customHeight="1">
      <c r="A52" s="260"/>
      <c r="B52" s="274"/>
      <c r="C52" s="274"/>
      <c r="D52" s="274"/>
      <c r="E52" s="274"/>
      <c r="F52" s="274"/>
      <c r="G52" s="274"/>
      <c r="H52" s="274"/>
    </row>
    <row r="53" spans="1:8" ht="40" customHeight="1">
      <c r="A53" s="260"/>
      <c r="B53" s="274"/>
      <c r="C53" s="274"/>
      <c r="D53" s="274"/>
      <c r="E53" s="274"/>
      <c r="F53" s="274"/>
      <c r="G53" s="274"/>
      <c r="H53" s="274"/>
    </row>
    <row r="54" spans="1:8" ht="40" customHeight="1">
      <c r="A54" s="260"/>
      <c r="B54" s="274"/>
      <c r="C54" s="274"/>
      <c r="D54" s="274"/>
      <c r="E54" s="274"/>
      <c r="F54" s="274"/>
      <c r="G54" s="274"/>
      <c r="H54" s="274"/>
    </row>
    <row r="55" spans="1:8" ht="40" customHeight="1">
      <c r="A55" s="260"/>
      <c r="B55" s="274"/>
      <c r="C55" s="274"/>
      <c r="D55" s="274"/>
      <c r="E55" s="274"/>
      <c r="F55" s="274"/>
      <c r="G55" s="274"/>
      <c r="H55" s="274"/>
    </row>
    <row r="56" spans="1:8" ht="40" customHeight="1">
      <c r="A56" s="260"/>
      <c r="B56" s="274"/>
      <c r="C56" s="274"/>
      <c r="D56" s="274"/>
      <c r="E56" s="274"/>
      <c r="F56" s="274"/>
      <c r="G56" s="274"/>
      <c r="H56" s="274"/>
    </row>
    <row r="57" spans="1:8" ht="40" customHeight="1">
      <c r="A57" s="260"/>
      <c r="B57" s="274"/>
      <c r="C57" s="274"/>
      <c r="D57" s="274"/>
      <c r="E57" s="274"/>
      <c r="F57" s="274"/>
      <c r="G57" s="274"/>
      <c r="H57" s="274"/>
    </row>
    <row r="58" spans="1:8" ht="40" customHeight="1">
      <c r="A58" s="260"/>
      <c r="B58" s="274"/>
      <c r="C58" s="274"/>
      <c r="D58" s="274"/>
      <c r="E58" s="274"/>
      <c r="F58" s="274"/>
      <c r="G58" s="274"/>
      <c r="H58" s="274"/>
    </row>
    <row r="59" spans="1:8" ht="40" customHeight="1">
      <c r="A59" s="260"/>
      <c r="B59" s="274"/>
      <c r="C59" s="274"/>
      <c r="D59" s="274"/>
      <c r="E59" s="274"/>
      <c r="F59" s="274"/>
      <c r="G59" s="274"/>
      <c r="H59" s="274"/>
    </row>
    <row r="60" spans="1:8" ht="40" customHeight="1">
      <c r="A60" s="260"/>
      <c r="B60" s="274"/>
      <c r="C60" s="274"/>
      <c r="D60" s="274"/>
      <c r="E60" s="274"/>
      <c r="F60" s="274"/>
      <c r="G60" s="274"/>
      <c r="H60" s="274"/>
    </row>
    <row r="61" spans="1:8" ht="40" customHeight="1">
      <c r="A61" s="260"/>
      <c r="B61" s="274"/>
      <c r="C61" s="274"/>
      <c r="D61" s="274"/>
      <c r="E61" s="274"/>
      <c r="F61" s="274"/>
      <c r="G61" s="274"/>
      <c r="H61" s="274"/>
    </row>
    <row r="62" spans="1:8" ht="40" customHeight="1">
      <c r="A62" s="260"/>
      <c r="B62" s="274"/>
      <c r="C62" s="274"/>
      <c r="D62" s="274"/>
      <c r="E62" s="274"/>
      <c r="F62" s="274"/>
      <c r="G62" s="274"/>
      <c r="H62" s="274"/>
    </row>
    <row r="63" spans="1:8" ht="40" customHeight="1">
      <c r="A63" s="260"/>
      <c r="B63" s="274"/>
      <c r="C63" s="274"/>
      <c r="D63" s="274"/>
      <c r="E63" s="274"/>
      <c r="F63" s="274"/>
      <c r="G63" s="274"/>
      <c r="H63" s="274"/>
    </row>
    <row r="64" spans="1:8" ht="40" customHeight="1">
      <c r="A64" s="260"/>
      <c r="B64" s="274"/>
      <c r="C64" s="274"/>
      <c r="D64" s="274"/>
      <c r="E64" s="274"/>
      <c r="F64" s="274"/>
      <c r="G64" s="274"/>
      <c r="H64" s="274"/>
    </row>
    <row r="65" spans="1:8" ht="40" customHeight="1">
      <c r="A65" s="260"/>
      <c r="B65" s="274"/>
      <c r="C65" s="274"/>
      <c r="D65" s="274"/>
      <c r="E65" s="274"/>
      <c r="F65" s="274"/>
      <c r="G65" s="274"/>
      <c r="H65" s="274"/>
    </row>
    <row r="66" spans="1:8" ht="40" customHeight="1">
      <c r="A66" s="260"/>
      <c r="B66" s="274"/>
      <c r="C66" s="274"/>
      <c r="D66" s="274"/>
      <c r="E66" s="274"/>
      <c r="F66" s="274"/>
      <c r="G66" s="274"/>
      <c r="H66" s="274"/>
    </row>
  </sheetData>
  <mergeCells count="16">
    <mergeCell ref="C10:F10"/>
    <mergeCell ref="B4:C4"/>
    <mergeCell ref="B5:C5"/>
    <mergeCell ref="B6:C6"/>
    <mergeCell ref="B7:C7"/>
    <mergeCell ref="B8:C8"/>
    <mergeCell ref="C15:F15"/>
    <mergeCell ref="C16:F16"/>
    <mergeCell ref="B18:D18"/>
    <mergeCell ref="G18:H18"/>
    <mergeCell ref="A11:A12"/>
    <mergeCell ref="C11:F11"/>
    <mergeCell ref="G11:G12"/>
    <mergeCell ref="C12:F12"/>
    <mergeCell ref="C13:F13"/>
    <mergeCell ref="C14:F14"/>
  </mergeCells>
  <printOptions horizontalCentered="1"/>
  <pageMargins left="0.25" right="0.25" top="0.75303030303030305" bottom="0.75" header="0.3" footer="0.3"/>
  <pageSetup paperSize="9" scale="72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23" max="7" man="1"/>
  </rowBreaks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A3360-CC0E-4D4A-A6E6-1CFCC84BE771}">
  <sheetPr codeName="Sheet8">
    <pageSetUpPr fitToPage="1"/>
  </sheetPr>
  <dimension ref="A1:L43"/>
  <sheetViews>
    <sheetView view="pageBreakPreview" zoomScale="25" zoomScaleNormal="40" zoomScaleSheetLayoutView="25" zoomScalePageLayoutView="25" workbookViewId="0">
      <selection activeCell="AC8" sqref="AC8"/>
    </sheetView>
  </sheetViews>
  <sheetFormatPr defaultColWidth="9.1796875" defaultRowHeight="24"/>
  <cols>
    <col min="1" max="1" width="64.453125" style="97" customWidth="1"/>
    <col min="2" max="2" width="81.26953125" style="98" hidden="1" customWidth="1"/>
    <col min="3" max="3" width="206" style="98" customWidth="1"/>
    <col min="4" max="4" width="70.7265625" style="98" hidden="1" customWidth="1"/>
    <col min="5" max="5" width="74.81640625" style="98" hidden="1" customWidth="1"/>
    <col min="6" max="16384" width="9.1796875" style="98"/>
  </cols>
  <sheetData>
    <row r="1" spans="1:12" s="88" customFormat="1" ht="134.25" customHeight="1">
      <c r="A1" s="86"/>
      <c r="B1" s="87"/>
      <c r="C1" s="87"/>
      <c r="D1" s="87"/>
      <c r="E1" s="87"/>
    </row>
    <row r="2" spans="1:12" s="88" customFormat="1" ht="37.5" customHeight="1">
      <c r="A2" s="87" t="str">
        <f>'1. CUTTING DOCKET'!B6</f>
        <v xml:space="preserve">JOB NUMBER:  </v>
      </c>
      <c r="B2" s="87" t="str">
        <f>'1. CUTTING DOCKET'!D6</f>
        <v>C21  FW24   G2739</v>
      </c>
      <c r="C2" s="87" t="s">
        <v>180</v>
      </c>
      <c r="D2" s="87"/>
      <c r="E2" s="87"/>
    </row>
    <row r="3" spans="1:12" s="88" customFormat="1" ht="37.5" customHeight="1">
      <c r="A3" s="89" t="str">
        <f>'1. CUTTING DOCKET'!B7</f>
        <v xml:space="preserve">STYLE NUMBER: </v>
      </c>
      <c r="B3" s="89" t="str">
        <f>'1. CUTTING DOCKET'!D7</f>
        <v>CRTZ-1165</v>
      </c>
      <c r="C3" s="89" t="s">
        <v>181</v>
      </c>
      <c r="D3" s="89"/>
      <c r="E3" s="89"/>
    </row>
    <row r="4" spans="1:12" s="88" customFormat="1" ht="37.5" customHeight="1">
      <c r="A4" s="89" t="str">
        <f>'1. CUTTING DOCKET'!B8</f>
        <v xml:space="preserve">STYLE NAME : </v>
      </c>
      <c r="B4" s="89" t="str">
        <f>'1. CUTTING DOCKET'!D8</f>
        <v>HMP OPEN HEM PANT</v>
      </c>
      <c r="C4" s="89" t="s">
        <v>182</v>
      </c>
      <c r="D4" s="89"/>
      <c r="E4" s="89"/>
    </row>
    <row r="5" spans="1:12" s="88" customFormat="1" ht="76" customHeight="1">
      <c r="A5" s="90"/>
      <c r="B5" s="109" t="str">
        <f>'1. CUTTING DOCKET'!$D$21</f>
        <v>BLACK</v>
      </c>
      <c r="C5" s="189" t="e">
        <f>'1. CUTTING DOCKET'!#REF!</f>
        <v>#REF!</v>
      </c>
      <c r="D5" s="109" t="e">
        <f>'1. CUTTING DOCKET'!#REF!</f>
        <v>#REF!</v>
      </c>
      <c r="E5" s="109" t="e">
        <f>'1. CUTTING DOCKET'!#REF!</f>
        <v>#REF!</v>
      </c>
    </row>
    <row r="6" spans="1:12" s="92" customFormat="1" ht="69.75" customHeight="1">
      <c r="A6" s="91" t="s">
        <v>32</v>
      </c>
      <c r="B6" s="191" t="str">
        <f>'1. CUTTING DOCKET'!$E$35</f>
        <v>BLACK</v>
      </c>
      <c r="C6" s="191" t="str">
        <f>'1. CUTTING DOCKET'!$E$40</f>
        <v>WHITE</v>
      </c>
      <c r="D6" s="191" t="e">
        <f>'1. CUTTING DOCKET'!#REF!</f>
        <v>#REF!</v>
      </c>
      <c r="E6" s="191" t="e">
        <f>'1. CUTTING DOCKET'!#REF!</f>
        <v>#REF!</v>
      </c>
    </row>
    <row r="7" spans="1:12" s="92" customFormat="1" ht="75" customHeight="1">
      <c r="A7" s="93" t="s">
        <v>33</v>
      </c>
      <c r="B7" s="590" t="str">
        <f>'1. CUTTING DOCKET'!M11</f>
        <v>FLEECE_100%COTTON_OE20/2+CD8/1_420GSM_VTK5971B</v>
      </c>
      <c r="C7" s="591"/>
      <c r="D7" s="591"/>
      <c r="E7" s="592"/>
    </row>
    <row r="8" spans="1:12" s="92" customFormat="1" ht="409.6" customHeight="1">
      <c r="A8" s="94" t="str">
        <f>'1. CUTTING DOCKET'!D35</f>
        <v>VẢI CHÍNH</v>
      </c>
      <c r="B8" s="593"/>
      <c r="C8" s="594"/>
      <c r="D8" s="595"/>
      <c r="E8" s="596"/>
      <c r="L8" s="95"/>
    </row>
    <row r="9" spans="1:12" s="92" customFormat="1" ht="94.5" customHeight="1">
      <c r="A9" s="91" t="e">
        <f>'1. CUTTING DOCKET'!#REF!</f>
        <v>#REF!</v>
      </c>
      <c r="B9" s="191" t="e">
        <f>'1. CUTTING DOCKET'!#REF!</f>
        <v>#REF!</v>
      </c>
      <c r="C9" s="191" t="e">
        <f>'1. CUTTING DOCKET'!#REF!</f>
        <v>#REF!</v>
      </c>
      <c r="D9" s="191" t="e">
        <f>'1. CUTTING DOCKET'!#REF!</f>
        <v>#REF!</v>
      </c>
      <c r="E9" s="191" t="e">
        <f>'1. CUTTING DOCKET'!#REF!</f>
        <v>#REF!</v>
      </c>
    </row>
    <row r="10" spans="1:12" s="92" customFormat="1" ht="409.5" customHeight="1">
      <c r="A10" s="192"/>
      <c r="B10" s="193"/>
      <c r="C10" s="193"/>
      <c r="D10" s="193"/>
      <c r="E10" s="193"/>
      <c r="L10" s="95"/>
    </row>
    <row r="11" spans="1:12" s="92" customFormat="1" ht="132" customHeight="1">
      <c r="A11" s="91" t="e">
        <f>'1. CUTTING DOCKET'!#REF!</f>
        <v>#REF!</v>
      </c>
      <c r="B11" s="191" t="e">
        <f>'1. CUTTING DOCKET'!#REF!</f>
        <v>#REF!</v>
      </c>
      <c r="C11" s="191" t="e">
        <f>'1. CUTTING DOCKET'!#REF!</f>
        <v>#REF!</v>
      </c>
      <c r="D11" s="191" t="e">
        <f>'1. CUTTING DOCKET'!#REF!</f>
        <v>#REF!</v>
      </c>
      <c r="E11" s="91" t="e">
        <f>'1. CUTTING DOCKET'!#REF!</f>
        <v>#REF!</v>
      </c>
    </row>
    <row r="12" spans="1:12" s="92" customFormat="1" ht="409.6" customHeight="1">
      <c r="A12" s="94" t="e">
        <f>'1. CUTTING DOCKET'!#REF!</f>
        <v>#REF!</v>
      </c>
      <c r="B12" s="194"/>
      <c r="C12" s="194"/>
      <c r="D12" s="194"/>
      <c r="E12" s="194"/>
      <c r="L12" s="95"/>
    </row>
    <row r="13" spans="1:12" s="92" customFormat="1" ht="135" hidden="1" customHeight="1">
      <c r="A13" s="91" t="e">
        <f>'1. CUTTING DOCKET'!#REF!</f>
        <v>#REF!</v>
      </c>
      <c r="B13" s="597" t="e">
        <f>'1. CUTTING DOCKET'!#REF!</f>
        <v>#REF!</v>
      </c>
      <c r="C13" s="591"/>
      <c r="D13" s="598"/>
      <c r="E13" s="91" t="e">
        <f>'1. CUTTING DOCKET'!#REF!</f>
        <v>#REF!</v>
      </c>
    </row>
    <row r="14" spans="1:12" s="92" customFormat="1" ht="409.6" hidden="1" customHeight="1">
      <c r="A14" s="94" t="e">
        <f>'1. CUTTING DOCKET'!#REF!</f>
        <v>#REF!</v>
      </c>
      <c r="B14" s="593"/>
      <c r="C14" s="594"/>
      <c r="D14" s="595"/>
      <c r="E14" s="134"/>
      <c r="L14" s="95"/>
    </row>
    <row r="15" spans="1:12" s="92" customFormat="1" ht="74.25" customHeight="1">
      <c r="A15" s="91" t="s">
        <v>52</v>
      </c>
      <c r="B15" s="195" t="str">
        <f>'1. CUTTING DOCKET'!$F$45</f>
        <v>BLACK</v>
      </c>
      <c r="C15" s="195" t="e">
        <f>'1. CUTTING DOCKET'!#REF!</f>
        <v>#REF!</v>
      </c>
      <c r="D15" s="195" t="e">
        <f>'1. CUTTING DOCKET'!#REF!</f>
        <v>#REF!</v>
      </c>
      <c r="E15" s="127" t="e">
        <f>'1. CUTTING DOCKET'!#REF!</f>
        <v>#REF!</v>
      </c>
    </row>
    <row r="16" spans="1:12" s="92" customFormat="1" ht="115.5" customHeight="1">
      <c r="A16" s="94" t="s">
        <v>41</v>
      </c>
      <c r="B16" s="190" t="str">
        <f>'1. CUTTING DOCKET'!$G$45</f>
        <v>BLACK 1500</v>
      </c>
      <c r="C16" s="190" t="e">
        <f>'1. CUTTING DOCKET'!#REF!</f>
        <v>#REF!</v>
      </c>
      <c r="D16" s="190" t="e">
        <f>'1. CUTTING DOCKET'!#REF!</f>
        <v>#REF!</v>
      </c>
      <c r="E16" s="190" t="e">
        <f>'1. CUTTING DOCKET'!#REF!</f>
        <v>#REF!</v>
      </c>
    </row>
    <row r="17" spans="1:5" s="92" customFormat="1" ht="115.5" customHeight="1">
      <c r="A17" s="94" t="e">
        <f>'1. CUTTING DOCKET'!#REF!</f>
        <v>#REF!</v>
      </c>
      <c r="B17" s="599" t="e">
        <f>'1. CUTTING DOCKET'!#REF!</f>
        <v>#REF!</v>
      </c>
      <c r="C17" s="600"/>
      <c r="D17" s="601"/>
      <c r="E17" s="602"/>
    </row>
    <row r="18" spans="1:5" s="92" customFormat="1" ht="90" customHeight="1">
      <c r="A18" s="91" t="e">
        <f>'1. CUTTING DOCKET'!#REF!</f>
        <v>#REF!</v>
      </c>
      <c r="B18" s="575" t="e">
        <f>'1. CUTTING DOCKET'!#REF!</f>
        <v>#REF!</v>
      </c>
      <c r="C18" s="589"/>
      <c r="D18" s="589"/>
      <c r="E18" s="576"/>
    </row>
    <row r="19" spans="1:5" s="92" customFormat="1" ht="409.6" customHeight="1">
      <c r="A19" s="196" t="s">
        <v>206</v>
      </c>
      <c r="B19" s="605"/>
      <c r="C19" s="606"/>
      <c r="D19" s="607"/>
      <c r="E19" s="607"/>
    </row>
    <row r="20" spans="1:5" s="92" customFormat="1" ht="79.5" customHeight="1">
      <c r="A20" s="91" t="e">
        <f>'1. CUTTING DOCKET'!#REF!</f>
        <v>#REF!</v>
      </c>
      <c r="B20" s="575" t="e">
        <f>'1. CUTTING DOCKET'!#REF!</f>
        <v>#REF!</v>
      </c>
      <c r="C20" s="589"/>
      <c r="D20" s="589"/>
      <c r="E20" s="576"/>
    </row>
    <row r="21" spans="1:5" s="92" customFormat="1" ht="346.5" customHeight="1">
      <c r="A21" s="94" t="s">
        <v>157</v>
      </c>
      <c r="B21" s="608"/>
      <c r="C21" s="609"/>
      <c r="D21" s="610"/>
      <c r="E21" s="611"/>
    </row>
    <row r="22" spans="1:5" s="92" customFormat="1" ht="41.5">
      <c r="A22" s="91" t="e">
        <f>'1. CUTTING DOCKET'!#REF!</f>
        <v>#REF!</v>
      </c>
      <c r="B22" s="603" t="e">
        <f>'1. CUTTING DOCKET'!#REF!</f>
        <v>#REF!</v>
      </c>
      <c r="C22" s="589"/>
      <c r="D22" s="604"/>
      <c r="E22" s="131"/>
    </row>
    <row r="23" spans="1:5" s="92" customFormat="1" ht="299.25" customHeight="1">
      <c r="A23" s="96" t="s">
        <v>140</v>
      </c>
      <c r="B23" s="612"/>
      <c r="C23" s="613"/>
      <c r="D23" s="614"/>
      <c r="E23" s="614"/>
    </row>
    <row r="24" spans="1:5" s="92" customFormat="1" ht="101.5" customHeight="1">
      <c r="A24" s="91" t="e">
        <f>'1. CUTTING DOCKET'!#REF!</f>
        <v>#REF!</v>
      </c>
      <c r="B24" s="603" t="e">
        <f>'1. CUTTING DOCKET'!#REF!</f>
        <v>#REF!</v>
      </c>
      <c r="C24" s="589"/>
      <c r="D24" s="604"/>
      <c r="E24" s="131"/>
    </row>
    <row r="25" spans="1:5" s="92" customFormat="1" ht="362.25" customHeight="1">
      <c r="A25" s="96" t="s">
        <v>212</v>
      </c>
      <c r="B25" s="615" t="s">
        <v>213</v>
      </c>
      <c r="C25" s="616"/>
      <c r="D25" s="617"/>
      <c r="E25" s="143"/>
    </row>
    <row r="26" spans="1:5" s="92" customFormat="1" ht="109.5" customHeight="1">
      <c r="A26" s="91" t="s">
        <v>141</v>
      </c>
      <c r="B26" s="603" t="str">
        <f>'1. CUTTING DOCKET'!F56</f>
        <v>CLEAR</v>
      </c>
      <c r="C26" s="589"/>
      <c r="D26" s="604"/>
      <c r="E26" s="132"/>
    </row>
    <row r="27" spans="1:5" s="92" customFormat="1" ht="282" customHeight="1">
      <c r="A27" s="96" t="s">
        <v>142</v>
      </c>
      <c r="B27" s="618" t="s">
        <v>207</v>
      </c>
      <c r="C27" s="619"/>
      <c r="D27" s="620"/>
      <c r="E27" s="620"/>
    </row>
    <row r="28" spans="1:5" s="92" customFormat="1" ht="93.65" customHeight="1">
      <c r="A28" s="91" t="e">
        <f>'1. CUTTING DOCKET'!#REF!</f>
        <v>#REF!</v>
      </c>
      <c r="B28" s="603" t="e">
        <f>'1. CUTTING DOCKET'!#REF!</f>
        <v>#REF!</v>
      </c>
      <c r="C28" s="589"/>
      <c r="D28" s="604"/>
      <c r="E28" s="132"/>
    </row>
    <row r="29" spans="1:5" s="92" customFormat="1" ht="273" customHeight="1">
      <c r="A29" s="94" t="s">
        <v>143</v>
      </c>
      <c r="B29" s="621"/>
      <c r="C29" s="622"/>
      <c r="D29" s="623"/>
      <c r="E29" s="623"/>
    </row>
    <row r="30" spans="1:5" s="92" customFormat="1" ht="95.25" customHeight="1">
      <c r="A30" s="91" t="e">
        <f>'1. CUTTING DOCKET'!#REF!</f>
        <v>#REF!</v>
      </c>
      <c r="B30" s="603" t="e">
        <f>'1. CUTTING DOCKET'!#REF!</f>
        <v>#REF!</v>
      </c>
      <c r="C30" s="589"/>
      <c r="D30" s="604"/>
      <c r="E30" s="132"/>
    </row>
    <row r="31" spans="1:5" s="92" customFormat="1" ht="324.75" customHeight="1">
      <c r="A31" s="94"/>
      <c r="B31" s="621"/>
      <c r="C31" s="622"/>
      <c r="D31" s="623"/>
      <c r="E31" s="623"/>
    </row>
    <row r="32" spans="1:5" s="92" customFormat="1" ht="119.5" customHeight="1">
      <c r="A32" s="91" t="s">
        <v>145</v>
      </c>
      <c r="B32" s="603" t="e">
        <f>'1. CUTTING DOCKET'!#REF!</f>
        <v>#REF!</v>
      </c>
      <c r="C32" s="589"/>
      <c r="D32" s="604"/>
      <c r="E32" s="132"/>
    </row>
    <row r="33" spans="1:9" s="92" customFormat="1" ht="287.25" customHeight="1">
      <c r="A33" s="94" t="s">
        <v>146</v>
      </c>
      <c r="B33" s="621"/>
      <c r="C33" s="622"/>
      <c r="D33" s="623"/>
      <c r="E33" s="623"/>
    </row>
    <row r="34" spans="1:9" s="92" customFormat="1" ht="71.5" customHeight="1">
      <c r="A34" s="91" t="s">
        <v>136</v>
      </c>
      <c r="B34" s="603" t="s">
        <v>38</v>
      </c>
      <c r="C34" s="589"/>
      <c r="D34" s="604"/>
      <c r="E34" s="132"/>
    </row>
    <row r="35" spans="1:9" s="92" customFormat="1" ht="87" customHeight="1">
      <c r="A35" s="94" t="s">
        <v>144</v>
      </c>
      <c r="B35" s="621"/>
      <c r="C35" s="622"/>
      <c r="D35" s="623"/>
      <c r="E35" s="623"/>
    </row>
    <row r="36" spans="1:9" s="92" customFormat="1" ht="63.65" customHeight="1">
      <c r="A36" s="91" t="s">
        <v>137</v>
      </c>
      <c r="B36" s="603" t="s">
        <v>132</v>
      </c>
      <c r="C36" s="589"/>
      <c r="D36" s="604"/>
      <c r="E36" s="132"/>
    </row>
    <row r="37" spans="1:9" s="92" customFormat="1" ht="97.5" customHeight="1">
      <c r="A37" s="94" t="s">
        <v>144</v>
      </c>
      <c r="B37" s="621"/>
      <c r="C37" s="622"/>
      <c r="D37" s="623"/>
      <c r="E37" s="623"/>
    </row>
    <row r="38" spans="1:9" s="92" customFormat="1" ht="97.5" customHeight="1">
      <c r="A38" s="128" t="e">
        <f>'1. CUTTING DOCKET'!#REF!</f>
        <v>#REF!</v>
      </c>
      <c r="B38" s="624" t="e">
        <f>'1. CUTTING DOCKET'!#REF!</f>
        <v>#REF!</v>
      </c>
      <c r="C38" s="625"/>
      <c r="D38" s="626"/>
      <c r="E38" s="133"/>
    </row>
    <row r="39" spans="1:9" s="92" customFormat="1" ht="221.5" customHeight="1">
      <c r="A39" s="94"/>
      <c r="B39" s="627"/>
      <c r="C39" s="628"/>
      <c r="D39" s="627"/>
      <c r="E39" s="627"/>
    </row>
    <row r="43" spans="1:9">
      <c r="I43" s="98" t="b">
        <v>1</v>
      </c>
    </row>
  </sheetData>
  <mergeCells count="27">
    <mergeCell ref="B37:E37"/>
    <mergeCell ref="B38:D38"/>
    <mergeCell ref="B39:E39"/>
    <mergeCell ref="B31:E31"/>
    <mergeCell ref="B32:D32"/>
    <mergeCell ref="B33:E33"/>
    <mergeCell ref="B34:D34"/>
    <mergeCell ref="B35:E35"/>
    <mergeCell ref="B36:D36"/>
    <mergeCell ref="B30:D30"/>
    <mergeCell ref="B19:E19"/>
    <mergeCell ref="B20:E20"/>
    <mergeCell ref="B21:E21"/>
    <mergeCell ref="B22:D22"/>
    <mergeCell ref="B23:E23"/>
    <mergeCell ref="B24:D24"/>
    <mergeCell ref="B25:D25"/>
    <mergeCell ref="B26:D26"/>
    <mergeCell ref="B27:E27"/>
    <mergeCell ref="B28:D28"/>
    <mergeCell ref="B29:E29"/>
    <mergeCell ref="B18:E18"/>
    <mergeCell ref="B7:E7"/>
    <mergeCell ref="B8:E8"/>
    <mergeCell ref="B13:D13"/>
    <mergeCell ref="B14:D14"/>
    <mergeCell ref="B17:E17"/>
  </mergeCells>
  <printOptions horizontalCentered="1"/>
  <pageMargins left="0.25" right="0" top="0.60416666666666696" bottom="0.75" header="0" footer="0"/>
  <pageSetup paperSize="9" scale="36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4" max="4" man="1"/>
    <brk id="23" max="4" man="1"/>
    <brk id="31" max="4" man="1"/>
  </rowBreaks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9"/>
  <dimension ref="A1"/>
  <sheetViews>
    <sheetView view="pageLayout" zoomScale="25" zoomScaleNormal="100" zoomScalePageLayoutView="25" workbookViewId="0">
      <selection activeCell="B25" sqref="B25"/>
    </sheetView>
  </sheetViews>
  <sheetFormatPr defaultColWidth="9.1796875" defaultRowHeight="16.5"/>
  <cols>
    <col min="1" max="17" width="9.1796875" style="55"/>
    <col min="18" max="18" width="80.26953125" style="55" customWidth="1"/>
    <col min="19" max="16384" width="9.1796875" style="55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0">
    <pageSetUpPr fitToPage="1"/>
  </sheetPr>
  <dimension ref="A1:Y949"/>
  <sheetViews>
    <sheetView view="pageLayout" zoomScale="70" zoomScaleNormal="85" zoomScaleSheetLayoutView="85" zoomScalePageLayoutView="70" workbookViewId="0">
      <selection activeCell="C7" sqref="C7"/>
    </sheetView>
  </sheetViews>
  <sheetFormatPr defaultColWidth="14.453125" defaultRowHeight="21"/>
  <cols>
    <col min="1" max="1" width="4.1796875" style="2" customWidth="1"/>
    <col min="2" max="2" width="39.54296875" style="2" bestFit="1" customWidth="1"/>
    <col min="3" max="3" width="53.453125" style="2" bestFit="1" customWidth="1"/>
    <col min="4" max="8" width="16.54296875" style="2" customWidth="1"/>
    <col min="9" max="9" width="16.453125" style="2" customWidth="1"/>
    <col min="10" max="10" width="21" style="2" bestFit="1" customWidth="1"/>
    <col min="11" max="11" width="9.1796875" style="2" customWidth="1"/>
    <col min="12" max="25" width="8" style="2" customWidth="1"/>
    <col min="26" max="16384" width="14.453125" style="2"/>
  </cols>
  <sheetData>
    <row r="1" spans="1:25" s="61" customFormat="1" ht="30.75" customHeight="1">
      <c r="A1" s="57"/>
      <c r="B1" s="58" t="s">
        <v>73</v>
      </c>
      <c r="C1" s="58" t="s">
        <v>56</v>
      </c>
      <c r="D1" s="629" t="s">
        <v>74</v>
      </c>
      <c r="E1" s="629"/>
      <c r="F1" s="629"/>
      <c r="G1" s="58"/>
      <c r="H1" s="58"/>
      <c r="I1" s="59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</row>
    <row r="2" spans="1:25" s="61" customFormat="1" ht="30.75" customHeight="1" thickBot="1">
      <c r="A2" s="62"/>
      <c r="B2" s="63" t="s">
        <v>75</v>
      </c>
      <c r="C2" s="63" t="s">
        <v>76</v>
      </c>
      <c r="D2" s="630" t="s">
        <v>77</v>
      </c>
      <c r="E2" s="630"/>
      <c r="F2" s="630"/>
      <c r="G2" s="630"/>
      <c r="H2" s="630"/>
      <c r="I2" s="631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</row>
    <row r="3" spans="1:25" s="69" customFormat="1" ht="20.25" customHeight="1">
      <c r="A3" s="64" t="s">
        <v>78</v>
      </c>
      <c r="B3" s="65" t="s">
        <v>79</v>
      </c>
      <c r="C3" s="65" t="s">
        <v>80</v>
      </c>
      <c r="D3" s="66" t="s">
        <v>61</v>
      </c>
      <c r="E3" s="66" t="s">
        <v>10</v>
      </c>
      <c r="F3" s="66" t="s">
        <v>58</v>
      </c>
      <c r="G3" s="66" t="s">
        <v>59</v>
      </c>
      <c r="H3" s="66" t="s">
        <v>60</v>
      </c>
      <c r="I3" s="67" t="s">
        <v>81</v>
      </c>
      <c r="J3" s="68"/>
      <c r="K3" s="68"/>
    </row>
    <row r="4" spans="1:25" s="75" customFormat="1" ht="27" customHeight="1">
      <c r="A4" s="70">
        <v>1</v>
      </c>
      <c r="B4" s="71" t="s">
        <v>82</v>
      </c>
      <c r="C4" s="71" t="s">
        <v>83</v>
      </c>
      <c r="D4" s="72">
        <v>68.5</v>
      </c>
      <c r="E4" s="72">
        <v>72.5</v>
      </c>
      <c r="F4" s="72">
        <v>74.5</v>
      </c>
      <c r="G4" s="72">
        <v>76.5</v>
      </c>
      <c r="H4" s="72">
        <v>78.5</v>
      </c>
      <c r="I4" s="73" t="s">
        <v>84</v>
      </c>
      <c r="J4" s="74"/>
      <c r="K4" s="74"/>
    </row>
    <row r="5" spans="1:25" s="75" customFormat="1" ht="27" customHeight="1">
      <c r="A5" s="70">
        <v>2</v>
      </c>
      <c r="B5" s="71" t="s">
        <v>85</v>
      </c>
      <c r="C5" s="71" t="s">
        <v>86</v>
      </c>
      <c r="D5" s="72">
        <v>66.5</v>
      </c>
      <c r="E5" s="72">
        <v>70.5</v>
      </c>
      <c r="F5" s="72">
        <v>72.5</v>
      </c>
      <c r="G5" s="72">
        <v>74.5</v>
      </c>
      <c r="H5" s="72">
        <v>76.5</v>
      </c>
      <c r="I5" s="73" t="s">
        <v>84</v>
      </c>
      <c r="J5" s="74"/>
      <c r="K5" s="74"/>
    </row>
    <row r="6" spans="1:25" s="75" customFormat="1" ht="27" customHeight="1">
      <c r="A6" s="70">
        <v>3</v>
      </c>
      <c r="B6" s="56" t="s">
        <v>87</v>
      </c>
      <c r="C6" s="56" t="s">
        <v>88</v>
      </c>
      <c r="D6" s="76">
        <v>51</v>
      </c>
      <c r="E6" s="76">
        <v>55</v>
      </c>
      <c r="F6" s="76">
        <v>57</v>
      </c>
      <c r="G6" s="76">
        <v>59</v>
      </c>
      <c r="H6" s="76">
        <v>61</v>
      </c>
      <c r="I6" s="77" t="s">
        <v>84</v>
      </c>
      <c r="J6" s="74"/>
      <c r="K6" s="74"/>
    </row>
    <row r="7" spans="1:25" s="75" customFormat="1" ht="27" customHeight="1">
      <c r="A7" s="70">
        <v>4</v>
      </c>
      <c r="B7" s="56" t="s">
        <v>89</v>
      </c>
      <c r="C7" s="56" t="s">
        <v>90</v>
      </c>
      <c r="D7" s="76">
        <v>51</v>
      </c>
      <c r="E7" s="76">
        <v>55</v>
      </c>
      <c r="F7" s="76">
        <v>57</v>
      </c>
      <c r="G7" s="76">
        <v>59</v>
      </c>
      <c r="H7" s="76">
        <v>61</v>
      </c>
      <c r="I7" s="78" t="s">
        <v>84</v>
      </c>
      <c r="J7" s="74"/>
      <c r="K7" s="74"/>
    </row>
    <row r="8" spans="1:25" s="75" customFormat="1" ht="27" customHeight="1">
      <c r="A8" s="70">
        <v>5</v>
      </c>
      <c r="B8" s="56" t="s">
        <v>91</v>
      </c>
      <c r="C8" s="56" t="s">
        <v>92</v>
      </c>
      <c r="D8" s="76">
        <v>22</v>
      </c>
      <c r="E8" s="76">
        <v>23</v>
      </c>
      <c r="F8" s="76">
        <v>23.5</v>
      </c>
      <c r="G8" s="76">
        <v>24</v>
      </c>
      <c r="H8" s="76">
        <v>24.5</v>
      </c>
      <c r="I8" s="78" t="s">
        <v>93</v>
      </c>
      <c r="J8" s="74"/>
      <c r="K8" s="74"/>
    </row>
    <row r="9" spans="1:25" s="75" customFormat="1" ht="27" customHeight="1">
      <c r="A9" s="70">
        <v>6</v>
      </c>
      <c r="B9" s="56" t="s">
        <v>94</v>
      </c>
      <c r="C9" s="56" t="s">
        <v>95</v>
      </c>
      <c r="D9" s="76">
        <v>18.5</v>
      </c>
      <c r="E9" s="76">
        <v>19.5</v>
      </c>
      <c r="F9" s="76">
        <v>20.5</v>
      </c>
      <c r="G9" s="76">
        <v>20.5</v>
      </c>
      <c r="H9" s="76">
        <v>21.5</v>
      </c>
      <c r="I9" s="79" t="s">
        <v>84</v>
      </c>
      <c r="J9" s="74"/>
      <c r="K9" s="74"/>
    </row>
    <row r="10" spans="1:25" s="75" customFormat="1" ht="27" customHeight="1">
      <c r="A10" s="70">
        <v>7</v>
      </c>
      <c r="B10" s="56" t="s">
        <v>96</v>
      </c>
      <c r="C10" s="56" t="s">
        <v>97</v>
      </c>
      <c r="D10" s="76">
        <v>8.5</v>
      </c>
      <c r="E10" s="76">
        <v>9</v>
      </c>
      <c r="F10" s="76">
        <v>9.5</v>
      </c>
      <c r="G10" s="76">
        <v>9.5</v>
      </c>
      <c r="H10" s="76">
        <v>10</v>
      </c>
      <c r="I10" s="78" t="s">
        <v>84</v>
      </c>
      <c r="J10" s="74"/>
      <c r="K10" s="74"/>
    </row>
    <row r="11" spans="1:25" s="75" customFormat="1" ht="27" customHeight="1">
      <c r="A11" s="70">
        <v>8</v>
      </c>
      <c r="B11" s="56" t="s">
        <v>98</v>
      </c>
      <c r="C11" s="56" t="s">
        <v>99</v>
      </c>
      <c r="D11" s="76">
        <v>2</v>
      </c>
      <c r="E11" s="76">
        <v>2</v>
      </c>
      <c r="F11" s="76">
        <v>2</v>
      </c>
      <c r="G11" s="76">
        <v>2</v>
      </c>
      <c r="H11" s="76">
        <v>2</v>
      </c>
      <c r="I11" s="78">
        <v>0</v>
      </c>
      <c r="J11" s="74"/>
      <c r="K11" s="74"/>
    </row>
    <row r="12" spans="1:25" s="75" customFormat="1" ht="27" customHeight="1">
      <c r="A12" s="70">
        <v>9</v>
      </c>
      <c r="B12" s="56" t="s">
        <v>100</v>
      </c>
      <c r="C12" s="56" t="s">
        <v>101</v>
      </c>
      <c r="D12" s="76">
        <v>46</v>
      </c>
      <c r="E12" s="76">
        <v>50</v>
      </c>
      <c r="F12" s="76">
        <v>52</v>
      </c>
      <c r="G12" s="76">
        <v>54</v>
      </c>
      <c r="H12" s="76">
        <v>56</v>
      </c>
      <c r="I12" s="78" t="s">
        <v>93</v>
      </c>
      <c r="J12" s="74"/>
      <c r="K12" s="74"/>
    </row>
    <row r="13" spans="1:25" s="75" customFormat="1" ht="27" customHeight="1">
      <c r="A13" s="70">
        <v>10</v>
      </c>
      <c r="B13" s="56" t="s">
        <v>102</v>
      </c>
      <c r="C13" s="56" t="s">
        <v>103</v>
      </c>
      <c r="D13" s="76">
        <v>22</v>
      </c>
      <c r="E13" s="76">
        <v>23</v>
      </c>
      <c r="F13" s="76">
        <v>24</v>
      </c>
      <c r="G13" s="76">
        <v>25</v>
      </c>
      <c r="H13" s="76">
        <v>26</v>
      </c>
      <c r="I13" s="78" t="s">
        <v>93</v>
      </c>
      <c r="J13" s="74"/>
      <c r="K13" s="74"/>
    </row>
    <row r="14" spans="1:25" s="75" customFormat="1" ht="27" customHeight="1">
      <c r="A14" s="70">
        <v>11</v>
      </c>
      <c r="B14" s="56" t="s">
        <v>104</v>
      </c>
      <c r="C14" s="56" t="s">
        <v>105</v>
      </c>
      <c r="D14" s="76">
        <v>19.5</v>
      </c>
      <c r="E14" s="76">
        <v>20</v>
      </c>
      <c r="F14" s="76">
        <v>20.5</v>
      </c>
      <c r="G14" s="76">
        <v>21</v>
      </c>
      <c r="H14" s="76">
        <v>21.5</v>
      </c>
      <c r="I14" s="79">
        <v>0</v>
      </c>
      <c r="J14" s="74"/>
      <c r="K14" s="74"/>
    </row>
    <row r="15" spans="1:25" s="75" customFormat="1" ht="27" customHeight="1">
      <c r="A15" s="70">
        <v>12</v>
      </c>
      <c r="B15" s="56" t="s">
        <v>106</v>
      </c>
      <c r="C15" s="56" t="s">
        <v>107</v>
      </c>
      <c r="D15" s="76">
        <v>2.5</v>
      </c>
      <c r="E15" s="76">
        <v>2.5</v>
      </c>
      <c r="F15" s="76">
        <v>2.5</v>
      </c>
      <c r="G15" s="76">
        <v>2.5</v>
      </c>
      <c r="H15" s="76">
        <v>2.5</v>
      </c>
      <c r="I15" s="79">
        <v>0</v>
      </c>
      <c r="J15" s="74"/>
      <c r="K15" s="74"/>
    </row>
    <row r="16" spans="1:25" s="75" customFormat="1" ht="27" customHeight="1">
      <c r="A16" s="70">
        <v>13</v>
      </c>
      <c r="B16" s="56" t="s">
        <v>108</v>
      </c>
      <c r="C16" s="56" t="s">
        <v>109</v>
      </c>
      <c r="D16" s="76">
        <v>2.5</v>
      </c>
      <c r="E16" s="76">
        <v>2.5</v>
      </c>
      <c r="F16" s="76">
        <v>2.5</v>
      </c>
      <c r="G16" s="76">
        <v>2.5</v>
      </c>
      <c r="H16" s="76">
        <v>2.5</v>
      </c>
      <c r="I16" s="79">
        <v>0</v>
      </c>
      <c r="J16" s="74"/>
      <c r="K16" s="74"/>
    </row>
    <row r="17" spans="1:11" s="75" customFormat="1" ht="27" customHeight="1" thickBot="1">
      <c r="A17" s="70">
        <v>14</v>
      </c>
      <c r="B17" s="80" t="s">
        <v>110</v>
      </c>
      <c r="C17" s="80" t="s">
        <v>111</v>
      </c>
      <c r="D17" s="81">
        <v>2.5</v>
      </c>
      <c r="E17" s="81">
        <v>2.5</v>
      </c>
      <c r="F17" s="81">
        <v>2.5</v>
      </c>
      <c r="G17" s="81">
        <v>2.5</v>
      </c>
      <c r="H17" s="81">
        <v>2.5</v>
      </c>
      <c r="I17" s="82">
        <v>0</v>
      </c>
      <c r="J17" s="74"/>
      <c r="K17" s="74"/>
    </row>
    <row r="18" spans="1:11" ht="12.75" customHeight="1">
      <c r="B18" s="1"/>
      <c r="C18" s="1"/>
      <c r="D18" s="3"/>
      <c r="E18" s="3"/>
      <c r="F18" s="3"/>
      <c r="G18" s="3"/>
      <c r="H18" s="3"/>
      <c r="I18" s="3"/>
      <c r="J18" s="1"/>
      <c r="K18" s="1"/>
    </row>
    <row r="19" spans="1:11" ht="12.75" customHeight="1">
      <c r="B19" s="1"/>
      <c r="C19" s="1"/>
      <c r="D19" s="3"/>
      <c r="E19" s="3"/>
      <c r="F19" s="3"/>
      <c r="G19" s="3"/>
      <c r="H19" s="3"/>
      <c r="I19" s="3"/>
      <c r="J19" s="1"/>
      <c r="K19" s="1"/>
    </row>
    <row r="20" spans="1:11" ht="12.75" customHeight="1">
      <c r="B20" s="1"/>
      <c r="C20" s="1"/>
      <c r="D20" s="3"/>
      <c r="E20" s="3"/>
      <c r="F20" s="3"/>
      <c r="G20" s="3"/>
      <c r="H20" s="3"/>
      <c r="I20" s="3"/>
      <c r="J20" s="1"/>
      <c r="K20" s="1"/>
    </row>
    <row r="21" spans="1:11" ht="12.75" customHeight="1">
      <c r="B21" s="1"/>
      <c r="C21" s="1"/>
      <c r="D21" s="3"/>
      <c r="E21" s="3"/>
      <c r="F21" s="3"/>
      <c r="G21" s="3"/>
      <c r="H21" s="3"/>
      <c r="I21" s="3"/>
      <c r="J21" s="1"/>
      <c r="K21" s="1"/>
    </row>
    <row r="22" spans="1:11" ht="12.75" customHeight="1">
      <c r="B22" s="1"/>
      <c r="C22" s="1"/>
      <c r="D22" s="3"/>
      <c r="E22" s="3"/>
      <c r="F22" s="3"/>
      <c r="G22" s="3"/>
      <c r="H22" s="3"/>
      <c r="I22" s="3"/>
      <c r="J22" s="1"/>
      <c r="K22" s="1"/>
    </row>
    <row r="23" spans="1:11" ht="12.75" customHeight="1">
      <c r="B23" s="1"/>
      <c r="C23" s="1"/>
      <c r="D23" s="3"/>
      <c r="E23" s="3"/>
      <c r="F23" s="3"/>
      <c r="G23" s="3"/>
      <c r="H23" s="3"/>
      <c r="I23" s="3"/>
      <c r="J23" s="1"/>
      <c r="K23" s="1"/>
    </row>
    <row r="24" spans="1:11" ht="12.75" customHeight="1">
      <c r="B24" s="1"/>
      <c r="C24" s="1"/>
      <c r="D24" s="3"/>
      <c r="E24" s="3"/>
      <c r="F24" s="3"/>
      <c r="G24" s="3"/>
      <c r="H24" s="3"/>
      <c r="I24" s="3"/>
      <c r="J24" s="1"/>
      <c r="K24" s="1"/>
    </row>
    <row r="25" spans="1:11" ht="12.75" customHeight="1">
      <c r="B25" s="1"/>
      <c r="C25" s="1"/>
      <c r="D25" s="3"/>
      <c r="E25" s="3"/>
      <c r="F25" s="3"/>
      <c r="G25" s="3"/>
      <c r="H25" s="3"/>
      <c r="I25" s="3"/>
      <c r="J25" s="1"/>
      <c r="K25" s="1"/>
    </row>
    <row r="26" spans="1:11" ht="12.75" customHeight="1">
      <c r="B26" s="1"/>
      <c r="C26" s="1"/>
      <c r="D26" s="3"/>
      <c r="E26" s="3"/>
      <c r="F26" s="3"/>
      <c r="G26" s="3"/>
      <c r="H26" s="3"/>
      <c r="I26" s="3"/>
      <c r="J26" s="1"/>
      <c r="K26" s="1"/>
    </row>
    <row r="27" spans="1:11" ht="12.75" customHeight="1">
      <c r="B27" s="1"/>
      <c r="C27" s="1"/>
      <c r="D27" s="3"/>
      <c r="E27" s="3"/>
      <c r="F27" s="3"/>
      <c r="G27" s="3"/>
      <c r="H27" s="3"/>
      <c r="I27" s="3"/>
      <c r="J27" s="1"/>
      <c r="K27" s="1"/>
    </row>
    <row r="28" spans="1:11" ht="12.75" customHeight="1">
      <c r="B28" s="1"/>
      <c r="C28" s="1"/>
      <c r="D28" s="3"/>
      <c r="E28" s="3"/>
      <c r="F28" s="3"/>
      <c r="G28" s="3"/>
      <c r="H28" s="3"/>
      <c r="I28" s="3"/>
      <c r="J28" s="1"/>
      <c r="K28" s="1"/>
    </row>
    <row r="29" spans="1:11" ht="12.75" customHeight="1">
      <c r="B29" s="1"/>
      <c r="C29" s="1"/>
      <c r="D29" s="3"/>
      <c r="E29" s="3"/>
      <c r="F29" s="3"/>
      <c r="G29" s="3"/>
      <c r="H29" s="3"/>
      <c r="I29" s="3"/>
      <c r="J29" s="1"/>
      <c r="K29" s="1"/>
    </row>
    <row r="30" spans="1:11" ht="12.75" customHeight="1">
      <c r="B30" s="1"/>
      <c r="C30" s="1"/>
      <c r="D30" s="3"/>
      <c r="E30" s="3"/>
      <c r="F30" s="3"/>
      <c r="G30" s="3"/>
      <c r="H30" s="3"/>
      <c r="I30" s="3"/>
      <c r="J30" s="1"/>
      <c r="K30" s="1"/>
    </row>
    <row r="31" spans="1:11" ht="12.75" customHeight="1">
      <c r="B31" s="1"/>
      <c r="C31" s="1"/>
      <c r="D31" s="3"/>
      <c r="E31" s="3"/>
      <c r="F31" s="3"/>
      <c r="G31" s="3"/>
      <c r="H31" s="3"/>
      <c r="I31" s="3"/>
      <c r="J31" s="1"/>
      <c r="K31" s="1"/>
    </row>
    <row r="32" spans="1:11" ht="12.75" customHeight="1">
      <c r="B32" s="1"/>
      <c r="C32" s="1"/>
      <c r="D32" s="3"/>
      <c r="E32" s="3"/>
      <c r="F32" s="3"/>
      <c r="G32" s="3"/>
      <c r="H32" s="3"/>
      <c r="I32" s="3"/>
      <c r="J32" s="1"/>
      <c r="K32" s="1"/>
    </row>
    <row r="33" spans="2:11" ht="12.75" customHeight="1">
      <c r="B33" s="1"/>
      <c r="C33" s="1"/>
      <c r="D33" s="3"/>
      <c r="E33" s="3"/>
      <c r="F33" s="3"/>
      <c r="G33" s="3"/>
      <c r="H33" s="3"/>
      <c r="I33" s="3"/>
      <c r="J33" s="1"/>
      <c r="K33" s="1"/>
    </row>
    <row r="34" spans="2:11" ht="12.75" customHeight="1">
      <c r="B34" s="1"/>
      <c r="C34" s="1"/>
      <c r="D34" s="3"/>
      <c r="E34" s="3"/>
      <c r="F34" s="3"/>
      <c r="G34" s="3"/>
      <c r="H34" s="3"/>
      <c r="I34" s="3"/>
      <c r="J34" s="1"/>
      <c r="K34" s="1"/>
    </row>
    <row r="35" spans="2:11" ht="12.75" customHeight="1">
      <c r="B35" s="1"/>
      <c r="C35" s="1"/>
      <c r="D35" s="3"/>
      <c r="E35" s="3"/>
      <c r="F35" s="3"/>
      <c r="G35" s="3"/>
      <c r="H35" s="3"/>
      <c r="I35" s="3"/>
      <c r="J35" s="1"/>
      <c r="K35" s="1"/>
    </row>
    <row r="36" spans="2:11" ht="12.75" customHeight="1">
      <c r="B36" s="1"/>
      <c r="C36" s="1"/>
      <c r="D36" s="3"/>
      <c r="E36" s="3"/>
      <c r="F36" s="3"/>
      <c r="G36" s="3"/>
      <c r="H36" s="3"/>
      <c r="I36" s="3"/>
      <c r="J36" s="1"/>
      <c r="K36" s="1"/>
    </row>
    <row r="37" spans="2:11" ht="12.75" customHeight="1">
      <c r="B37" s="1"/>
      <c r="C37" s="1"/>
      <c r="D37" s="3"/>
      <c r="E37" s="3"/>
      <c r="F37" s="3"/>
      <c r="G37" s="3"/>
      <c r="H37" s="3"/>
      <c r="I37" s="3"/>
      <c r="J37" s="1"/>
      <c r="K37" s="1"/>
    </row>
    <row r="38" spans="2:11" ht="12.75" customHeight="1">
      <c r="B38" s="1"/>
      <c r="C38" s="1"/>
      <c r="D38" s="3"/>
      <c r="E38" s="3"/>
      <c r="F38" s="3"/>
      <c r="G38" s="3"/>
      <c r="H38" s="3"/>
      <c r="I38" s="3"/>
      <c r="J38" s="1"/>
      <c r="K38" s="1"/>
    </row>
    <row r="39" spans="2:11" ht="12.75" customHeight="1">
      <c r="B39" s="1"/>
      <c r="C39" s="1"/>
      <c r="D39" s="3"/>
      <c r="E39" s="3"/>
      <c r="F39" s="3"/>
      <c r="G39" s="3"/>
      <c r="H39" s="3"/>
      <c r="I39" s="3"/>
      <c r="J39" s="1"/>
      <c r="K39" s="1"/>
    </row>
    <row r="40" spans="2:11" ht="12.75" customHeight="1">
      <c r="B40" s="1"/>
      <c r="C40" s="1"/>
      <c r="D40" s="3"/>
      <c r="E40" s="3"/>
      <c r="F40" s="3"/>
      <c r="G40" s="3"/>
      <c r="H40" s="3"/>
      <c r="I40" s="3"/>
      <c r="J40" s="1"/>
      <c r="K40" s="1"/>
    </row>
    <row r="41" spans="2:11" ht="12.75" customHeight="1">
      <c r="B41" s="1"/>
      <c r="C41" s="1"/>
      <c r="D41" s="3"/>
      <c r="E41" s="3"/>
      <c r="F41" s="3"/>
      <c r="G41" s="3"/>
      <c r="H41" s="3"/>
      <c r="I41" s="3"/>
      <c r="J41" s="1"/>
      <c r="K41" s="1"/>
    </row>
    <row r="42" spans="2:11" ht="12.75" customHeight="1">
      <c r="B42" s="1"/>
      <c r="C42" s="1"/>
      <c r="D42" s="3"/>
      <c r="E42" s="3"/>
      <c r="F42" s="3"/>
      <c r="G42" s="3"/>
      <c r="H42" s="3"/>
      <c r="I42" s="3"/>
      <c r="J42" s="1"/>
      <c r="K42" s="1"/>
    </row>
    <row r="43" spans="2:11" ht="12.75" customHeight="1">
      <c r="B43" s="1"/>
      <c r="C43" s="1"/>
      <c r="D43" s="3"/>
      <c r="E43" s="3"/>
      <c r="F43" s="3"/>
      <c r="G43" s="3"/>
      <c r="H43" s="3"/>
      <c r="I43" s="3"/>
      <c r="J43" s="1"/>
      <c r="K43" s="1"/>
    </row>
    <row r="44" spans="2:11" ht="12.75" customHeight="1">
      <c r="B44" s="1"/>
      <c r="C44" s="1"/>
      <c r="D44" s="3"/>
      <c r="E44" s="3"/>
      <c r="F44" s="3"/>
      <c r="G44" s="3"/>
      <c r="H44" s="3"/>
      <c r="I44" s="3"/>
      <c r="J44" s="1"/>
      <c r="K44" s="1"/>
    </row>
    <row r="45" spans="2:11" ht="12.75" customHeight="1">
      <c r="B45" s="1"/>
      <c r="C45" s="1"/>
      <c r="D45" s="3"/>
      <c r="E45" s="3"/>
      <c r="F45" s="3"/>
      <c r="G45" s="3"/>
      <c r="H45" s="3"/>
      <c r="I45" s="3"/>
      <c r="J45" s="1"/>
      <c r="K45" s="1"/>
    </row>
    <row r="46" spans="2:11" ht="12.75" customHeight="1">
      <c r="B46" s="1"/>
      <c r="C46" s="1"/>
      <c r="D46" s="3"/>
      <c r="E46" s="3"/>
      <c r="F46" s="3"/>
      <c r="G46" s="3"/>
      <c r="H46" s="3"/>
      <c r="I46" s="3"/>
      <c r="J46" s="1"/>
      <c r="K46" s="1"/>
    </row>
    <row r="47" spans="2:11" ht="12.75" customHeight="1">
      <c r="B47" s="1"/>
      <c r="C47" s="1"/>
      <c r="D47" s="3"/>
      <c r="E47" s="3"/>
      <c r="F47" s="3"/>
      <c r="G47" s="3"/>
      <c r="H47" s="3"/>
      <c r="I47" s="3"/>
      <c r="J47" s="1"/>
      <c r="K47" s="1"/>
    </row>
    <row r="48" spans="2:11" ht="12.75" customHeight="1">
      <c r="B48" s="1"/>
      <c r="C48" s="1"/>
      <c r="D48" s="3"/>
      <c r="E48" s="3"/>
      <c r="F48" s="3"/>
      <c r="G48" s="3"/>
      <c r="H48" s="3"/>
      <c r="I48" s="3"/>
      <c r="J48" s="1"/>
      <c r="K48" s="1"/>
    </row>
    <row r="49" spans="2:11" ht="12.75" customHeight="1">
      <c r="B49" s="1"/>
      <c r="C49" s="1"/>
      <c r="D49" s="3"/>
      <c r="E49" s="3"/>
      <c r="F49" s="3"/>
      <c r="G49" s="3"/>
      <c r="H49" s="3"/>
      <c r="I49" s="3"/>
      <c r="J49" s="1"/>
      <c r="K49" s="1"/>
    </row>
    <row r="50" spans="2:11" ht="12.75" customHeight="1">
      <c r="B50" s="1"/>
      <c r="C50" s="1"/>
      <c r="D50" s="3"/>
      <c r="E50" s="3"/>
      <c r="F50" s="3"/>
      <c r="G50" s="3"/>
      <c r="H50" s="3"/>
      <c r="I50" s="3"/>
      <c r="J50" s="1"/>
      <c r="K50" s="1"/>
    </row>
    <row r="51" spans="2:11" ht="12.75" customHeight="1">
      <c r="B51" s="1"/>
      <c r="C51" s="1"/>
      <c r="D51" s="3"/>
      <c r="E51" s="3"/>
      <c r="F51" s="3"/>
      <c r="G51" s="3"/>
      <c r="H51" s="3"/>
      <c r="I51" s="3"/>
      <c r="J51" s="1"/>
      <c r="K51" s="1"/>
    </row>
    <row r="52" spans="2:11" ht="12.75" customHeight="1">
      <c r="B52" s="1"/>
      <c r="C52" s="1"/>
      <c r="D52" s="3"/>
      <c r="E52" s="3"/>
      <c r="F52" s="3"/>
      <c r="G52" s="3"/>
      <c r="H52" s="3"/>
      <c r="I52" s="3"/>
      <c r="J52" s="1"/>
      <c r="K52" s="1"/>
    </row>
    <row r="53" spans="2:11" ht="12.75" customHeight="1">
      <c r="B53" s="1"/>
      <c r="C53" s="1"/>
      <c r="D53" s="3"/>
      <c r="E53" s="3"/>
      <c r="F53" s="3"/>
      <c r="G53" s="3"/>
      <c r="H53" s="3"/>
      <c r="I53" s="3"/>
      <c r="J53" s="1"/>
      <c r="K53" s="1"/>
    </row>
    <row r="54" spans="2:11" ht="12.75" customHeight="1">
      <c r="B54" s="1"/>
      <c r="C54" s="1"/>
      <c r="D54" s="3"/>
      <c r="E54" s="3"/>
      <c r="F54" s="3"/>
      <c r="G54" s="3"/>
      <c r="H54" s="3"/>
      <c r="I54" s="3"/>
      <c r="J54" s="1"/>
      <c r="K54" s="1"/>
    </row>
    <row r="55" spans="2:11" ht="12.75" customHeight="1">
      <c r="B55" s="1"/>
      <c r="C55" s="1"/>
      <c r="D55" s="3"/>
      <c r="E55" s="3"/>
      <c r="F55" s="3"/>
      <c r="G55" s="3"/>
      <c r="H55" s="3"/>
      <c r="I55" s="3"/>
      <c r="J55" s="1"/>
      <c r="K55" s="1"/>
    </row>
    <row r="56" spans="2:11" ht="12.75" customHeight="1">
      <c r="B56" s="1"/>
      <c r="C56" s="1"/>
      <c r="D56" s="3"/>
      <c r="E56" s="3"/>
      <c r="F56" s="3"/>
      <c r="G56" s="3"/>
      <c r="H56" s="3"/>
      <c r="I56" s="3"/>
      <c r="J56" s="1"/>
      <c r="K56" s="1"/>
    </row>
    <row r="57" spans="2:11" ht="12.75" customHeight="1">
      <c r="B57" s="1"/>
      <c r="C57" s="1"/>
      <c r="D57" s="3"/>
      <c r="E57" s="3"/>
      <c r="F57" s="3"/>
      <c r="G57" s="3"/>
      <c r="H57" s="3"/>
      <c r="I57" s="3"/>
      <c r="J57" s="1"/>
      <c r="K57" s="1"/>
    </row>
    <row r="58" spans="2:11" ht="12.75" customHeight="1">
      <c r="B58" s="1"/>
      <c r="C58" s="1"/>
      <c r="D58" s="3"/>
      <c r="E58" s="3"/>
      <c r="F58" s="3"/>
      <c r="G58" s="3"/>
      <c r="H58" s="3"/>
      <c r="I58" s="3"/>
      <c r="J58" s="1"/>
      <c r="K58" s="1"/>
    </row>
    <row r="59" spans="2:11" ht="12.75" customHeight="1">
      <c r="B59" s="1"/>
      <c r="C59" s="1"/>
      <c r="D59" s="3"/>
      <c r="E59" s="3"/>
      <c r="F59" s="3"/>
      <c r="G59" s="3"/>
      <c r="H59" s="3"/>
      <c r="I59" s="3"/>
      <c r="J59" s="1"/>
      <c r="K59" s="1"/>
    </row>
    <row r="60" spans="2:11" ht="12.75" customHeight="1">
      <c r="B60" s="1"/>
      <c r="C60" s="1"/>
      <c r="D60" s="3"/>
      <c r="E60" s="3"/>
      <c r="F60" s="3"/>
      <c r="G60" s="3"/>
      <c r="H60" s="3"/>
      <c r="I60" s="3"/>
      <c r="J60" s="1"/>
      <c r="K60" s="1"/>
    </row>
    <row r="61" spans="2:11" ht="12.75" customHeight="1">
      <c r="B61" s="1"/>
      <c r="C61" s="1"/>
      <c r="D61" s="3"/>
      <c r="E61" s="3"/>
      <c r="F61" s="3"/>
      <c r="G61" s="3"/>
      <c r="H61" s="3"/>
      <c r="I61" s="3"/>
      <c r="J61" s="1"/>
      <c r="K61" s="1"/>
    </row>
    <row r="62" spans="2:11" ht="12.75" customHeight="1">
      <c r="B62" s="1"/>
      <c r="C62" s="1"/>
      <c r="D62" s="3"/>
      <c r="E62" s="3"/>
      <c r="F62" s="3"/>
      <c r="G62" s="3"/>
      <c r="H62" s="3"/>
      <c r="I62" s="3"/>
      <c r="J62" s="1"/>
      <c r="K62" s="1"/>
    </row>
    <row r="63" spans="2:11" ht="12.75" customHeight="1">
      <c r="B63" s="1"/>
      <c r="C63" s="1"/>
      <c r="D63" s="3"/>
      <c r="E63" s="3"/>
      <c r="F63" s="3"/>
      <c r="G63" s="3"/>
      <c r="H63" s="3"/>
      <c r="I63" s="3"/>
      <c r="J63" s="1"/>
      <c r="K63" s="1"/>
    </row>
    <row r="64" spans="2:11" ht="12.75" customHeight="1">
      <c r="B64" s="1"/>
      <c r="C64" s="1"/>
      <c r="D64" s="3"/>
      <c r="E64" s="3"/>
      <c r="F64" s="3"/>
      <c r="G64" s="3"/>
      <c r="H64" s="3"/>
      <c r="I64" s="3"/>
      <c r="J64" s="1"/>
      <c r="K64" s="1"/>
    </row>
    <row r="65" spans="2:11" ht="12.75" customHeight="1">
      <c r="B65" s="1"/>
      <c r="C65" s="1"/>
      <c r="D65" s="3"/>
      <c r="E65" s="3"/>
      <c r="F65" s="3"/>
      <c r="G65" s="3"/>
      <c r="H65" s="3"/>
      <c r="I65" s="3"/>
      <c r="J65" s="1"/>
      <c r="K65" s="1"/>
    </row>
    <row r="66" spans="2:11" ht="12.75" customHeight="1">
      <c r="B66" s="1"/>
      <c r="C66" s="1"/>
      <c r="D66" s="3"/>
      <c r="E66" s="3"/>
      <c r="F66" s="3"/>
      <c r="G66" s="3"/>
      <c r="H66" s="3"/>
      <c r="I66" s="3"/>
      <c r="J66" s="1"/>
      <c r="K66" s="1"/>
    </row>
    <row r="67" spans="2:11" ht="12.75" customHeight="1">
      <c r="B67" s="1"/>
      <c r="C67" s="1"/>
      <c r="D67" s="3"/>
      <c r="E67" s="3"/>
      <c r="F67" s="3"/>
      <c r="G67" s="3"/>
      <c r="H67" s="3"/>
      <c r="I67" s="3"/>
      <c r="J67" s="1"/>
      <c r="K67" s="1"/>
    </row>
    <row r="68" spans="2:11" ht="12.75" customHeight="1">
      <c r="B68" s="1"/>
      <c r="C68" s="1"/>
      <c r="D68" s="3"/>
      <c r="E68" s="3"/>
      <c r="F68" s="3"/>
      <c r="G68" s="3"/>
      <c r="H68" s="3"/>
      <c r="I68" s="3"/>
      <c r="J68" s="1"/>
      <c r="K68" s="1"/>
    </row>
    <row r="69" spans="2:11" ht="12.75" customHeight="1">
      <c r="B69" s="1"/>
      <c r="C69" s="1"/>
      <c r="D69" s="3"/>
      <c r="E69" s="3"/>
      <c r="F69" s="3"/>
      <c r="G69" s="3"/>
      <c r="H69" s="3"/>
      <c r="I69" s="3"/>
      <c r="J69" s="1"/>
      <c r="K69" s="1"/>
    </row>
    <row r="70" spans="2:11" ht="12.75" customHeight="1">
      <c r="B70" s="1"/>
      <c r="C70" s="1"/>
      <c r="D70" s="3"/>
      <c r="E70" s="3"/>
      <c r="F70" s="3"/>
      <c r="G70" s="3"/>
      <c r="H70" s="3"/>
      <c r="I70" s="3"/>
      <c r="J70" s="1"/>
      <c r="K70" s="1"/>
    </row>
    <row r="71" spans="2:11" ht="12.75" customHeight="1">
      <c r="B71" s="1"/>
      <c r="C71" s="1"/>
      <c r="D71" s="3"/>
      <c r="E71" s="3"/>
      <c r="F71" s="3"/>
      <c r="G71" s="3"/>
      <c r="H71" s="3"/>
      <c r="I71" s="3"/>
      <c r="J71" s="1"/>
      <c r="K71" s="1"/>
    </row>
    <row r="72" spans="2:11" ht="12.75" customHeight="1">
      <c r="B72" s="1"/>
      <c r="C72" s="1"/>
      <c r="D72" s="3"/>
      <c r="E72" s="3"/>
      <c r="F72" s="3"/>
      <c r="G72" s="3"/>
      <c r="H72" s="3"/>
      <c r="I72" s="3"/>
      <c r="J72" s="1"/>
      <c r="K72" s="1"/>
    </row>
    <row r="73" spans="2:11" ht="12.75" customHeight="1">
      <c r="B73" s="1"/>
      <c r="C73" s="1"/>
      <c r="D73" s="3"/>
      <c r="E73" s="3"/>
      <c r="F73" s="3"/>
      <c r="G73" s="3"/>
      <c r="H73" s="3"/>
      <c r="I73" s="3"/>
      <c r="J73" s="1"/>
      <c r="K73" s="1"/>
    </row>
    <row r="74" spans="2:11" ht="12.75" customHeight="1">
      <c r="B74" s="1"/>
      <c r="C74" s="1"/>
      <c r="D74" s="3"/>
      <c r="E74" s="3"/>
      <c r="F74" s="3"/>
      <c r="G74" s="3"/>
      <c r="H74" s="3"/>
      <c r="I74" s="3"/>
      <c r="J74" s="1"/>
      <c r="K74" s="1"/>
    </row>
    <row r="75" spans="2:11" ht="12.75" customHeight="1">
      <c r="B75" s="1"/>
      <c r="C75" s="1"/>
      <c r="D75" s="3"/>
      <c r="E75" s="3"/>
      <c r="F75" s="3"/>
      <c r="G75" s="3"/>
      <c r="H75" s="3"/>
      <c r="I75" s="3"/>
      <c r="J75" s="1"/>
      <c r="K75" s="1"/>
    </row>
    <row r="76" spans="2:11" ht="12.75" customHeight="1">
      <c r="B76" s="1"/>
      <c r="C76" s="1"/>
      <c r="D76" s="3"/>
      <c r="E76" s="3"/>
      <c r="F76" s="3"/>
      <c r="G76" s="3"/>
      <c r="H76" s="3"/>
      <c r="I76" s="3"/>
      <c r="J76" s="1"/>
      <c r="K76" s="1"/>
    </row>
    <row r="77" spans="2:11" ht="12.75" customHeight="1">
      <c r="B77" s="1"/>
      <c r="C77" s="1"/>
      <c r="D77" s="3"/>
      <c r="E77" s="3"/>
      <c r="F77" s="3"/>
      <c r="G77" s="3"/>
      <c r="H77" s="3"/>
      <c r="I77" s="3"/>
      <c r="J77" s="1"/>
      <c r="K77" s="1"/>
    </row>
    <row r="78" spans="2:11" ht="12.75" customHeight="1">
      <c r="B78" s="1"/>
      <c r="C78" s="1"/>
      <c r="D78" s="3"/>
      <c r="E78" s="3"/>
      <c r="F78" s="3"/>
      <c r="G78" s="3"/>
      <c r="H78" s="3"/>
      <c r="I78" s="3"/>
      <c r="J78" s="1"/>
      <c r="K78" s="1"/>
    </row>
    <row r="79" spans="2:11" ht="12.75" customHeight="1">
      <c r="B79" s="1"/>
      <c r="C79" s="1"/>
      <c r="D79" s="3"/>
      <c r="E79" s="3"/>
      <c r="F79" s="3"/>
      <c r="G79" s="3"/>
      <c r="H79" s="3"/>
      <c r="I79" s="3"/>
      <c r="J79" s="1"/>
      <c r="K79" s="1"/>
    </row>
    <row r="80" spans="2:11" ht="12.75" customHeight="1">
      <c r="B80" s="1"/>
      <c r="C80" s="1"/>
      <c r="D80" s="3"/>
      <c r="E80" s="3"/>
      <c r="F80" s="3"/>
      <c r="G80" s="3"/>
      <c r="H80" s="3"/>
      <c r="I80" s="3"/>
      <c r="J80" s="1"/>
      <c r="K80" s="1"/>
    </row>
    <row r="81" spans="2:11" ht="12.75" customHeight="1">
      <c r="B81" s="1"/>
      <c r="C81" s="1"/>
      <c r="D81" s="3"/>
      <c r="E81" s="3"/>
      <c r="F81" s="3"/>
      <c r="G81" s="3"/>
      <c r="H81" s="3"/>
      <c r="I81" s="3"/>
      <c r="J81" s="1"/>
      <c r="K81" s="1"/>
    </row>
    <row r="82" spans="2:11" ht="12.75" customHeight="1">
      <c r="B82" s="1"/>
      <c r="C82" s="1"/>
      <c r="D82" s="3"/>
      <c r="E82" s="3"/>
      <c r="F82" s="3"/>
      <c r="G82" s="3"/>
      <c r="H82" s="3"/>
      <c r="I82" s="3"/>
      <c r="J82" s="1"/>
      <c r="K82" s="1"/>
    </row>
    <row r="83" spans="2:11" ht="12.75" customHeight="1">
      <c r="B83" s="1"/>
      <c r="C83" s="1"/>
      <c r="D83" s="3"/>
      <c r="E83" s="3"/>
      <c r="F83" s="3"/>
      <c r="G83" s="3"/>
      <c r="H83" s="3"/>
      <c r="I83" s="3"/>
      <c r="J83" s="1"/>
      <c r="K83" s="1"/>
    </row>
    <row r="84" spans="2:11" ht="12.75" customHeight="1">
      <c r="B84" s="1"/>
      <c r="C84" s="1"/>
      <c r="D84" s="3"/>
      <c r="E84" s="3"/>
      <c r="F84" s="3"/>
      <c r="G84" s="3"/>
      <c r="H84" s="3"/>
      <c r="I84" s="3"/>
      <c r="J84" s="1"/>
      <c r="K84" s="1"/>
    </row>
    <row r="85" spans="2:11" ht="12.75" customHeight="1">
      <c r="B85" s="1"/>
      <c r="C85" s="1"/>
      <c r="D85" s="3"/>
      <c r="E85" s="3"/>
      <c r="F85" s="3"/>
      <c r="G85" s="3"/>
      <c r="H85" s="3"/>
      <c r="I85" s="3"/>
      <c r="J85" s="1"/>
      <c r="K85" s="1"/>
    </row>
    <row r="86" spans="2:11" ht="12.75" customHeight="1">
      <c r="B86" s="1"/>
      <c r="C86" s="1"/>
      <c r="D86" s="3"/>
      <c r="E86" s="3"/>
      <c r="F86" s="3"/>
      <c r="G86" s="3"/>
      <c r="H86" s="3"/>
      <c r="I86" s="3"/>
      <c r="J86" s="1"/>
      <c r="K86" s="1"/>
    </row>
    <row r="87" spans="2:11" ht="12.75" customHeight="1">
      <c r="B87" s="1"/>
      <c r="C87" s="1"/>
      <c r="D87" s="3"/>
      <c r="E87" s="3"/>
      <c r="F87" s="3"/>
      <c r="G87" s="3"/>
      <c r="H87" s="3"/>
      <c r="I87" s="3"/>
      <c r="J87" s="1"/>
      <c r="K87" s="1"/>
    </row>
    <row r="88" spans="2:11" ht="12.75" customHeight="1">
      <c r="B88" s="1"/>
      <c r="C88" s="1"/>
      <c r="D88" s="3"/>
      <c r="E88" s="3"/>
      <c r="F88" s="3"/>
      <c r="G88" s="3"/>
      <c r="H88" s="3"/>
      <c r="I88" s="3"/>
      <c r="J88" s="1"/>
      <c r="K88" s="1"/>
    </row>
    <row r="89" spans="2:11" ht="12.75" customHeight="1">
      <c r="B89" s="1"/>
      <c r="C89" s="1"/>
      <c r="D89" s="3"/>
      <c r="E89" s="3"/>
      <c r="F89" s="3"/>
      <c r="G89" s="3"/>
      <c r="H89" s="3"/>
      <c r="I89" s="3"/>
      <c r="J89" s="1"/>
      <c r="K89" s="1"/>
    </row>
    <row r="90" spans="2:11" ht="12.75" customHeight="1">
      <c r="B90" s="1"/>
      <c r="C90" s="1"/>
      <c r="D90" s="3"/>
      <c r="E90" s="3"/>
      <c r="F90" s="3"/>
      <c r="G90" s="3"/>
      <c r="H90" s="3"/>
      <c r="I90" s="3"/>
      <c r="J90" s="1"/>
      <c r="K90" s="1"/>
    </row>
    <row r="91" spans="2:11" ht="12.75" customHeight="1">
      <c r="B91" s="1"/>
      <c r="C91" s="1"/>
      <c r="D91" s="3"/>
      <c r="E91" s="3"/>
      <c r="F91" s="3"/>
      <c r="G91" s="3"/>
      <c r="H91" s="3"/>
      <c r="I91" s="3"/>
      <c r="J91" s="1"/>
      <c r="K91" s="1"/>
    </row>
    <row r="92" spans="2:11" ht="12.75" customHeight="1">
      <c r="B92" s="1"/>
      <c r="C92" s="1"/>
      <c r="D92" s="3"/>
      <c r="E92" s="3"/>
      <c r="F92" s="3"/>
      <c r="G92" s="3"/>
      <c r="H92" s="3"/>
      <c r="I92" s="3"/>
      <c r="J92" s="1"/>
      <c r="K92" s="1"/>
    </row>
    <row r="93" spans="2:11" ht="12.75" customHeight="1">
      <c r="B93" s="1"/>
      <c r="C93" s="1"/>
      <c r="D93" s="3"/>
      <c r="E93" s="3"/>
      <c r="F93" s="3"/>
      <c r="G93" s="3"/>
      <c r="H93" s="3"/>
      <c r="I93" s="3"/>
      <c r="J93" s="1"/>
      <c r="K93" s="1"/>
    </row>
    <row r="94" spans="2:11" ht="12.75" customHeight="1">
      <c r="B94" s="1"/>
      <c r="C94" s="1"/>
      <c r="D94" s="3"/>
      <c r="E94" s="3"/>
      <c r="F94" s="3"/>
      <c r="G94" s="3"/>
      <c r="H94" s="3"/>
      <c r="I94" s="3"/>
      <c r="J94" s="1"/>
      <c r="K94" s="1"/>
    </row>
    <row r="95" spans="2:11" ht="12.75" customHeight="1">
      <c r="B95" s="1"/>
      <c r="C95" s="1"/>
      <c r="D95" s="3"/>
      <c r="E95" s="3"/>
      <c r="F95" s="3"/>
      <c r="G95" s="3"/>
      <c r="H95" s="3"/>
      <c r="I95" s="3"/>
      <c r="J95" s="1"/>
      <c r="K95" s="1"/>
    </row>
    <row r="96" spans="2:11" ht="12.75" customHeight="1">
      <c r="B96" s="1"/>
      <c r="C96" s="1"/>
      <c r="D96" s="3"/>
      <c r="E96" s="3"/>
      <c r="F96" s="3"/>
      <c r="G96" s="3"/>
      <c r="H96" s="3"/>
      <c r="I96" s="3"/>
      <c r="J96" s="1"/>
      <c r="K96" s="1"/>
    </row>
    <row r="97" spans="2:11" ht="12.75" customHeight="1">
      <c r="B97" s="1"/>
      <c r="C97" s="1"/>
      <c r="D97" s="3"/>
      <c r="E97" s="3"/>
      <c r="F97" s="3"/>
      <c r="G97" s="3"/>
      <c r="H97" s="3"/>
      <c r="I97" s="3"/>
      <c r="J97" s="1"/>
      <c r="K97" s="1"/>
    </row>
    <row r="98" spans="2:11" ht="12.75" customHeight="1">
      <c r="B98" s="1"/>
      <c r="C98" s="1"/>
      <c r="D98" s="3"/>
      <c r="E98" s="3"/>
      <c r="F98" s="3"/>
      <c r="G98" s="3"/>
      <c r="H98" s="3"/>
      <c r="I98" s="3"/>
      <c r="J98" s="1"/>
      <c r="K98" s="1"/>
    </row>
    <row r="99" spans="2:11" ht="12.75" customHeight="1">
      <c r="B99" s="1"/>
      <c r="C99" s="1"/>
      <c r="D99" s="3"/>
      <c r="E99" s="3"/>
      <c r="F99" s="3"/>
      <c r="G99" s="3"/>
      <c r="H99" s="3"/>
      <c r="I99" s="3"/>
      <c r="J99" s="1"/>
      <c r="K99" s="1"/>
    </row>
    <row r="100" spans="2:11" ht="12.75" customHeight="1">
      <c r="B100" s="1"/>
      <c r="C100" s="1"/>
      <c r="D100" s="3"/>
      <c r="E100" s="3"/>
      <c r="F100" s="3"/>
      <c r="G100" s="3"/>
      <c r="H100" s="3"/>
      <c r="I100" s="3"/>
      <c r="J100" s="1"/>
      <c r="K100" s="1"/>
    </row>
    <row r="101" spans="2:11" ht="12.75" customHeight="1">
      <c r="B101" s="1"/>
      <c r="C101" s="1"/>
      <c r="D101" s="3"/>
      <c r="E101" s="3"/>
      <c r="F101" s="3"/>
      <c r="G101" s="3"/>
      <c r="H101" s="3"/>
      <c r="I101" s="3"/>
      <c r="J101" s="1"/>
      <c r="K101" s="1"/>
    </row>
    <row r="102" spans="2:11" ht="12.75" customHeight="1">
      <c r="B102" s="1"/>
      <c r="C102" s="1"/>
      <c r="D102" s="3"/>
      <c r="E102" s="3"/>
      <c r="F102" s="3"/>
      <c r="G102" s="3"/>
      <c r="H102" s="3"/>
      <c r="I102" s="3"/>
      <c r="J102" s="1"/>
      <c r="K102" s="1"/>
    </row>
    <row r="103" spans="2:11" ht="12.75" customHeight="1">
      <c r="B103" s="1"/>
      <c r="C103" s="1"/>
      <c r="D103" s="3"/>
      <c r="E103" s="3"/>
      <c r="F103" s="3"/>
      <c r="G103" s="3"/>
      <c r="H103" s="3"/>
      <c r="I103" s="3"/>
      <c r="J103" s="1"/>
      <c r="K103" s="1"/>
    </row>
    <row r="104" spans="2:11" ht="12.75" customHeight="1">
      <c r="B104" s="1"/>
      <c r="C104" s="1"/>
      <c r="D104" s="3"/>
      <c r="E104" s="3"/>
      <c r="F104" s="3"/>
      <c r="G104" s="3"/>
      <c r="H104" s="3"/>
      <c r="I104" s="3"/>
      <c r="J104" s="1"/>
      <c r="K104" s="1"/>
    </row>
    <row r="105" spans="2:11" ht="12.75" customHeight="1">
      <c r="B105" s="1"/>
      <c r="C105" s="1"/>
      <c r="D105" s="3"/>
      <c r="E105" s="3"/>
      <c r="F105" s="3"/>
      <c r="G105" s="3"/>
      <c r="H105" s="3"/>
      <c r="I105" s="3"/>
      <c r="J105" s="1"/>
      <c r="K105" s="1"/>
    </row>
    <row r="106" spans="2:11" ht="12.75" customHeight="1">
      <c r="B106" s="1"/>
      <c r="C106" s="1"/>
      <c r="D106" s="3"/>
      <c r="E106" s="3"/>
      <c r="F106" s="3"/>
      <c r="G106" s="3"/>
      <c r="H106" s="3"/>
      <c r="I106" s="3"/>
      <c r="J106" s="1"/>
      <c r="K106" s="1"/>
    </row>
    <row r="107" spans="2:11" ht="12.75" customHeight="1">
      <c r="B107" s="1"/>
      <c r="C107" s="1"/>
      <c r="D107" s="3"/>
      <c r="E107" s="3"/>
      <c r="F107" s="3"/>
      <c r="G107" s="3"/>
      <c r="H107" s="3"/>
      <c r="I107" s="3"/>
      <c r="J107" s="1"/>
      <c r="K107" s="1"/>
    </row>
    <row r="108" spans="2:11" ht="12.75" customHeight="1">
      <c r="B108" s="1"/>
      <c r="C108" s="1"/>
      <c r="D108" s="3"/>
      <c r="E108" s="3"/>
      <c r="F108" s="3"/>
      <c r="G108" s="3"/>
      <c r="H108" s="3"/>
      <c r="I108" s="3"/>
      <c r="J108" s="1"/>
      <c r="K108" s="1"/>
    </row>
    <row r="109" spans="2:11" ht="12.75" customHeight="1">
      <c r="B109" s="1"/>
      <c r="C109" s="1"/>
      <c r="D109" s="3"/>
      <c r="E109" s="3"/>
      <c r="F109" s="3"/>
      <c r="G109" s="3"/>
      <c r="H109" s="3"/>
      <c r="I109" s="3"/>
      <c r="J109" s="1"/>
      <c r="K109" s="1"/>
    </row>
    <row r="110" spans="2:11" ht="12.75" customHeight="1">
      <c r="B110" s="1"/>
      <c r="C110" s="1"/>
      <c r="D110" s="3"/>
      <c r="E110" s="3"/>
      <c r="F110" s="3"/>
      <c r="G110" s="3"/>
      <c r="H110" s="3"/>
      <c r="I110" s="3"/>
      <c r="J110" s="1"/>
      <c r="K110" s="1"/>
    </row>
    <row r="111" spans="2:11" ht="12.75" customHeight="1">
      <c r="B111" s="1"/>
      <c r="C111" s="1"/>
      <c r="D111" s="3"/>
      <c r="E111" s="3"/>
      <c r="F111" s="3"/>
      <c r="G111" s="3"/>
      <c r="H111" s="3"/>
      <c r="I111" s="3"/>
      <c r="J111" s="1"/>
      <c r="K111" s="1"/>
    </row>
    <row r="112" spans="2:11" ht="12.75" customHeight="1">
      <c r="B112" s="1"/>
      <c r="C112" s="1"/>
      <c r="D112" s="3"/>
      <c r="E112" s="3"/>
      <c r="F112" s="3"/>
      <c r="G112" s="3"/>
      <c r="H112" s="3"/>
      <c r="I112" s="3"/>
      <c r="J112" s="1"/>
      <c r="K112" s="1"/>
    </row>
    <row r="113" spans="2:11" ht="12.75" customHeight="1">
      <c r="B113" s="1"/>
      <c r="C113" s="1"/>
      <c r="D113" s="3"/>
      <c r="E113" s="3"/>
      <c r="F113" s="3"/>
      <c r="G113" s="3"/>
      <c r="H113" s="3"/>
      <c r="I113" s="3"/>
      <c r="J113" s="1"/>
      <c r="K113" s="1"/>
    </row>
    <row r="114" spans="2:11" ht="12.75" customHeight="1">
      <c r="B114" s="1"/>
      <c r="C114" s="1"/>
      <c r="D114" s="3"/>
      <c r="E114" s="3"/>
      <c r="F114" s="3"/>
      <c r="G114" s="3"/>
      <c r="H114" s="3"/>
      <c r="I114" s="3"/>
      <c r="J114" s="1"/>
      <c r="K114" s="1"/>
    </row>
    <row r="115" spans="2:11" ht="12.75" customHeight="1">
      <c r="B115" s="1"/>
      <c r="C115" s="1"/>
      <c r="J115" s="1"/>
      <c r="K115" s="1"/>
    </row>
    <row r="116" spans="2:11" ht="12.75" customHeight="1">
      <c r="B116" s="1"/>
      <c r="C116" s="1"/>
      <c r="J116" s="1"/>
      <c r="K116" s="1"/>
    </row>
    <row r="117" spans="2:11" ht="12.75" customHeight="1">
      <c r="B117" s="1"/>
      <c r="C117" s="1"/>
      <c r="J117" s="1"/>
      <c r="K117" s="1"/>
    </row>
    <row r="118" spans="2:11" ht="12.75" customHeight="1">
      <c r="B118" s="1"/>
      <c r="C118" s="1"/>
      <c r="J118" s="1"/>
      <c r="K118" s="1"/>
    </row>
    <row r="119" spans="2:11" ht="12.75" customHeight="1">
      <c r="B119" s="1"/>
      <c r="C119" s="1"/>
      <c r="J119" s="1"/>
      <c r="K119" s="1"/>
    </row>
    <row r="120" spans="2:11" ht="12.75" customHeight="1">
      <c r="B120" s="1"/>
      <c r="C120" s="1"/>
      <c r="J120" s="1"/>
      <c r="K120" s="1"/>
    </row>
    <row r="121" spans="2:11" ht="12.75" customHeight="1">
      <c r="B121" s="1"/>
      <c r="C121" s="1"/>
      <c r="J121" s="1"/>
      <c r="K121" s="1"/>
    </row>
    <row r="122" spans="2:11" ht="12.75" customHeight="1">
      <c r="B122" s="1"/>
      <c r="C122" s="1"/>
      <c r="J122" s="1"/>
      <c r="K122" s="1"/>
    </row>
    <row r="123" spans="2:11" ht="12.75" customHeight="1">
      <c r="B123" s="1"/>
      <c r="C123" s="1"/>
      <c r="J123" s="1"/>
      <c r="K123" s="1"/>
    </row>
    <row r="124" spans="2:11" ht="12.75" customHeight="1">
      <c r="B124" s="1"/>
      <c r="C124" s="1"/>
      <c r="J124" s="1"/>
      <c r="K124" s="1"/>
    </row>
    <row r="125" spans="2:11" ht="12.75" customHeight="1">
      <c r="B125" s="1"/>
      <c r="C125" s="1"/>
      <c r="J125" s="1"/>
      <c r="K125" s="1"/>
    </row>
    <row r="126" spans="2:11" ht="12.75" customHeight="1">
      <c r="B126" s="1"/>
      <c r="C126" s="1"/>
      <c r="J126" s="1"/>
      <c r="K126" s="1"/>
    </row>
    <row r="127" spans="2:11" ht="12.75" customHeight="1">
      <c r="B127" s="1"/>
      <c r="C127" s="1"/>
      <c r="J127" s="1"/>
      <c r="K127" s="1"/>
    </row>
    <row r="128" spans="2:11" ht="12.75" customHeight="1">
      <c r="B128" s="1"/>
      <c r="C128" s="1"/>
      <c r="J128" s="1"/>
      <c r="K128" s="1"/>
    </row>
    <row r="129" spans="2:11" ht="12.75" customHeight="1">
      <c r="B129" s="1"/>
      <c r="C129" s="1"/>
      <c r="J129" s="1"/>
      <c r="K129" s="1"/>
    </row>
    <row r="130" spans="2:11" ht="12.75" customHeight="1">
      <c r="B130" s="1"/>
      <c r="C130" s="1"/>
      <c r="J130" s="1"/>
      <c r="K130" s="1"/>
    </row>
    <row r="131" spans="2:11" ht="12.75" customHeight="1">
      <c r="B131" s="1"/>
      <c r="C131" s="1"/>
      <c r="J131" s="1"/>
      <c r="K131" s="1"/>
    </row>
    <row r="132" spans="2:11" ht="12.75" customHeight="1">
      <c r="B132" s="1"/>
      <c r="C132" s="1"/>
      <c r="J132" s="1"/>
      <c r="K132" s="1"/>
    </row>
    <row r="133" spans="2:11" ht="12.75" customHeight="1">
      <c r="B133" s="1"/>
      <c r="C133" s="1"/>
      <c r="J133" s="1"/>
      <c r="K133" s="1"/>
    </row>
    <row r="134" spans="2:11" ht="12.75" customHeight="1">
      <c r="B134" s="1"/>
      <c r="C134" s="1"/>
      <c r="J134" s="1"/>
      <c r="K134" s="1"/>
    </row>
    <row r="135" spans="2:11" ht="12.75" customHeight="1">
      <c r="B135" s="1"/>
      <c r="C135" s="1"/>
      <c r="J135" s="1"/>
      <c r="K135" s="1"/>
    </row>
    <row r="136" spans="2:11" ht="12.75" customHeight="1">
      <c r="B136" s="1"/>
      <c r="C136" s="1"/>
      <c r="J136" s="1"/>
      <c r="K136" s="1"/>
    </row>
    <row r="137" spans="2:11" ht="12.75" customHeight="1">
      <c r="B137" s="1"/>
      <c r="C137" s="1"/>
      <c r="J137" s="1"/>
      <c r="K137" s="1"/>
    </row>
    <row r="138" spans="2:11" ht="12.75" customHeight="1">
      <c r="B138" s="1"/>
      <c r="C138" s="1"/>
      <c r="J138" s="1"/>
      <c r="K138" s="1"/>
    </row>
    <row r="139" spans="2:11" ht="12.75" customHeight="1">
      <c r="B139" s="1"/>
      <c r="C139" s="1"/>
      <c r="J139" s="1"/>
      <c r="K139" s="1"/>
    </row>
    <row r="140" spans="2:11" ht="12.75" customHeight="1">
      <c r="B140" s="1"/>
      <c r="C140" s="1"/>
      <c r="J140" s="1"/>
      <c r="K140" s="1"/>
    </row>
    <row r="141" spans="2:11" ht="12.75" customHeight="1">
      <c r="B141" s="1"/>
      <c r="C141" s="1"/>
      <c r="J141" s="1"/>
      <c r="K141" s="1"/>
    </row>
    <row r="142" spans="2:11" ht="12.75" customHeight="1">
      <c r="B142" s="1"/>
      <c r="C142" s="1"/>
      <c r="J142" s="1"/>
      <c r="K142" s="1"/>
    </row>
    <row r="143" spans="2:11" ht="12.75" customHeight="1">
      <c r="B143" s="1"/>
      <c r="C143" s="1"/>
      <c r="J143" s="1"/>
      <c r="K143" s="1"/>
    </row>
    <row r="144" spans="2:11" ht="12.75" customHeight="1">
      <c r="B144" s="1"/>
      <c r="C144" s="1"/>
      <c r="J144" s="1"/>
      <c r="K144" s="1"/>
    </row>
    <row r="145" spans="2:11" ht="12.75" customHeight="1">
      <c r="B145" s="1"/>
      <c r="C145" s="1"/>
      <c r="J145" s="1"/>
      <c r="K145" s="1"/>
    </row>
    <row r="146" spans="2:11" ht="12.75" customHeight="1">
      <c r="B146" s="1"/>
      <c r="C146" s="1"/>
      <c r="J146" s="1"/>
      <c r="K146" s="1"/>
    </row>
    <row r="147" spans="2:11" ht="12.75" customHeight="1">
      <c r="B147" s="1"/>
      <c r="C147" s="1"/>
      <c r="J147" s="1"/>
      <c r="K147" s="1"/>
    </row>
    <row r="148" spans="2:11" ht="12.75" customHeight="1">
      <c r="B148" s="1"/>
      <c r="C148" s="1"/>
      <c r="J148" s="1"/>
      <c r="K148" s="1"/>
    </row>
    <row r="149" spans="2:11" ht="12.75" customHeight="1">
      <c r="B149" s="1"/>
      <c r="C149" s="1"/>
      <c r="J149" s="1"/>
      <c r="K149" s="1"/>
    </row>
    <row r="150" spans="2:11" ht="12.75" customHeight="1">
      <c r="B150" s="1"/>
      <c r="C150" s="1"/>
      <c r="J150" s="1"/>
      <c r="K150" s="1"/>
    </row>
    <row r="151" spans="2:11" ht="12.75" customHeight="1">
      <c r="B151" s="1"/>
      <c r="C151" s="1"/>
      <c r="J151" s="1"/>
      <c r="K151" s="1"/>
    </row>
    <row r="152" spans="2:11" ht="12.75" customHeight="1">
      <c r="B152" s="1"/>
      <c r="C152" s="1"/>
      <c r="J152" s="1"/>
      <c r="K152" s="1"/>
    </row>
    <row r="153" spans="2:11" ht="12.75" customHeight="1">
      <c r="B153" s="1"/>
      <c r="C153" s="1"/>
      <c r="J153" s="1"/>
      <c r="K153" s="1"/>
    </row>
    <row r="154" spans="2:11" ht="12.75" customHeight="1">
      <c r="B154" s="1"/>
      <c r="C154" s="1"/>
      <c r="J154" s="1"/>
      <c r="K154" s="1"/>
    </row>
    <row r="155" spans="2:11" ht="12.75" customHeight="1">
      <c r="B155" s="1"/>
      <c r="C155" s="1"/>
      <c r="J155" s="1"/>
      <c r="K155" s="1"/>
    </row>
    <row r="156" spans="2:11" ht="12.75" customHeight="1">
      <c r="B156" s="1"/>
      <c r="C156" s="1"/>
      <c r="J156" s="1"/>
      <c r="K156" s="1"/>
    </row>
    <row r="157" spans="2:11" ht="12.75" customHeight="1">
      <c r="B157" s="1"/>
      <c r="C157" s="1"/>
      <c r="J157" s="1"/>
      <c r="K157" s="1"/>
    </row>
    <row r="158" spans="2:11" ht="12.75" customHeight="1">
      <c r="B158" s="1"/>
      <c r="C158" s="1"/>
      <c r="J158" s="1"/>
      <c r="K158" s="1"/>
    </row>
    <row r="159" spans="2:11" ht="12.75" customHeight="1">
      <c r="B159" s="1"/>
      <c r="C159" s="1"/>
      <c r="J159" s="1"/>
      <c r="K159" s="1"/>
    </row>
    <row r="160" spans="2:11" ht="12.75" customHeight="1">
      <c r="B160" s="1"/>
      <c r="C160" s="1"/>
      <c r="J160" s="1"/>
      <c r="K160" s="1"/>
    </row>
    <row r="161" spans="2:11" ht="12.75" customHeight="1">
      <c r="B161" s="1"/>
      <c r="C161" s="1"/>
      <c r="J161" s="1"/>
      <c r="K161" s="1"/>
    </row>
    <row r="162" spans="2:11" ht="12.75" customHeight="1">
      <c r="B162" s="1"/>
      <c r="C162" s="1"/>
      <c r="J162" s="1"/>
      <c r="K162" s="1"/>
    </row>
    <row r="163" spans="2:11" ht="12.75" customHeight="1">
      <c r="B163" s="1"/>
      <c r="C163" s="1"/>
      <c r="J163" s="1"/>
      <c r="K163" s="1"/>
    </row>
    <row r="164" spans="2:11" ht="12.75" customHeight="1">
      <c r="B164" s="1"/>
      <c r="C164" s="1"/>
      <c r="J164" s="1"/>
      <c r="K164" s="1"/>
    </row>
    <row r="165" spans="2:11" ht="12.75" customHeight="1">
      <c r="B165" s="1"/>
      <c r="C165" s="1"/>
      <c r="J165" s="1"/>
      <c r="K165" s="1"/>
    </row>
    <row r="166" spans="2:11" ht="12.75" customHeight="1">
      <c r="B166" s="1"/>
      <c r="C166" s="1"/>
      <c r="J166" s="1"/>
      <c r="K166" s="1"/>
    </row>
    <row r="167" spans="2:11" ht="12.75" customHeight="1">
      <c r="B167" s="1"/>
      <c r="C167" s="1"/>
      <c r="J167" s="1"/>
      <c r="K167" s="1"/>
    </row>
    <row r="168" spans="2:11" ht="12.75" customHeight="1">
      <c r="B168" s="1"/>
      <c r="C168" s="1"/>
      <c r="J168" s="1"/>
      <c r="K168" s="1"/>
    </row>
    <row r="169" spans="2:11" ht="12.75" customHeight="1">
      <c r="B169" s="1"/>
      <c r="C169" s="1"/>
      <c r="J169" s="1"/>
      <c r="K169" s="1"/>
    </row>
    <row r="170" spans="2:11" ht="12.75" customHeight="1">
      <c r="B170" s="1"/>
      <c r="C170" s="1"/>
      <c r="J170" s="1"/>
      <c r="K170" s="1"/>
    </row>
    <row r="171" spans="2:11" ht="12.75" customHeight="1">
      <c r="B171" s="1"/>
      <c r="C171" s="1"/>
      <c r="J171" s="1"/>
      <c r="K171" s="1"/>
    </row>
    <row r="172" spans="2:11" ht="12.75" customHeight="1">
      <c r="B172" s="1"/>
      <c r="C172" s="1"/>
      <c r="J172" s="1"/>
      <c r="K172" s="1"/>
    </row>
    <row r="173" spans="2:11" ht="12.75" customHeight="1">
      <c r="B173" s="1"/>
      <c r="C173" s="1"/>
      <c r="J173" s="1"/>
      <c r="K173" s="1"/>
    </row>
    <row r="174" spans="2:11" ht="12.75" customHeight="1">
      <c r="B174" s="1"/>
      <c r="C174" s="1"/>
      <c r="J174" s="1"/>
      <c r="K174" s="1"/>
    </row>
    <row r="175" spans="2:11" ht="12.75" customHeight="1">
      <c r="B175" s="1"/>
      <c r="C175" s="1"/>
      <c r="J175" s="1"/>
      <c r="K175" s="1"/>
    </row>
    <row r="176" spans="2:11" ht="12.75" customHeight="1">
      <c r="B176" s="1"/>
      <c r="C176" s="1"/>
      <c r="J176" s="1"/>
      <c r="K176" s="1"/>
    </row>
    <row r="177" spans="2:11" ht="12.75" customHeight="1">
      <c r="B177" s="1"/>
      <c r="C177" s="1"/>
      <c r="J177" s="1"/>
      <c r="K177" s="1"/>
    </row>
    <row r="178" spans="2:11" ht="12.75" customHeight="1">
      <c r="B178" s="1"/>
      <c r="C178" s="1"/>
      <c r="J178" s="1"/>
      <c r="K178" s="1"/>
    </row>
    <row r="179" spans="2:11" ht="12.75" customHeight="1">
      <c r="B179" s="1"/>
      <c r="C179" s="1"/>
      <c r="J179" s="1"/>
      <c r="K179" s="1"/>
    </row>
    <row r="180" spans="2:11" ht="12.75" customHeight="1">
      <c r="B180" s="1"/>
      <c r="C180" s="1"/>
      <c r="J180" s="1"/>
      <c r="K180" s="1"/>
    </row>
    <row r="181" spans="2:11" ht="12.75" customHeight="1">
      <c r="B181" s="1"/>
      <c r="C181" s="1"/>
      <c r="J181" s="1"/>
      <c r="K181" s="1"/>
    </row>
    <row r="182" spans="2:11" ht="12.75" customHeight="1">
      <c r="B182" s="1"/>
      <c r="C182" s="1"/>
      <c r="J182" s="1"/>
      <c r="K182" s="1"/>
    </row>
    <row r="183" spans="2:11" ht="12.75" customHeight="1">
      <c r="B183" s="1"/>
      <c r="C183" s="1"/>
      <c r="J183" s="1"/>
      <c r="K183" s="1"/>
    </row>
    <row r="184" spans="2:11" ht="12.75" customHeight="1">
      <c r="B184" s="1"/>
      <c r="C184" s="1"/>
      <c r="J184" s="1"/>
      <c r="K184" s="1"/>
    </row>
    <row r="185" spans="2:11" ht="12.75" customHeight="1">
      <c r="B185" s="1"/>
      <c r="C185" s="1"/>
      <c r="J185" s="1"/>
      <c r="K185" s="1"/>
    </row>
    <row r="186" spans="2:11" ht="12.75" customHeight="1">
      <c r="B186" s="1"/>
      <c r="C186" s="1"/>
      <c r="J186" s="1"/>
      <c r="K186" s="1"/>
    </row>
    <row r="187" spans="2:11" ht="12.75" customHeight="1">
      <c r="B187" s="1"/>
      <c r="C187" s="1"/>
      <c r="J187" s="1"/>
      <c r="K187" s="1"/>
    </row>
    <row r="188" spans="2:11" ht="12.75" customHeight="1">
      <c r="B188" s="1"/>
      <c r="C188" s="1"/>
      <c r="J188" s="1"/>
      <c r="K188" s="1"/>
    </row>
    <row r="189" spans="2:11" ht="12.75" customHeight="1">
      <c r="B189" s="1"/>
      <c r="C189" s="1"/>
      <c r="J189" s="1"/>
      <c r="K189" s="1"/>
    </row>
    <row r="190" spans="2:11" ht="12.75" customHeight="1">
      <c r="B190" s="1"/>
      <c r="C190" s="1"/>
      <c r="J190" s="1"/>
      <c r="K190" s="1"/>
    </row>
    <row r="191" spans="2:11" ht="12.75" customHeight="1">
      <c r="B191" s="1"/>
      <c r="C191" s="1"/>
      <c r="J191" s="1"/>
      <c r="K191" s="1"/>
    </row>
    <row r="192" spans="2:11" ht="12.75" customHeight="1">
      <c r="B192" s="1"/>
      <c r="C192" s="1"/>
      <c r="J192" s="1"/>
      <c r="K192" s="1"/>
    </row>
    <row r="193" spans="2:11" ht="12.75" customHeight="1">
      <c r="B193" s="1"/>
      <c r="C193" s="1"/>
      <c r="J193" s="1"/>
      <c r="K193" s="1"/>
    </row>
    <row r="194" spans="2:11" ht="12.75" customHeight="1">
      <c r="B194" s="1"/>
      <c r="C194" s="1"/>
      <c r="J194" s="1"/>
      <c r="K194" s="1"/>
    </row>
    <row r="195" spans="2:11" ht="12.75" customHeight="1">
      <c r="B195" s="1"/>
      <c r="C195" s="1"/>
      <c r="J195" s="1"/>
      <c r="K195" s="1"/>
    </row>
    <row r="196" spans="2:11" ht="12.75" customHeight="1">
      <c r="B196" s="1"/>
      <c r="C196" s="1"/>
      <c r="J196" s="1"/>
      <c r="K196" s="1"/>
    </row>
    <row r="197" spans="2:11" ht="12.75" customHeight="1">
      <c r="B197" s="1"/>
      <c r="C197" s="1"/>
      <c r="J197" s="1"/>
      <c r="K197" s="1"/>
    </row>
    <row r="198" spans="2:11" ht="12.75" customHeight="1">
      <c r="B198" s="1"/>
      <c r="C198" s="1"/>
      <c r="J198" s="1"/>
      <c r="K198" s="1"/>
    </row>
    <row r="199" spans="2:11" ht="12.75" customHeight="1">
      <c r="B199" s="1"/>
      <c r="C199" s="1"/>
      <c r="J199" s="1"/>
      <c r="K199" s="1"/>
    </row>
    <row r="200" spans="2:11" ht="12.75" customHeight="1">
      <c r="B200" s="1"/>
      <c r="C200" s="1"/>
      <c r="J200" s="1"/>
      <c r="K200" s="1"/>
    </row>
    <row r="201" spans="2:11" ht="12.75" customHeight="1">
      <c r="B201" s="1"/>
      <c r="C201" s="1"/>
      <c r="J201" s="1"/>
      <c r="K201" s="1"/>
    </row>
    <row r="202" spans="2:11" ht="12.75" customHeight="1">
      <c r="B202" s="1"/>
      <c r="C202" s="1"/>
      <c r="J202" s="1"/>
      <c r="K202" s="1"/>
    </row>
    <row r="203" spans="2:11" ht="12.75" customHeight="1">
      <c r="B203" s="1"/>
      <c r="C203" s="1"/>
      <c r="J203" s="1"/>
      <c r="K203" s="1"/>
    </row>
    <row r="204" spans="2:11" ht="12.75" customHeight="1">
      <c r="B204" s="1"/>
      <c r="C204" s="1"/>
      <c r="J204" s="1"/>
      <c r="K204" s="1"/>
    </row>
    <row r="205" spans="2:11" ht="12.75" customHeight="1">
      <c r="B205" s="1"/>
      <c r="C205" s="1"/>
      <c r="J205" s="1"/>
      <c r="K205" s="1"/>
    </row>
    <row r="206" spans="2:11" ht="12.75" customHeight="1">
      <c r="B206" s="1"/>
      <c r="C206" s="1"/>
      <c r="J206" s="1"/>
      <c r="K206" s="1"/>
    </row>
    <row r="207" spans="2:11" ht="12.75" customHeight="1">
      <c r="B207" s="1"/>
      <c r="C207" s="1"/>
      <c r="J207" s="1"/>
      <c r="K207" s="1"/>
    </row>
    <row r="208" spans="2:11" ht="12.75" customHeight="1">
      <c r="B208" s="1"/>
      <c r="C208" s="1"/>
      <c r="J208" s="1"/>
      <c r="K208" s="1"/>
    </row>
    <row r="209" spans="2:11" ht="12.75" customHeight="1">
      <c r="B209" s="1"/>
      <c r="C209" s="1"/>
      <c r="J209" s="1"/>
      <c r="K209" s="1"/>
    </row>
    <row r="210" spans="2:11" ht="12.75" customHeight="1">
      <c r="B210" s="1"/>
      <c r="C210" s="1"/>
      <c r="J210" s="1"/>
      <c r="K210" s="1"/>
    </row>
    <row r="211" spans="2:11" ht="12.75" customHeight="1">
      <c r="B211" s="1"/>
      <c r="C211" s="1"/>
      <c r="J211" s="1"/>
      <c r="K211" s="1"/>
    </row>
    <row r="212" spans="2:11" ht="12.75" customHeight="1">
      <c r="B212" s="1"/>
      <c r="C212" s="1"/>
      <c r="J212" s="1"/>
      <c r="K212" s="1"/>
    </row>
    <row r="213" spans="2:11" ht="12.75" customHeight="1">
      <c r="B213" s="1"/>
      <c r="C213" s="1"/>
      <c r="J213" s="1"/>
      <c r="K213" s="1"/>
    </row>
    <row r="214" spans="2:11" ht="12.75" customHeight="1">
      <c r="B214" s="1"/>
      <c r="C214" s="1"/>
      <c r="J214" s="1"/>
      <c r="K214" s="1"/>
    </row>
    <row r="215" spans="2:11" ht="12.75" customHeight="1">
      <c r="B215" s="1"/>
      <c r="C215" s="1"/>
      <c r="J215" s="1"/>
      <c r="K215" s="1"/>
    </row>
    <row r="216" spans="2:11" ht="12.75" customHeight="1">
      <c r="B216" s="1"/>
      <c r="C216" s="1"/>
      <c r="J216" s="1"/>
      <c r="K216" s="1"/>
    </row>
    <row r="217" spans="2:11" ht="12.75" customHeight="1">
      <c r="B217" s="1"/>
      <c r="C217" s="1"/>
      <c r="J217" s="1"/>
      <c r="K217" s="1"/>
    </row>
    <row r="218" spans="2:11" ht="12.75" customHeight="1">
      <c r="B218" s="1"/>
      <c r="C218" s="1"/>
      <c r="J218" s="1"/>
      <c r="K218" s="1"/>
    </row>
    <row r="219" spans="2:11" ht="12.75" customHeight="1">
      <c r="B219" s="1"/>
      <c r="C219" s="1"/>
      <c r="J219" s="1"/>
      <c r="K219" s="1"/>
    </row>
    <row r="220" spans="2:11" ht="12.75" customHeight="1">
      <c r="B220" s="1"/>
      <c r="C220" s="1"/>
      <c r="J220" s="1"/>
      <c r="K220" s="1"/>
    </row>
    <row r="221" spans="2:11" ht="12.75" customHeight="1">
      <c r="B221" s="1"/>
      <c r="C221" s="1"/>
      <c r="J221" s="1"/>
      <c r="K221" s="1"/>
    </row>
    <row r="222" spans="2:11" ht="12.75" customHeight="1">
      <c r="B222" s="1"/>
      <c r="C222" s="1"/>
      <c r="J222" s="1"/>
      <c r="K222" s="1"/>
    </row>
    <row r="223" spans="2:11" ht="12.75" customHeight="1">
      <c r="B223" s="1"/>
      <c r="C223" s="1"/>
      <c r="J223" s="1"/>
      <c r="K223" s="1"/>
    </row>
    <row r="224" spans="2:11" ht="12.75" customHeight="1">
      <c r="B224" s="1"/>
      <c r="C224" s="1"/>
      <c r="J224" s="1"/>
      <c r="K224" s="1"/>
    </row>
    <row r="225" spans="2:11" ht="12.75" customHeight="1">
      <c r="B225" s="1"/>
      <c r="C225" s="1"/>
      <c r="J225" s="1"/>
      <c r="K225" s="1"/>
    </row>
    <row r="226" spans="2:11" ht="12.75" customHeight="1">
      <c r="B226" s="1"/>
      <c r="C226" s="1"/>
      <c r="J226" s="1"/>
      <c r="K226" s="1"/>
    </row>
    <row r="227" spans="2:11" ht="12.75" customHeight="1">
      <c r="B227" s="1"/>
      <c r="C227" s="1"/>
      <c r="J227" s="1"/>
      <c r="K227" s="1"/>
    </row>
    <row r="228" spans="2:11" ht="12.75" customHeight="1">
      <c r="B228" s="1"/>
      <c r="C228" s="1"/>
      <c r="J228" s="1"/>
      <c r="K228" s="1"/>
    </row>
    <row r="229" spans="2:11" ht="12.75" customHeight="1">
      <c r="B229" s="1"/>
      <c r="C229" s="1"/>
      <c r="J229" s="1"/>
      <c r="K229" s="1"/>
    </row>
    <row r="230" spans="2:11" ht="12.75" customHeight="1">
      <c r="B230" s="1"/>
      <c r="C230" s="1"/>
      <c r="J230" s="1"/>
      <c r="K230" s="1"/>
    </row>
    <row r="231" spans="2:11" ht="12.75" customHeight="1">
      <c r="B231" s="1"/>
      <c r="C231" s="1"/>
      <c r="J231" s="1"/>
      <c r="K231" s="1"/>
    </row>
    <row r="232" spans="2:11" ht="12.75" customHeight="1">
      <c r="B232" s="1"/>
      <c r="C232" s="1"/>
      <c r="J232" s="1"/>
      <c r="K232" s="1"/>
    </row>
    <row r="233" spans="2:11" ht="12.75" customHeight="1">
      <c r="B233" s="1"/>
      <c r="C233" s="1"/>
      <c r="J233" s="1"/>
      <c r="K233" s="1"/>
    </row>
    <row r="234" spans="2:11" ht="12.75" customHeight="1">
      <c r="B234" s="1"/>
      <c r="C234" s="1"/>
      <c r="J234" s="1"/>
      <c r="K234" s="1"/>
    </row>
    <row r="235" spans="2:11" ht="12.75" customHeight="1">
      <c r="B235" s="1"/>
      <c r="C235" s="1"/>
      <c r="J235" s="1"/>
      <c r="K235" s="1"/>
    </row>
    <row r="236" spans="2:11" ht="12.75" customHeight="1">
      <c r="B236" s="1"/>
      <c r="C236" s="1"/>
      <c r="J236" s="1"/>
      <c r="K236" s="1"/>
    </row>
    <row r="237" spans="2:11" ht="12.75" customHeight="1">
      <c r="B237" s="1"/>
      <c r="C237" s="1"/>
      <c r="J237" s="1"/>
      <c r="K237" s="1"/>
    </row>
    <row r="238" spans="2:11" ht="12.75" customHeight="1">
      <c r="B238" s="1"/>
      <c r="C238" s="1"/>
      <c r="J238" s="1"/>
      <c r="K238" s="1"/>
    </row>
    <row r="239" spans="2:11" ht="12.75" customHeight="1">
      <c r="B239" s="1"/>
      <c r="C239" s="1"/>
      <c r="J239" s="1"/>
      <c r="K239" s="1"/>
    </row>
    <row r="240" spans="2:11" ht="12.75" customHeight="1">
      <c r="B240" s="1"/>
      <c r="C240" s="1"/>
      <c r="J240" s="1"/>
      <c r="K240" s="1"/>
    </row>
    <row r="241" spans="2:11" ht="12.75" customHeight="1">
      <c r="B241" s="1"/>
      <c r="C241" s="1"/>
      <c r="J241" s="1"/>
      <c r="K241" s="1"/>
    </row>
    <row r="242" spans="2:11" ht="12.75" customHeight="1">
      <c r="B242" s="1"/>
      <c r="C242" s="1"/>
      <c r="J242" s="1"/>
      <c r="K242" s="1"/>
    </row>
    <row r="243" spans="2:11" ht="12.75" customHeight="1">
      <c r="B243" s="1"/>
      <c r="C243" s="1"/>
      <c r="J243" s="1"/>
      <c r="K243" s="1"/>
    </row>
    <row r="244" spans="2:11" ht="12.75" customHeight="1">
      <c r="B244" s="1"/>
      <c r="C244" s="1"/>
      <c r="J244" s="1"/>
      <c r="K244" s="1"/>
    </row>
    <row r="245" spans="2:11" ht="12.75" customHeight="1">
      <c r="B245" s="1"/>
      <c r="C245" s="1"/>
      <c r="J245" s="1"/>
      <c r="K245" s="1"/>
    </row>
    <row r="246" spans="2:11" ht="12.75" customHeight="1">
      <c r="B246" s="1"/>
      <c r="C246" s="1"/>
      <c r="J246" s="1"/>
      <c r="K246" s="1"/>
    </row>
    <row r="247" spans="2:11" ht="12.75" customHeight="1">
      <c r="B247" s="1"/>
      <c r="C247" s="1"/>
      <c r="J247" s="1"/>
      <c r="K247" s="1"/>
    </row>
    <row r="248" spans="2:11" ht="12.75" customHeight="1">
      <c r="B248" s="1"/>
      <c r="C248" s="1"/>
      <c r="J248" s="1"/>
      <c r="K248" s="1"/>
    </row>
    <row r="249" spans="2:11" ht="12.75" customHeight="1">
      <c r="B249" s="1"/>
      <c r="C249" s="1"/>
      <c r="J249" s="1"/>
      <c r="K249" s="1"/>
    </row>
    <row r="250" spans="2:11" ht="12.75" customHeight="1">
      <c r="B250" s="1"/>
      <c r="C250" s="1"/>
      <c r="J250" s="1"/>
      <c r="K250" s="1"/>
    </row>
    <row r="251" spans="2:11" ht="12.75" customHeight="1">
      <c r="B251" s="1"/>
      <c r="C251" s="1"/>
      <c r="J251" s="1"/>
      <c r="K251" s="1"/>
    </row>
    <row r="252" spans="2:11" ht="12.75" customHeight="1">
      <c r="B252" s="1"/>
      <c r="C252" s="1"/>
      <c r="J252" s="1"/>
      <c r="K252" s="1"/>
    </row>
    <row r="253" spans="2:11" ht="12.75" customHeight="1">
      <c r="B253" s="1"/>
      <c r="C253" s="1"/>
      <c r="J253" s="1"/>
      <c r="K253" s="1"/>
    </row>
    <row r="254" spans="2:11" ht="12.75" customHeight="1">
      <c r="B254" s="1"/>
      <c r="C254" s="1"/>
      <c r="J254" s="1"/>
      <c r="K254" s="1"/>
    </row>
    <row r="255" spans="2:11" ht="12.75" customHeight="1">
      <c r="B255" s="1"/>
      <c r="C255" s="1"/>
      <c r="J255" s="1"/>
      <c r="K255" s="1"/>
    </row>
    <row r="256" spans="2:11" ht="12.75" customHeight="1">
      <c r="B256" s="1"/>
      <c r="C256" s="1"/>
      <c r="J256" s="1"/>
      <c r="K256" s="1"/>
    </row>
    <row r="257" spans="2:11" ht="12.75" customHeight="1">
      <c r="B257" s="1"/>
      <c r="C257" s="1"/>
      <c r="J257" s="1"/>
      <c r="K257" s="1"/>
    </row>
    <row r="258" spans="2:11" ht="12.75" customHeight="1">
      <c r="B258" s="1"/>
      <c r="C258" s="1"/>
      <c r="J258" s="1"/>
      <c r="K258" s="1"/>
    </row>
    <row r="259" spans="2:11" ht="12.75" customHeight="1">
      <c r="B259" s="1"/>
      <c r="C259" s="1"/>
      <c r="J259" s="1"/>
      <c r="K259" s="1"/>
    </row>
    <row r="260" spans="2:11" ht="12.75" customHeight="1">
      <c r="B260" s="1"/>
      <c r="C260" s="1"/>
      <c r="J260" s="1"/>
      <c r="K260" s="1"/>
    </row>
    <row r="261" spans="2:11" ht="12.75" customHeight="1">
      <c r="B261" s="1"/>
      <c r="C261" s="1"/>
      <c r="J261" s="1"/>
      <c r="K261" s="1"/>
    </row>
    <row r="262" spans="2:11" ht="12.75" customHeight="1">
      <c r="B262" s="1"/>
      <c r="C262" s="1"/>
      <c r="J262" s="1"/>
      <c r="K262" s="1"/>
    </row>
    <row r="263" spans="2:11" ht="12.75" customHeight="1">
      <c r="B263" s="1"/>
      <c r="C263" s="1"/>
      <c r="J263" s="1"/>
      <c r="K263" s="1"/>
    </row>
    <row r="264" spans="2:11" ht="12.75" customHeight="1">
      <c r="B264" s="1"/>
      <c r="C264" s="1"/>
      <c r="J264" s="1"/>
      <c r="K264" s="1"/>
    </row>
    <row r="265" spans="2:11" ht="12.75" customHeight="1">
      <c r="B265" s="1"/>
      <c r="C265" s="1"/>
      <c r="J265" s="1"/>
      <c r="K265" s="1"/>
    </row>
    <row r="266" spans="2:11" ht="12.75" customHeight="1">
      <c r="B266" s="1"/>
      <c r="C266" s="1"/>
      <c r="J266" s="1"/>
      <c r="K266" s="1"/>
    </row>
    <row r="267" spans="2:11" ht="12.75" customHeight="1">
      <c r="B267" s="1"/>
      <c r="C267" s="1"/>
      <c r="J267" s="1"/>
      <c r="K267" s="1"/>
    </row>
    <row r="268" spans="2:11" ht="12.75" customHeight="1">
      <c r="B268" s="1"/>
      <c r="C268" s="1"/>
      <c r="J268" s="1"/>
      <c r="K268" s="1"/>
    </row>
    <row r="269" spans="2:11" ht="12.75" customHeight="1">
      <c r="B269" s="1"/>
      <c r="C269" s="1"/>
      <c r="J269" s="1"/>
      <c r="K269" s="1"/>
    </row>
    <row r="270" spans="2:11" ht="12.75" customHeight="1">
      <c r="B270" s="1"/>
      <c r="C270" s="1"/>
      <c r="J270" s="1"/>
      <c r="K270" s="1"/>
    </row>
    <row r="271" spans="2:11" ht="12.75" customHeight="1">
      <c r="B271" s="1"/>
      <c r="C271" s="1"/>
      <c r="J271" s="1"/>
      <c r="K271" s="1"/>
    </row>
    <row r="272" spans="2:11" ht="12.75" customHeight="1">
      <c r="B272" s="1"/>
      <c r="C272" s="1"/>
      <c r="J272" s="1"/>
      <c r="K272" s="1"/>
    </row>
    <row r="273" spans="2:11" ht="12.75" customHeight="1">
      <c r="B273" s="1"/>
      <c r="C273" s="1"/>
      <c r="J273" s="1"/>
      <c r="K273" s="1"/>
    </row>
    <row r="274" spans="2:11" ht="12.75" customHeight="1">
      <c r="B274" s="1"/>
      <c r="C274" s="1"/>
      <c r="J274" s="1"/>
      <c r="K274" s="1"/>
    </row>
    <row r="275" spans="2:11" ht="12.75" customHeight="1">
      <c r="B275" s="1"/>
      <c r="C275" s="1"/>
      <c r="J275" s="1"/>
      <c r="K275" s="1"/>
    </row>
    <row r="276" spans="2:11" ht="12.75" customHeight="1">
      <c r="B276" s="1"/>
      <c r="C276" s="1"/>
      <c r="J276" s="1"/>
      <c r="K276" s="1"/>
    </row>
    <row r="277" spans="2:11" ht="12.75" customHeight="1">
      <c r="B277" s="1"/>
      <c r="C277" s="1"/>
      <c r="J277" s="1"/>
      <c r="K277" s="1"/>
    </row>
    <row r="278" spans="2:11" ht="12.75" customHeight="1">
      <c r="B278" s="1"/>
      <c r="C278" s="1"/>
      <c r="J278" s="1"/>
      <c r="K278" s="1"/>
    </row>
    <row r="279" spans="2:11" ht="12.75" customHeight="1">
      <c r="B279" s="1"/>
      <c r="C279" s="1"/>
      <c r="J279" s="1"/>
      <c r="K279" s="1"/>
    </row>
    <row r="280" spans="2:11" ht="12.75" customHeight="1">
      <c r="B280" s="1"/>
      <c r="C280" s="1"/>
      <c r="J280" s="1"/>
      <c r="K280" s="1"/>
    </row>
    <row r="281" spans="2:11" ht="12.75" customHeight="1">
      <c r="B281" s="1"/>
      <c r="C281" s="1"/>
      <c r="J281" s="1"/>
      <c r="K281" s="1"/>
    </row>
    <row r="282" spans="2:11" ht="12.75" customHeight="1">
      <c r="B282" s="1"/>
      <c r="C282" s="1"/>
      <c r="J282" s="1"/>
      <c r="K282" s="1"/>
    </row>
    <row r="283" spans="2:11" ht="12.75" customHeight="1">
      <c r="B283" s="1"/>
      <c r="C283" s="1"/>
      <c r="J283" s="1"/>
      <c r="K283" s="1"/>
    </row>
    <row r="284" spans="2:11" ht="12.75" customHeight="1">
      <c r="B284" s="1"/>
      <c r="C284" s="1"/>
      <c r="J284" s="1"/>
      <c r="K284" s="1"/>
    </row>
    <row r="285" spans="2:11" ht="12.75" customHeight="1">
      <c r="B285" s="1"/>
      <c r="C285" s="1"/>
      <c r="J285" s="1"/>
      <c r="K285" s="1"/>
    </row>
    <row r="286" spans="2:11" ht="12.75" customHeight="1">
      <c r="B286" s="1"/>
      <c r="C286" s="1"/>
      <c r="J286" s="1"/>
      <c r="K286" s="1"/>
    </row>
    <row r="287" spans="2:11" ht="12.75" customHeight="1">
      <c r="B287" s="1"/>
      <c r="C287" s="1"/>
      <c r="J287" s="1"/>
      <c r="K287" s="1"/>
    </row>
    <row r="288" spans="2:11" ht="12.75" customHeight="1">
      <c r="B288" s="1"/>
      <c r="C288" s="1"/>
      <c r="J288" s="1"/>
      <c r="K288" s="1"/>
    </row>
    <row r="289" spans="2:11" ht="12.75" customHeight="1">
      <c r="B289" s="1"/>
      <c r="C289" s="1"/>
      <c r="J289" s="1"/>
      <c r="K289" s="1"/>
    </row>
    <row r="290" spans="2:11" ht="12.75" customHeight="1">
      <c r="B290" s="1"/>
      <c r="C290" s="1"/>
      <c r="J290" s="1"/>
      <c r="K290" s="1"/>
    </row>
    <row r="291" spans="2:11" ht="12.75" customHeight="1">
      <c r="B291" s="1"/>
      <c r="C291" s="1"/>
      <c r="J291" s="1"/>
      <c r="K291" s="1"/>
    </row>
    <row r="292" spans="2:11" ht="12.75" customHeight="1">
      <c r="B292" s="1"/>
      <c r="C292" s="1"/>
      <c r="J292" s="1"/>
      <c r="K292" s="1"/>
    </row>
    <row r="293" spans="2:11" ht="12.75" customHeight="1">
      <c r="B293" s="1"/>
      <c r="C293" s="1"/>
      <c r="J293" s="1"/>
      <c r="K293" s="1"/>
    </row>
    <row r="294" spans="2:11" ht="12.75" customHeight="1">
      <c r="B294" s="1"/>
      <c r="C294" s="1"/>
      <c r="J294" s="1"/>
      <c r="K294" s="1"/>
    </row>
    <row r="295" spans="2:11" ht="12.75" customHeight="1">
      <c r="B295" s="1"/>
      <c r="C295" s="1"/>
      <c r="J295" s="1"/>
      <c r="K295" s="1"/>
    </row>
    <row r="296" spans="2:11" ht="12.75" customHeight="1">
      <c r="B296" s="1"/>
      <c r="C296" s="1"/>
      <c r="J296" s="1"/>
      <c r="K296" s="1"/>
    </row>
    <row r="297" spans="2:11" ht="12.75" customHeight="1">
      <c r="B297" s="1"/>
      <c r="C297" s="1"/>
      <c r="J297" s="1"/>
      <c r="K297" s="1"/>
    </row>
    <row r="298" spans="2:11" ht="12.75" customHeight="1">
      <c r="B298" s="1"/>
      <c r="C298" s="1"/>
      <c r="J298" s="1"/>
      <c r="K298" s="1"/>
    </row>
    <row r="299" spans="2:11" ht="12.75" customHeight="1">
      <c r="B299" s="1"/>
      <c r="C299" s="1"/>
      <c r="J299" s="1"/>
      <c r="K299" s="1"/>
    </row>
    <row r="300" spans="2:11" ht="12.75" customHeight="1">
      <c r="B300" s="1"/>
      <c r="C300" s="1"/>
      <c r="J300" s="1"/>
      <c r="K300" s="1"/>
    </row>
    <row r="301" spans="2:11" ht="12.75" customHeight="1">
      <c r="B301" s="1"/>
      <c r="C301" s="1"/>
      <c r="J301" s="1"/>
      <c r="K301" s="1"/>
    </row>
    <row r="302" spans="2:11" ht="12.75" customHeight="1">
      <c r="B302" s="1"/>
      <c r="C302" s="1"/>
      <c r="J302" s="1"/>
      <c r="K302" s="1"/>
    </row>
    <row r="303" spans="2:11" ht="12.75" customHeight="1">
      <c r="B303" s="1"/>
      <c r="C303" s="1"/>
      <c r="J303" s="1"/>
      <c r="K303" s="1"/>
    </row>
    <row r="304" spans="2:11" ht="12.75" customHeight="1">
      <c r="B304" s="1"/>
      <c r="C304" s="1"/>
      <c r="J304" s="1"/>
      <c r="K304" s="1"/>
    </row>
    <row r="305" spans="2:11" ht="12.75" customHeight="1">
      <c r="B305" s="1"/>
      <c r="C305" s="1"/>
      <c r="J305" s="1"/>
      <c r="K305" s="1"/>
    </row>
    <row r="306" spans="2:11" ht="12.75" customHeight="1">
      <c r="B306" s="1"/>
      <c r="C306" s="1"/>
      <c r="J306" s="1"/>
      <c r="K306" s="1"/>
    </row>
    <row r="307" spans="2:11" ht="12.75" customHeight="1">
      <c r="B307" s="1"/>
      <c r="C307" s="1"/>
      <c r="J307" s="1"/>
      <c r="K307" s="1"/>
    </row>
    <row r="308" spans="2:11" ht="12.75" customHeight="1">
      <c r="B308" s="1"/>
      <c r="C308" s="1"/>
      <c r="J308" s="1"/>
      <c r="K308" s="1"/>
    </row>
    <row r="309" spans="2:11" ht="12.75" customHeight="1">
      <c r="B309" s="1"/>
      <c r="C309" s="1"/>
      <c r="J309" s="1"/>
      <c r="K309" s="1"/>
    </row>
    <row r="310" spans="2:11" ht="12.75" customHeight="1">
      <c r="B310" s="1"/>
      <c r="C310" s="1"/>
      <c r="J310" s="1"/>
      <c r="K310" s="1"/>
    </row>
    <row r="311" spans="2:11" ht="12.75" customHeight="1">
      <c r="B311" s="1"/>
      <c r="C311" s="1"/>
      <c r="J311" s="1"/>
      <c r="K311" s="1"/>
    </row>
    <row r="312" spans="2:11" ht="12.75" customHeight="1">
      <c r="B312" s="1"/>
      <c r="C312" s="1"/>
      <c r="J312" s="1"/>
      <c r="K312" s="1"/>
    </row>
    <row r="313" spans="2:11" ht="12.75" customHeight="1">
      <c r="B313" s="1"/>
      <c r="C313" s="1"/>
      <c r="J313" s="1"/>
      <c r="K313" s="1"/>
    </row>
    <row r="314" spans="2:11" ht="12.75" customHeight="1">
      <c r="B314" s="1"/>
      <c r="C314" s="1"/>
      <c r="J314" s="1"/>
      <c r="K314" s="1"/>
    </row>
    <row r="315" spans="2:11" ht="12.75" customHeight="1">
      <c r="B315" s="1"/>
      <c r="C315" s="1"/>
      <c r="J315" s="1"/>
      <c r="K315" s="1"/>
    </row>
    <row r="316" spans="2:11" ht="12.75" customHeight="1">
      <c r="B316" s="1"/>
      <c r="C316" s="1"/>
      <c r="J316" s="1"/>
      <c r="K316" s="1"/>
    </row>
    <row r="317" spans="2:11" ht="12.75" customHeight="1">
      <c r="B317" s="1"/>
      <c r="C317" s="1"/>
      <c r="J317" s="1"/>
      <c r="K317" s="1"/>
    </row>
    <row r="318" spans="2:11" ht="12.75" customHeight="1">
      <c r="B318" s="1"/>
      <c r="C318" s="1"/>
      <c r="J318" s="1"/>
      <c r="K318" s="1"/>
    </row>
    <row r="319" spans="2:11" ht="12.75" customHeight="1">
      <c r="B319" s="1"/>
      <c r="C319" s="1"/>
      <c r="J319" s="1"/>
      <c r="K319" s="1"/>
    </row>
    <row r="320" spans="2:11" ht="12.75" customHeight="1">
      <c r="B320" s="1"/>
      <c r="C320" s="1"/>
      <c r="J320" s="1"/>
      <c r="K320" s="1"/>
    </row>
    <row r="321" spans="2:11" ht="12.75" customHeight="1">
      <c r="B321" s="1"/>
      <c r="C321" s="1"/>
      <c r="J321" s="1"/>
      <c r="K321" s="1"/>
    </row>
    <row r="322" spans="2:11" ht="12.75" customHeight="1">
      <c r="B322" s="1"/>
      <c r="C322" s="1"/>
      <c r="J322" s="1"/>
      <c r="K322" s="1"/>
    </row>
    <row r="323" spans="2:11" ht="12.75" customHeight="1">
      <c r="B323" s="1"/>
      <c r="C323" s="1"/>
      <c r="J323" s="1"/>
      <c r="K323" s="1"/>
    </row>
    <row r="324" spans="2:11" ht="12.75" customHeight="1">
      <c r="B324" s="1"/>
      <c r="C324" s="1"/>
      <c r="J324" s="1"/>
      <c r="K324" s="1"/>
    </row>
    <row r="325" spans="2:11" ht="12.75" customHeight="1">
      <c r="B325" s="1"/>
      <c r="C325" s="1"/>
      <c r="J325" s="1"/>
      <c r="K325" s="1"/>
    </row>
    <row r="326" spans="2:11" ht="12.75" customHeight="1">
      <c r="B326" s="1"/>
      <c r="C326" s="1"/>
      <c r="J326" s="1"/>
      <c r="K326" s="1"/>
    </row>
    <row r="327" spans="2:11" ht="12.75" customHeight="1">
      <c r="B327" s="1"/>
      <c r="C327" s="1"/>
      <c r="J327" s="1"/>
      <c r="K327" s="1"/>
    </row>
    <row r="328" spans="2:11" ht="12.75" customHeight="1">
      <c r="B328" s="1"/>
      <c r="C328" s="1"/>
      <c r="J328" s="1"/>
      <c r="K328" s="1"/>
    </row>
    <row r="329" spans="2:11" ht="12.75" customHeight="1">
      <c r="B329" s="1"/>
      <c r="C329" s="1"/>
      <c r="J329" s="1"/>
      <c r="K329" s="1"/>
    </row>
    <row r="330" spans="2:11" ht="12.75" customHeight="1">
      <c r="B330" s="1"/>
      <c r="C330" s="1"/>
      <c r="J330" s="1"/>
      <c r="K330" s="1"/>
    </row>
    <row r="331" spans="2:11" ht="12.75" customHeight="1">
      <c r="B331" s="1"/>
      <c r="C331" s="1"/>
      <c r="J331" s="1"/>
      <c r="K331" s="1"/>
    </row>
    <row r="332" spans="2:11" ht="12.75" customHeight="1">
      <c r="B332" s="1"/>
      <c r="C332" s="1"/>
      <c r="J332" s="1"/>
      <c r="K332" s="1"/>
    </row>
    <row r="333" spans="2:11" ht="12.75" customHeight="1">
      <c r="B333" s="1"/>
      <c r="C333" s="1"/>
      <c r="J333" s="1"/>
      <c r="K333" s="1"/>
    </row>
    <row r="334" spans="2:11" ht="12.75" customHeight="1">
      <c r="B334" s="1"/>
      <c r="C334" s="1"/>
      <c r="J334" s="1"/>
      <c r="K334" s="1"/>
    </row>
    <row r="335" spans="2:11" ht="12.75" customHeight="1">
      <c r="B335" s="1"/>
      <c r="C335" s="1"/>
      <c r="J335" s="1"/>
      <c r="K335" s="1"/>
    </row>
    <row r="336" spans="2:11" ht="12.75" customHeight="1">
      <c r="B336" s="1"/>
      <c r="C336" s="1"/>
      <c r="J336" s="1"/>
      <c r="K336" s="1"/>
    </row>
    <row r="337" spans="2:11" ht="12.75" customHeight="1">
      <c r="B337" s="1"/>
      <c r="C337" s="1"/>
      <c r="J337" s="1"/>
      <c r="K337" s="1"/>
    </row>
    <row r="338" spans="2:11" ht="12.75" customHeight="1">
      <c r="B338" s="1"/>
      <c r="C338" s="1"/>
      <c r="J338" s="1"/>
      <c r="K338" s="1"/>
    </row>
    <row r="339" spans="2:11" ht="12.75" customHeight="1">
      <c r="B339" s="1"/>
      <c r="C339" s="1"/>
      <c r="J339" s="1"/>
      <c r="K339" s="1"/>
    </row>
    <row r="340" spans="2:11" ht="12.75" customHeight="1">
      <c r="B340" s="1"/>
      <c r="C340" s="1"/>
      <c r="J340" s="1"/>
      <c r="K340" s="1"/>
    </row>
    <row r="341" spans="2:11" ht="12.75" customHeight="1">
      <c r="B341" s="1"/>
      <c r="C341" s="1"/>
      <c r="J341" s="1"/>
      <c r="K341" s="1"/>
    </row>
    <row r="342" spans="2:11" ht="12.75" customHeight="1">
      <c r="B342" s="1"/>
      <c r="C342" s="1"/>
      <c r="J342" s="1"/>
      <c r="K342" s="1"/>
    </row>
    <row r="343" spans="2:11" ht="12.75" customHeight="1">
      <c r="B343" s="1"/>
      <c r="C343" s="1"/>
      <c r="J343" s="1"/>
      <c r="K343" s="1"/>
    </row>
    <row r="344" spans="2:11" ht="12.75" customHeight="1">
      <c r="B344" s="1"/>
      <c r="C344" s="1"/>
      <c r="J344" s="1"/>
      <c r="K344" s="1"/>
    </row>
    <row r="345" spans="2:11" ht="12.75" customHeight="1">
      <c r="B345" s="1"/>
      <c r="C345" s="1"/>
      <c r="J345" s="1"/>
      <c r="K345" s="1"/>
    </row>
    <row r="346" spans="2:11" ht="12.75" customHeight="1">
      <c r="B346" s="1"/>
      <c r="C346" s="1"/>
      <c r="J346" s="1"/>
      <c r="K346" s="1"/>
    </row>
    <row r="347" spans="2:11" ht="12.75" customHeight="1">
      <c r="B347" s="1"/>
      <c r="C347" s="1"/>
      <c r="J347" s="1"/>
      <c r="K347" s="1"/>
    </row>
    <row r="348" spans="2:11" ht="12.75" customHeight="1">
      <c r="B348" s="1"/>
      <c r="C348" s="1"/>
      <c r="J348" s="1"/>
      <c r="K348" s="1"/>
    </row>
    <row r="349" spans="2:11" ht="12.75" customHeight="1">
      <c r="B349" s="1"/>
      <c r="C349" s="1"/>
      <c r="J349" s="1"/>
      <c r="K349" s="1"/>
    </row>
    <row r="350" spans="2:11" ht="12.75" customHeight="1">
      <c r="B350" s="1"/>
      <c r="C350" s="1"/>
      <c r="J350" s="1"/>
      <c r="K350" s="1"/>
    </row>
    <row r="351" spans="2:11" ht="12.75" customHeight="1">
      <c r="B351" s="1"/>
      <c r="C351" s="1"/>
      <c r="J351" s="1"/>
      <c r="K351" s="1"/>
    </row>
    <row r="352" spans="2:11" ht="12.75" customHeight="1">
      <c r="B352" s="1"/>
      <c r="C352" s="1"/>
      <c r="J352" s="1"/>
      <c r="K352" s="1"/>
    </row>
    <row r="353" spans="2:11" ht="12.75" customHeight="1">
      <c r="B353" s="1"/>
      <c r="C353" s="1"/>
      <c r="J353" s="1"/>
      <c r="K353" s="1"/>
    </row>
    <row r="354" spans="2:11" ht="12.75" customHeight="1">
      <c r="B354" s="1"/>
      <c r="C354" s="1"/>
      <c r="J354" s="1"/>
      <c r="K354" s="1"/>
    </row>
    <row r="355" spans="2:11" ht="12.75" customHeight="1">
      <c r="B355" s="1"/>
      <c r="C355" s="1"/>
      <c r="J355" s="1"/>
      <c r="K355" s="1"/>
    </row>
    <row r="356" spans="2:11" ht="12.75" customHeight="1">
      <c r="B356" s="1"/>
      <c r="C356" s="1"/>
      <c r="J356" s="1"/>
      <c r="K356" s="1"/>
    </row>
    <row r="357" spans="2:11" ht="12.75" customHeight="1">
      <c r="B357" s="1"/>
      <c r="C357" s="1"/>
      <c r="J357" s="1"/>
      <c r="K357" s="1"/>
    </row>
    <row r="358" spans="2:11" ht="12.75" customHeight="1">
      <c r="B358" s="1"/>
      <c r="C358" s="1"/>
      <c r="J358" s="1"/>
      <c r="K358" s="1"/>
    </row>
    <row r="359" spans="2:11" ht="12.75" customHeight="1">
      <c r="B359" s="1"/>
      <c r="C359" s="1"/>
      <c r="J359" s="1"/>
      <c r="K359" s="1"/>
    </row>
    <row r="360" spans="2:11" ht="12.75" customHeight="1">
      <c r="B360" s="1"/>
      <c r="C360" s="1"/>
      <c r="J360" s="1"/>
      <c r="K360" s="1"/>
    </row>
    <row r="361" spans="2:11" ht="12.75" customHeight="1">
      <c r="B361" s="1"/>
      <c r="C361" s="1"/>
      <c r="J361" s="1"/>
      <c r="K361" s="1"/>
    </row>
    <row r="362" spans="2:11" ht="12.75" customHeight="1">
      <c r="B362" s="1"/>
      <c r="C362" s="1"/>
      <c r="J362" s="1"/>
      <c r="K362" s="1"/>
    </row>
    <row r="363" spans="2:11" ht="12.75" customHeight="1">
      <c r="B363" s="1"/>
      <c r="C363" s="1"/>
      <c r="J363" s="1"/>
      <c r="K363" s="1"/>
    </row>
    <row r="364" spans="2:11" ht="12.75" customHeight="1">
      <c r="B364" s="1"/>
      <c r="C364" s="1"/>
      <c r="J364" s="1"/>
      <c r="K364" s="1"/>
    </row>
    <row r="365" spans="2:11" ht="12.75" customHeight="1">
      <c r="B365" s="1"/>
      <c r="C365" s="1"/>
      <c r="J365" s="1"/>
      <c r="K365" s="1"/>
    </row>
    <row r="366" spans="2:11" ht="12.75" customHeight="1">
      <c r="B366" s="1"/>
      <c r="C366" s="1"/>
      <c r="J366" s="1"/>
      <c r="K366" s="1"/>
    </row>
    <row r="367" spans="2:11" ht="12.75" customHeight="1">
      <c r="B367" s="1"/>
      <c r="C367" s="1"/>
      <c r="J367" s="1"/>
      <c r="K367" s="1"/>
    </row>
    <row r="368" spans="2:11" ht="12.75" customHeight="1">
      <c r="B368" s="1"/>
      <c r="C368" s="1"/>
      <c r="J368" s="1"/>
      <c r="K368" s="1"/>
    </row>
    <row r="369" spans="2:11" ht="12.75" customHeight="1">
      <c r="B369" s="1"/>
      <c r="C369" s="1"/>
      <c r="J369" s="1"/>
      <c r="K369" s="1"/>
    </row>
    <row r="370" spans="2:11" ht="12.75" customHeight="1">
      <c r="B370" s="1"/>
      <c r="C370" s="1"/>
      <c r="J370" s="1"/>
      <c r="K370" s="1"/>
    </row>
    <row r="371" spans="2:11" ht="12.75" customHeight="1">
      <c r="B371" s="1"/>
      <c r="C371" s="1"/>
      <c r="J371" s="1"/>
      <c r="K371" s="1"/>
    </row>
    <row r="372" spans="2:11" ht="12.75" customHeight="1">
      <c r="B372" s="1"/>
      <c r="C372" s="1"/>
      <c r="J372" s="1"/>
      <c r="K372" s="1"/>
    </row>
    <row r="373" spans="2:11" ht="12.75" customHeight="1">
      <c r="B373" s="1"/>
      <c r="C373" s="1"/>
      <c r="J373" s="1"/>
      <c r="K373" s="1"/>
    </row>
    <row r="374" spans="2:11" ht="12.75" customHeight="1">
      <c r="B374" s="1"/>
      <c r="C374" s="1"/>
      <c r="J374" s="1"/>
      <c r="K374" s="1"/>
    </row>
    <row r="375" spans="2:11" ht="12.75" customHeight="1">
      <c r="B375" s="1"/>
      <c r="C375" s="1"/>
      <c r="J375" s="1"/>
      <c r="K375" s="1"/>
    </row>
    <row r="376" spans="2:11" ht="12.75" customHeight="1">
      <c r="B376" s="1"/>
      <c r="C376" s="1"/>
      <c r="J376" s="1"/>
      <c r="K376" s="1"/>
    </row>
    <row r="377" spans="2:11" ht="12.75" customHeight="1">
      <c r="B377" s="1"/>
      <c r="C377" s="1"/>
      <c r="J377" s="1"/>
      <c r="K377" s="1"/>
    </row>
    <row r="378" spans="2:11" ht="12.75" customHeight="1">
      <c r="B378" s="1"/>
      <c r="C378" s="1"/>
      <c r="J378" s="1"/>
      <c r="K378" s="1"/>
    </row>
    <row r="379" spans="2:11" ht="12.75" customHeight="1">
      <c r="B379" s="1"/>
      <c r="C379" s="1"/>
      <c r="J379" s="1"/>
      <c r="K379" s="1"/>
    </row>
    <row r="380" spans="2:11" ht="12.75" customHeight="1">
      <c r="B380" s="1"/>
      <c r="C380" s="1"/>
      <c r="J380" s="1"/>
      <c r="K380" s="1"/>
    </row>
    <row r="381" spans="2:11" ht="12.75" customHeight="1">
      <c r="B381" s="1"/>
      <c r="C381" s="1"/>
      <c r="J381" s="1"/>
      <c r="K381" s="1"/>
    </row>
    <row r="382" spans="2:11" ht="12.75" customHeight="1">
      <c r="B382" s="1"/>
      <c r="C382" s="1"/>
      <c r="J382" s="1"/>
      <c r="K382" s="1"/>
    </row>
    <row r="383" spans="2:11" ht="12.75" customHeight="1">
      <c r="B383" s="1"/>
      <c r="C383" s="1"/>
      <c r="J383" s="1"/>
      <c r="K383" s="1"/>
    </row>
    <row r="384" spans="2:11" ht="12.75" customHeight="1">
      <c r="B384" s="1"/>
      <c r="C384" s="1"/>
      <c r="J384" s="1"/>
      <c r="K384" s="1"/>
    </row>
    <row r="385" spans="2:11" ht="12.75" customHeight="1">
      <c r="B385" s="1"/>
      <c r="C385" s="1"/>
      <c r="J385" s="1"/>
      <c r="K385" s="1"/>
    </row>
    <row r="386" spans="2:11" ht="12.75" customHeight="1">
      <c r="B386" s="1"/>
      <c r="C386" s="1"/>
      <c r="J386" s="1"/>
      <c r="K386" s="1"/>
    </row>
    <row r="387" spans="2:11" ht="12.75" customHeight="1">
      <c r="B387" s="1"/>
      <c r="C387" s="1"/>
      <c r="J387" s="1"/>
      <c r="K387" s="1"/>
    </row>
    <row r="388" spans="2:11" ht="12.75" customHeight="1">
      <c r="B388" s="1"/>
      <c r="C388" s="1"/>
      <c r="J388" s="1"/>
      <c r="K388" s="1"/>
    </row>
    <row r="389" spans="2:11" ht="12.75" customHeight="1">
      <c r="B389" s="1"/>
      <c r="C389" s="1"/>
      <c r="J389" s="1"/>
      <c r="K389" s="1"/>
    </row>
    <row r="390" spans="2:11" ht="12.75" customHeight="1">
      <c r="B390" s="1"/>
      <c r="C390" s="1"/>
      <c r="J390" s="1"/>
      <c r="K390" s="1"/>
    </row>
    <row r="391" spans="2:11" ht="12.75" customHeight="1">
      <c r="B391" s="1"/>
      <c r="C391" s="1"/>
      <c r="J391" s="1"/>
      <c r="K391" s="1"/>
    </row>
    <row r="392" spans="2:11" ht="12.75" customHeight="1">
      <c r="B392" s="1"/>
      <c r="C392" s="1"/>
      <c r="J392" s="1"/>
      <c r="K392" s="1"/>
    </row>
    <row r="393" spans="2:11" ht="12.75" customHeight="1">
      <c r="B393" s="1"/>
      <c r="C393" s="1"/>
      <c r="J393" s="1"/>
      <c r="K393" s="1"/>
    </row>
    <row r="394" spans="2:11" ht="12.75" customHeight="1">
      <c r="B394" s="1"/>
      <c r="C394" s="1"/>
      <c r="J394" s="1"/>
      <c r="K394" s="1"/>
    </row>
    <row r="395" spans="2:11" ht="12.75" customHeight="1">
      <c r="B395" s="1"/>
      <c r="C395" s="1"/>
      <c r="J395" s="1"/>
      <c r="K395" s="1"/>
    </row>
    <row r="396" spans="2:11" ht="12.75" customHeight="1">
      <c r="B396" s="1"/>
      <c r="C396" s="1"/>
      <c r="J396" s="1"/>
      <c r="K396" s="1"/>
    </row>
    <row r="397" spans="2:11" ht="12.75" customHeight="1">
      <c r="B397" s="1"/>
      <c r="C397" s="1"/>
      <c r="J397" s="1"/>
      <c r="K397" s="1"/>
    </row>
    <row r="398" spans="2:11" ht="12.75" customHeight="1">
      <c r="B398" s="1"/>
      <c r="C398" s="1"/>
      <c r="J398" s="1"/>
      <c r="K398" s="1"/>
    </row>
    <row r="399" spans="2:11" ht="12.75" customHeight="1">
      <c r="B399" s="1"/>
      <c r="C399" s="1"/>
      <c r="J399" s="1"/>
      <c r="K399" s="1"/>
    </row>
    <row r="400" spans="2:11" ht="12.75" customHeight="1">
      <c r="B400" s="1"/>
      <c r="C400" s="1"/>
      <c r="J400" s="1"/>
      <c r="K400" s="1"/>
    </row>
    <row r="401" spans="2:11" ht="12.75" customHeight="1">
      <c r="B401" s="1"/>
      <c r="C401" s="1"/>
      <c r="J401" s="1"/>
      <c r="K401" s="1"/>
    </row>
    <row r="402" spans="2:11" ht="12.75" customHeight="1">
      <c r="B402" s="1"/>
      <c r="C402" s="1"/>
      <c r="J402" s="1"/>
      <c r="K402" s="1"/>
    </row>
    <row r="403" spans="2:11" ht="12.75" customHeight="1">
      <c r="B403" s="1"/>
      <c r="C403" s="1"/>
      <c r="J403" s="1"/>
      <c r="K403" s="1"/>
    </row>
    <row r="404" spans="2:11" ht="12.75" customHeight="1">
      <c r="B404" s="1"/>
      <c r="C404" s="1"/>
      <c r="J404" s="1"/>
      <c r="K404" s="1"/>
    </row>
    <row r="405" spans="2:11" ht="12.75" customHeight="1">
      <c r="B405" s="1"/>
      <c r="C405" s="1"/>
      <c r="J405" s="1"/>
      <c r="K405" s="1"/>
    </row>
    <row r="406" spans="2:11" ht="12.75" customHeight="1">
      <c r="B406" s="1"/>
      <c r="C406" s="1"/>
      <c r="J406" s="1"/>
      <c r="K406" s="1"/>
    </row>
    <row r="407" spans="2:11" ht="12.75" customHeight="1">
      <c r="B407" s="1"/>
      <c r="C407" s="1"/>
      <c r="J407" s="1"/>
      <c r="K407" s="1"/>
    </row>
    <row r="408" spans="2:11" ht="12.75" customHeight="1">
      <c r="B408" s="1"/>
      <c r="C408" s="1"/>
      <c r="J408" s="1"/>
      <c r="K408" s="1"/>
    </row>
    <row r="409" spans="2:11" ht="12.75" customHeight="1">
      <c r="B409" s="1"/>
      <c r="C409" s="1"/>
      <c r="J409" s="1"/>
      <c r="K409" s="1"/>
    </row>
    <row r="410" spans="2:11" ht="12.75" customHeight="1">
      <c r="B410" s="1"/>
      <c r="C410" s="1"/>
      <c r="J410" s="1"/>
      <c r="K410" s="1"/>
    </row>
    <row r="411" spans="2:11" ht="12.75" customHeight="1">
      <c r="B411" s="1"/>
      <c r="C411" s="1"/>
      <c r="J411" s="1"/>
      <c r="K411" s="1"/>
    </row>
    <row r="412" spans="2:11" ht="12.75" customHeight="1">
      <c r="B412" s="1"/>
      <c r="C412" s="1"/>
      <c r="J412" s="1"/>
      <c r="K412" s="1"/>
    </row>
    <row r="413" spans="2:11" ht="12.75" customHeight="1">
      <c r="B413" s="1"/>
      <c r="C413" s="1"/>
      <c r="J413" s="1"/>
      <c r="K413" s="1"/>
    </row>
    <row r="414" spans="2:11" ht="12.75" customHeight="1">
      <c r="B414" s="1"/>
      <c r="C414" s="1"/>
      <c r="J414" s="1"/>
      <c r="K414" s="1"/>
    </row>
    <row r="415" spans="2:11" ht="12.75" customHeight="1">
      <c r="B415" s="1"/>
      <c r="C415" s="1"/>
      <c r="J415" s="1"/>
      <c r="K415" s="1"/>
    </row>
    <row r="416" spans="2:11" ht="12.75" customHeight="1">
      <c r="B416" s="1"/>
      <c r="C416" s="1"/>
      <c r="J416" s="1"/>
      <c r="K416" s="1"/>
    </row>
    <row r="417" spans="2:11" ht="12.75" customHeight="1">
      <c r="B417" s="1"/>
      <c r="C417" s="1"/>
      <c r="J417" s="1"/>
      <c r="K417" s="1"/>
    </row>
    <row r="418" spans="2:11" ht="12.75" customHeight="1">
      <c r="B418" s="1"/>
      <c r="C418" s="1"/>
      <c r="J418" s="1"/>
      <c r="K418" s="1"/>
    </row>
    <row r="419" spans="2:11" ht="12.75" customHeight="1">
      <c r="B419" s="1"/>
      <c r="C419" s="1"/>
      <c r="J419" s="1"/>
      <c r="K419" s="1"/>
    </row>
    <row r="420" spans="2:11" ht="12.75" customHeight="1">
      <c r="B420" s="1"/>
      <c r="C420" s="1"/>
      <c r="J420" s="1"/>
      <c r="K420" s="1"/>
    </row>
    <row r="421" spans="2:11" ht="12.75" customHeight="1">
      <c r="B421" s="1"/>
      <c r="C421" s="1"/>
      <c r="J421" s="1"/>
      <c r="K421" s="1"/>
    </row>
    <row r="422" spans="2:11" ht="12.75" customHeight="1">
      <c r="B422" s="1"/>
      <c r="C422" s="1"/>
      <c r="J422" s="1"/>
      <c r="K422" s="1"/>
    </row>
    <row r="423" spans="2:11" ht="12.75" customHeight="1">
      <c r="B423" s="1"/>
      <c r="C423" s="1"/>
      <c r="J423" s="1"/>
      <c r="K423" s="1"/>
    </row>
    <row r="424" spans="2:11" ht="12.75" customHeight="1">
      <c r="B424" s="1"/>
      <c r="C424" s="1"/>
      <c r="J424" s="1"/>
      <c r="K424" s="1"/>
    </row>
    <row r="425" spans="2:11" ht="12.75" customHeight="1">
      <c r="B425" s="1"/>
      <c r="C425" s="1"/>
      <c r="J425" s="1"/>
      <c r="K425" s="1"/>
    </row>
    <row r="426" spans="2:11" ht="12.75" customHeight="1">
      <c r="B426" s="1"/>
      <c r="C426" s="1"/>
      <c r="J426" s="1"/>
      <c r="K426" s="1"/>
    </row>
    <row r="427" spans="2:11" ht="12.75" customHeight="1">
      <c r="B427" s="1"/>
      <c r="C427" s="1"/>
      <c r="J427" s="1"/>
      <c r="K427" s="1"/>
    </row>
    <row r="428" spans="2:11" ht="12.75" customHeight="1">
      <c r="B428" s="1"/>
      <c r="C428" s="1"/>
      <c r="J428" s="1"/>
      <c r="K428" s="1"/>
    </row>
    <row r="429" spans="2:11" ht="12.75" customHeight="1">
      <c r="B429" s="1"/>
      <c r="C429" s="1"/>
      <c r="J429" s="1"/>
      <c r="K429" s="1"/>
    </row>
    <row r="430" spans="2:11" ht="12.75" customHeight="1">
      <c r="B430" s="1"/>
      <c r="C430" s="1"/>
      <c r="J430" s="1"/>
      <c r="K430" s="1"/>
    </row>
    <row r="431" spans="2:11" ht="12.75" customHeight="1">
      <c r="B431" s="1"/>
      <c r="C431" s="1"/>
      <c r="J431" s="1"/>
      <c r="K431" s="1"/>
    </row>
    <row r="432" spans="2:11" ht="12.75" customHeight="1">
      <c r="B432" s="1"/>
      <c r="C432" s="1"/>
      <c r="J432" s="1"/>
      <c r="K432" s="1"/>
    </row>
    <row r="433" spans="2:11" ht="12.75" customHeight="1">
      <c r="B433" s="1"/>
      <c r="C433" s="1"/>
      <c r="J433" s="1"/>
      <c r="K433" s="1"/>
    </row>
    <row r="434" spans="2:11" ht="12.75" customHeight="1">
      <c r="B434" s="1"/>
      <c r="C434" s="1"/>
      <c r="J434" s="1"/>
      <c r="K434" s="1"/>
    </row>
    <row r="435" spans="2:11" ht="12.75" customHeight="1">
      <c r="B435" s="1"/>
      <c r="C435" s="1"/>
      <c r="J435" s="1"/>
      <c r="K435" s="1"/>
    </row>
    <row r="436" spans="2:11" ht="12.75" customHeight="1">
      <c r="B436" s="1"/>
      <c r="C436" s="1"/>
      <c r="J436" s="1"/>
      <c r="K436" s="1"/>
    </row>
    <row r="437" spans="2:11" ht="12.75" customHeight="1">
      <c r="B437" s="1"/>
      <c r="C437" s="1"/>
      <c r="J437" s="1"/>
      <c r="K437" s="1"/>
    </row>
    <row r="438" spans="2:11" ht="12.75" customHeight="1">
      <c r="B438" s="1"/>
      <c r="C438" s="1"/>
      <c r="J438" s="1"/>
      <c r="K438" s="1"/>
    </row>
    <row r="439" spans="2:11" ht="12.75" customHeight="1">
      <c r="B439" s="1"/>
      <c r="C439" s="1"/>
      <c r="J439" s="1"/>
      <c r="K439" s="1"/>
    </row>
    <row r="440" spans="2:11" ht="12.75" customHeight="1">
      <c r="B440" s="1"/>
      <c r="C440" s="1"/>
      <c r="J440" s="1"/>
      <c r="K440" s="1"/>
    </row>
    <row r="441" spans="2:11" ht="12.75" customHeight="1">
      <c r="B441" s="1"/>
      <c r="C441" s="1"/>
      <c r="J441" s="1"/>
      <c r="K441" s="1"/>
    </row>
    <row r="442" spans="2:11" ht="12.75" customHeight="1">
      <c r="B442" s="1"/>
      <c r="C442" s="1"/>
      <c r="J442" s="1"/>
      <c r="K442" s="1"/>
    </row>
    <row r="443" spans="2:11" ht="12.75" customHeight="1">
      <c r="B443" s="1"/>
      <c r="C443" s="1"/>
      <c r="J443" s="1"/>
      <c r="K443" s="1"/>
    </row>
    <row r="444" spans="2:11" ht="12.75" customHeight="1">
      <c r="B444" s="1"/>
      <c r="C444" s="1"/>
      <c r="J444" s="1"/>
      <c r="K444" s="1"/>
    </row>
    <row r="445" spans="2:11" ht="12.75" customHeight="1">
      <c r="B445" s="1"/>
      <c r="C445" s="1"/>
      <c r="J445" s="1"/>
      <c r="K445" s="1"/>
    </row>
    <row r="446" spans="2:11" ht="12.75" customHeight="1">
      <c r="B446" s="1"/>
      <c r="C446" s="1"/>
      <c r="J446" s="1"/>
      <c r="K446" s="1"/>
    </row>
    <row r="447" spans="2:11" ht="12.75" customHeight="1">
      <c r="B447" s="1"/>
      <c r="C447" s="1"/>
      <c r="J447" s="1"/>
      <c r="K447" s="1"/>
    </row>
    <row r="448" spans="2:11" ht="12.75" customHeight="1">
      <c r="B448" s="1"/>
      <c r="C448" s="1"/>
      <c r="J448" s="1"/>
      <c r="K448" s="1"/>
    </row>
    <row r="449" spans="2:11" ht="12.75" customHeight="1">
      <c r="B449" s="1"/>
      <c r="C449" s="1"/>
      <c r="J449" s="1"/>
      <c r="K449" s="1"/>
    </row>
    <row r="450" spans="2:11" ht="12.75" customHeight="1">
      <c r="B450" s="1"/>
      <c r="C450" s="1"/>
      <c r="J450" s="1"/>
      <c r="K450" s="1"/>
    </row>
    <row r="451" spans="2:11" ht="12.75" customHeight="1">
      <c r="B451" s="1"/>
      <c r="C451" s="1"/>
      <c r="J451" s="1"/>
      <c r="K451" s="1"/>
    </row>
    <row r="452" spans="2:11" ht="12.75" customHeight="1">
      <c r="B452" s="1"/>
      <c r="C452" s="1"/>
      <c r="J452" s="1"/>
      <c r="K452" s="1"/>
    </row>
    <row r="453" spans="2:11" ht="12.75" customHeight="1">
      <c r="B453" s="1"/>
      <c r="C453" s="1"/>
      <c r="J453" s="1"/>
      <c r="K453" s="1"/>
    </row>
    <row r="454" spans="2:11" ht="12.75" customHeight="1">
      <c r="B454" s="1"/>
      <c r="C454" s="1"/>
      <c r="J454" s="1"/>
      <c r="K454" s="1"/>
    </row>
    <row r="455" spans="2:11" ht="12.75" customHeight="1">
      <c r="B455" s="1"/>
      <c r="C455" s="1"/>
      <c r="J455" s="1"/>
      <c r="K455" s="1"/>
    </row>
    <row r="456" spans="2:11" ht="12.75" customHeight="1">
      <c r="B456" s="1"/>
      <c r="C456" s="1"/>
      <c r="J456" s="1"/>
      <c r="K456" s="1"/>
    </row>
    <row r="457" spans="2:11" ht="12.75" customHeight="1">
      <c r="B457" s="1"/>
      <c r="C457" s="1"/>
      <c r="J457" s="1"/>
      <c r="K457" s="1"/>
    </row>
    <row r="458" spans="2:11" ht="12.75" customHeight="1">
      <c r="B458" s="1"/>
      <c r="C458" s="1"/>
      <c r="J458" s="1"/>
      <c r="K458" s="1"/>
    </row>
    <row r="459" spans="2:11" ht="12.75" customHeight="1">
      <c r="B459" s="1"/>
      <c r="C459" s="1"/>
      <c r="J459" s="1"/>
      <c r="K459" s="1"/>
    </row>
    <row r="460" spans="2:11" ht="12.75" customHeight="1">
      <c r="B460" s="1"/>
      <c r="C460" s="1"/>
      <c r="J460" s="1"/>
      <c r="K460" s="1"/>
    </row>
    <row r="461" spans="2:11" ht="12.75" customHeight="1">
      <c r="B461" s="1"/>
      <c r="C461" s="1"/>
      <c r="J461" s="1"/>
      <c r="K461" s="1"/>
    </row>
    <row r="462" spans="2:11" ht="12.75" customHeight="1">
      <c r="B462" s="1"/>
      <c r="C462" s="1"/>
      <c r="J462" s="1"/>
      <c r="K462" s="1"/>
    </row>
    <row r="463" spans="2:11" ht="12.75" customHeight="1">
      <c r="B463" s="1"/>
      <c r="C463" s="1"/>
      <c r="J463" s="1"/>
      <c r="K463" s="1"/>
    </row>
    <row r="464" spans="2:11" ht="12.75" customHeight="1">
      <c r="B464" s="1"/>
      <c r="C464" s="1"/>
      <c r="J464" s="1"/>
      <c r="K464" s="1"/>
    </row>
    <row r="465" spans="2:11" ht="12.75" customHeight="1">
      <c r="B465" s="1"/>
      <c r="C465" s="1"/>
      <c r="J465" s="1"/>
      <c r="K465" s="1"/>
    </row>
    <row r="466" spans="2:11" ht="12.75" customHeight="1">
      <c r="B466" s="1"/>
      <c r="C466" s="1"/>
      <c r="J466" s="1"/>
      <c r="K466" s="1"/>
    </row>
    <row r="467" spans="2:11" ht="12.75" customHeight="1">
      <c r="B467" s="1"/>
      <c r="C467" s="1"/>
      <c r="J467" s="1"/>
      <c r="K467" s="1"/>
    </row>
    <row r="468" spans="2:11" ht="12.75" customHeight="1">
      <c r="B468" s="1"/>
      <c r="C468" s="1"/>
      <c r="J468" s="1"/>
      <c r="K468" s="1"/>
    </row>
    <row r="469" spans="2:11" ht="12.75" customHeight="1">
      <c r="B469" s="1"/>
      <c r="C469" s="1"/>
      <c r="J469" s="1"/>
      <c r="K469" s="1"/>
    </row>
    <row r="470" spans="2:11" ht="12.75" customHeight="1">
      <c r="B470" s="1"/>
      <c r="C470" s="1"/>
      <c r="J470" s="1"/>
      <c r="K470" s="1"/>
    </row>
    <row r="471" spans="2:11" ht="12.75" customHeight="1">
      <c r="B471" s="1"/>
      <c r="C471" s="1"/>
      <c r="J471" s="1"/>
      <c r="K471" s="1"/>
    </row>
    <row r="472" spans="2:11" ht="12.75" customHeight="1">
      <c r="B472" s="1"/>
      <c r="C472" s="1"/>
      <c r="J472" s="1"/>
      <c r="K472" s="1"/>
    </row>
    <row r="473" spans="2:11" ht="12.75" customHeight="1">
      <c r="B473" s="1"/>
      <c r="C473" s="1"/>
      <c r="J473" s="1"/>
      <c r="K473" s="1"/>
    </row>
    <row r="474" spans="2:11" ht="12.75" customHeight="1">
      <c r="B474" s="1"/>
      <c r="C474" s="1"/>
      <c r="J474" s="1"/>
      <c r="K474" s="1"/>
    </row>
    <row r="475" spans="2:11" ht="12.75" customHeight="1">
      <c r="B475" s="1"/>
      <c r="C475" s="1"/>
      <c r="J475" s="1"/>
      <c r="K475" s="1"/>
    </row>
    <row r="476" spans="2:11" ht="12.75" customHeight="1">
      <c r="B476" s="1"/>
      <c r="C476" s="1"/>
      <c r="J476" s="1"/>
      <c r="K476" s="1"/>
    </row>
    <row r="477" spans="2:11" ht="12.75" customHeight="1">
      <c r="B477" s="1"/>
      <c r="C477" s="1"/>
      <c r="J477" s="1"/>
      <c r="K477" s="1"/>
    </row>
    <row r="478" spans="2:11" ht="12.75" customHeight="1">
      <c r="B478" s="1"/>
      <c r="C478" s="1"/>
      <c r="J478" s="1"/>
      <c r="K478" s="1"/>
    </row>
    <row r="479" spans="2:11" ht="12.75" customHeight="1">
      <c r="B479" s="1"/>
      <c r="C479" s="1"/>
      <c r="J479" s="1"/>
      <c r="K479" s="1"/>
    </row>
    <row r="480" spans="2:11" ht="12.75" customHeight="1">
      <c r="B480" s="1"/>
      <c r="C480" s="1"/>
      <c r="J480" s="1"/>
      <c r="K480" s="1"/>
    </row>
    <row r="481" spans="2:11" ht="12.75" customHeight="1">
      <c r="B481" s="1"/>
      <c r="C481" s="1"/>
      <c r="J481" s="1"/>
      <c r="K481" s="1"/>
    </row>
    <row r="482" spans="2:11" ht="12.75" customHeight="1">
      <c r="B482" s="1"/>
      <c r="C482" s="1"/>
      <c r="J482" s="1"/>
      <c r="K482" s="1"/>
    </row>
    <row r="483" spans="2:11" ht="12.75" customHeight="1">
      <c r="B483" s="1"/>
      <c r="C483" s="1"/>
      <c r="J483" s="1"/>
      <c r="K483" s="1"/>
    </row>
    <row r="484" spans="2:11" ht="12.75" customHeight="1">
      <c r="B484" s="1"/>
      <c r="C484" s="1"/>
      <c r="J484" s="1"/>
      <c r="K484" s="1"/>
    </row>
    <row r="485" spans="2:11" ht="12.75" customHeight="1">
      <c r="B485" s="1"/>
      <c r="C485" s="1"/>
      <c r="J485" s="1"/>
      <c r="K485" s="1"/>
    </row>
    <row r="486" spans="2:11" ht="12.75" customHeight="1">
      <c r="B486" s="1"/>
      <c r="C486" s="1"/>
      <c r="J486" s="1"/>
      <c r="K486" s="1"/>
    </row>
    <row r="487" spans="2:11" ht="12.75" customHeight="1">
      <c r="B487" s="1"/>
      <c r="C487" s="1"/>
      <c r="J487" s="1"/>
      <c r="K487" s="1"/>
    </row>
    <row r="488" spans="2:11" ht="12.75" customHeight="1">
      <c r="B488" s="1"/>
      <c r="C488" s="1"/>
      <c r="J488" s="1"/>
      <c r="K488" s="1"/>
    </row>
    <row r="489" spans="2:11" ht="12.75" customHeight="1">
      <c r="B489" s="1"/>
      <c r="C489" s="1"/>
      <c r="J489" s="1"/>
      <c r="K489" s="1"/>
    </row>
    <row r="490" spans="2:11" ht="12.75" customHeight="1">
      <c r="B490" s="1"/>
      <c r="C490" s="1"/>
      <c r="J490" s="1"/>
      <c r="K490" s="1"/>
    </row>
    <row r="491" spans="2:11" ht="12.75" customHeight="1">
      <c r="B491" s="1"/>
      <c r="C491" s="1"/>
      <c r="J491" s="1"/>
      <c r="K491" s="1"/>
    </row>
    <row r="492" spans="2:11" ht="12.75" customHeight="1">
      <c r="B492" s="1"/>
      <c r="C492" s="1"/>
      <c r="J492" s="1"/>
      <c r="K492" s="1"/>
    </row>
    <row r="493" spans="2:11" ht="12.75" customHeight="1">
      <c r="B493" s="1"/>
      <c r="C493" s="1"/>
      <c r="J493" s="1"/>
      <c r="K493" s="1"/>
    </row>
    <row r="494" spans="2:11" ht="12.75" customHeight="1">
      <c r="B494" s="1"/>
      <c r="C494" s="1"/>
      <c r="J494" s="1"/>
      <c r="K494" s="1"/>
    </row>
    <row r="495" spans="2:11" ht="12.75" customHeight="1">
      <c r="B495" s="1"/>
      <c r="C495" s="1"/>
      <c r="J495" s="1"/>
      <c r="K495" s="1"/>
    </row>
    <row r="496" spans="2:11" ht="12.75" customHeight="1">
      <c r="B496" s="1"/>
      <c r="C496" s="1"/>
      <c r="J496" s="1"/>
      <c r="K496" s="1"/>
    </row>
    <row r="497" spans="2:11" ht="12.75" customHeight="1">
      <c r="B497" s="1"/>
      <c r="C497" s="1"/>
      <c r="J497" s="1"/>
      <c r="K497" s="1"/>
    </row>
    <row r="498" spans="2:11" ht="12.75" customHeight="1">
      <c r="B498" s="1"/>
      <c r="C498" s="1"/>
      <c r="J498" s="1"/>
      <c r="K498" s="1"/>
    </row>
    <row r="499" spans="2:11" ht="12.75" customHeight="1">
      <c r="B499" s="1"/>
      <c r="C499" s="1"/>
      <c r="J499" s="1"/>
      <c r="K499" s="1"/>
    </row>
    <row r="500" spans="2:11" ht="12.75" customHeight="1">
      <c r="B500" s="1"/>
      <c r="C500" s="1"/>
      <c r="J500" s="1"/>
      <c r="K500" s="1"/>
    </row>
    <row r="501" spans="2:11" ht="12.75" customHeight="1">
      <c r="B501" s="1"/>
      <c r="C501" s="1"/>
      <c r="J501" s="1"/>
      <c r="K501" s="1"/>
    </row>
    <row r="502" spans="2:11" ht="12.75" customHeight="1">
      <c r="B502" s="1"/>
      <c r="C502" s="1"/>
      <c r="J502" s="1"/>
      <c r="K502" s="1"/>
    </row>
    <row r="503" spans="2:11" ht="12.75" customHeight="1">
      <c r="B503" s="1"/>
      <c r="C503" s="1"/>
      <c r="J503" s="1"/>
      <c r="K503" s="1"/>
    </row>
    <row r="504" spans="2:11" ht="12.75" customHeight="1">
      <c r="B504" s="1"/>
      <c r="C504" s="1"/>
      <c r="J504" s="1"/>
      <c r="K504" s="1"/>
    </row>
    <row r="505" spans="2:11" ht="12.75" customHeight="1">
      <c r="B505" s="1"/>
      <c r="C505" s="1"/>
      <c r="J505" s="1"/>
      <c r="K505" s="1"/>
    </row>
    <row r="506" spans="2:11" ht="12.75" customHeight="1">
      <c r="B506" s="1"/>
      <c r="C506" s="1"/>
      <c r="J506" s="1"/>
      <c r="K506" s="1"/>
    </row>
    <row r="507" spans="2:11" ht="12.75" customHeight="1">
      <c r="B507" s="1"/>
      <c r="C507" s="1"/>
      <c r="J507" s="1"/>
      <c r="K507" s="1"/>
    </row>
    <row r="508" spans="2:11" ht="12.75" customHeight="1">
      <c r="B508" s="1"/>
      <c r="C508" s="1"/>
      <c r="J508" s="1"/>
      <c r="K508" s="1"/>
    </row>
    <row r="509" spans="2:11" ht="12.75" customHeight="1">
      <c r="B509" s="1"/>
      <c r="C509" s="1"/>
      <c r="J509" s="1"/>
      <c r="K509" s="1"/>
    </row>
    <row r="510" spans="2:11" ht="12.75" customHeight="1">
      <c r="B510" s="1"/>
      <c r="C510" s="1"/>
      <c r="J510" s="1"/>
      <c r="K510" s="1"/>
    </row>
    <row r="511" spans="2:11" ht="12.75" customHeight="1">
      <c r="B511" s="1"/>
      <c r="C511" s="1"/>
      <c r="J511" s="1"/>
      <c r="K511" s="1"/>
    </row>
    <row r="512" spans="2:11" ht="12.75" customHeight="1">
      <c r="B512" s="1"/>
      <c r="C512" s="1"/>
      <c r="J512" s="1"/>
      <c r="K512" s="1"/>
    </row>
    <row r="513" spans="2:11" ht="12.75" customHeight="1">
      <c r="B513" s="1"/>
      <c r="C513" s="1"/>
      <c r="J513" s="1"/>
      <c r="K513" s="1"/>
    </row>
    <row r="514" spans="2:11" ht="12.75" customHeight="1">
      <c r="B514" s="1"/>
      <c r="C514" s="1"/>
      <c r="J514" s="1"/>
      <c r="K514" s="1"/>
    </row>
    <row r="515" spans="2:11" ht="12.75" customHeight="1">
      <c r="B515" s="1"/>
      <c r="C515" s="1"/>
      <c r="J515" s="1"/>
      <c r="K515" s="1"/>
    </row>
    <row r="516" spans="2:11" ht="12.75" customHeight="1">
      <c r="B516" s="1"/>
      <c r="C516" s="1"/>
      <c r="J516" s="1"/>
      <c r="K516" s="1"/>
    </row>
    <row r="517" spans="2:11" ht="12.75" customHeight="1">
      <c r="B517" s="1"/>
      <c r="C517" s="1"/>
      <c r="J517" s="1"/>
      <c r="K517" s="1"/>
    </row>
    <row r="518" spans="2:11" ht="12.75" customHeight="1">
      <c r="B518" s="1"/>
      <c r="C518" s="1"/>
      <c r="J518" s="1"/>
      <c r="K518" s="1"/>
    </row>
    <row r="519" spans="2:11" ht="12.75" customHeight="1">
      <c r="B519" s="1"/>
      <c r="C519" s="1"/>
      <c r="J519" s="1"/>
      <c r="K519" s="1"/>
    </row>
    <row r="520" spans="2:11" ht="12.75" customHeight="1">
      <c r="B520" s="1"/>
      <c r="C520" s="1"/>
      <c r="J520" s="1"/>
      <c r="K520" s="1"/>
    </row>
    <row r="521" spans="2:11" ht="12.75" customHeight="1">
      <c r="B521" s="1"/>
      <c r="C521" s="1"/>
      <c r="J521" s="1"/>
      <c r="K521" s="1"/>
    </row>
    <row r="522" spans="2:11" ht="12.75" customHeight="1">
      <c r="B522" s="1"/>
      <c r="C522" s="1"/>
      <c r="J522" s="1"/>
      <c r="K522" s="1"/>
    </row>
    <row r="523" spans="2:11" ht="12.75" customHeight="1">
      <c r="B523" s="1"/>
      <c r="C523" s="1"/>
      <c r="J523" s="1"/>
      <c r="K523" s="1"/>
    </row>
    <row r="524" spans="2:11" ht="12.75" customHeight="1">
      <c r="B524" s="1"/>
      <c r="C524" s="1"/>
      <c r="J524" s="1"/>
      <c r="K524" s="1"/>
    </row>
    <row r="525" spans="2:11" ht="12.75" customHeight="1">
      <c r="B525" s="1"/>
      <c r="C525" s="1"/>
      <c r="J525" s="1"/>
      <c r="K525" s="1"/>
    </row>
    <row r="526" spans="2:11" ht="12.75" customHeight="1">
      <c r="B526" s="1"/>
      <c r="C526" s="1"/>
      <c r="J526" s="1"/>
      <c r="K526" s="1"/>
    </row>
    <row r="527" spans="2:11" ht="12.75" customHeight="1">
      <c r="B527" s="1"/>
      <c r="C527" s="1"/>
      <c r="J527" s="1"/>
      <c r="K527" s="1"/>
    </row>
    <row r="528" spans="2:11" ht="12.75" customHeight="1">
      <c r="B528" s="1"/>
      <c r="C528" s="1"/>
      <c r="J528" s="1"/>
      <c r="K528" s="1"/>
    </row>
    <row r="529" spans="2:11" ht="12.75" customHeight="1">
      <c r="B529" s="1"/>
      <c r="C529" s="1"/>
      <c r="J529" s="1"/>
      <c r="K529" s="1"/>
    </row>
    <row r="530" spans="2:11" ht="12.75" customHeight="1">
      <c r="B530" s="1"/>
      <c r="C530" s="1"/>
      <c r="J530" s="1"/>
      <c r="K530" s="1"/>
    </row>
    <row r="531" spans="2:11" ht="12.75" customHeight="1">
      <c r="B531" s="1"/>
      <c r="C531" s="1"/>
      <c r="J531" s="1"/>
      <c r="K531" s="1"/>
    </row>
    <row r="532" spans="2:11" ht="12.75" customHeight="1">
      <c r="B532" s="1"/>
      <c r="C532" s="1"/>
      <c r="J532" s="1"/>
      <c r="K532" s="1"/>
    </row>
    <row r="533" spans="2:11" ht="12.75" customHeight="1">
      <c r="B533" s="1"/>
      <c r="C533" s="1"/>
      <c r="J533" s="1"/>
      <c r="K533" s="1"/>
    </row>
    <row r="534" spans="2:11" ht="12.75" customHeight="1">
      <c r="B534" s="1"/>
      <c r="C534" s="1"/>
      <c r="J534" s="1"/>
      <c r="K534" s="1"/>
    </row>
    <row r="535" spans="2:11" ht="12.75" customHeight="1">
      <c r="B535" s="1"/>
      <c r="C535" s="1"/>
      <c r="J535" s="1"/>
      <c r="K535" s="1"/>
    </row>
    <row r="536" spans="2:11" ht="12.75" customHeight="1">
      <c r="B536" s="1"/>
      <c r="C536" s="1"/>
      <c r="J536" s="1"/>
      <c r="K536" s="1"/>
    </row>
    <row r="537" spans="2:11" ht="12.75" customHeight="1">
      <c r="B537" s="1"/>
      <c r="C537" s="1"/>
      <c r="J537" s="1"/>
      <c r="K537" s="1"/>
    </row>
    <row r="538" spans="2:11" ht="12.75" customHeight="1">
      <c r="B538" s="1"/>
      <c r="C538" s="1"/>
      <c r="J538" s="1"/>
      <c r="K538" s="1"/>
    </row>
    <row r="539" spans="2:11" ht="12.75" customHeight="1">
      <c r="B539" s="1"/>
      <c r="C539" s="1"/>
      <c r="J539" s="1"/>
      <c r="K539" s="1"/>
    </row>
    <row r="540" spans="2:11" ht="12.75" customHeight="1">
      <c r="B540" s="1"/>
      <c r="C540" s="1"/>
      <c r="J540" s="1"/>
      <c r="K540" s="1"/>
    </row>
    <row r="541" spans="2:11" ht="12.75" customHeight="1">
      <c r="B541" s="1"/>
      <c r="C541" s="1"/>
      <c r="J541" s="1"/>
      <c r="K541" s="1"/>
    </row>
    <row r="542" spans="2:11" ht="12.75" customHeight="1">
      <c r="B542" s="1"/>
      <c r="C542" s="1"/>
      <c r="J542" s="1"/>
      <c r="K542" s="1"/>
    </row>
    <row r="543" spans="2:11" ht="12.75" customHeight="1">
      <c r="B543" s="1"/>
      <c r="C543" s="1"/>
      <c r="J543" s="1"/>
      <c r="K543" s="1"/>
    </row>
    <row r="544" spans="2:11" ht="12.75" customHeight="1">
      <c r="B544" s="1"/>
      <c r="C544" s="1"/>
      <c r="J544" s="1"/>
      <c r="K544" s="1"/>
    </row>
    <row r="545" spans="2:11" ht="12.75" customHeight="1">
      <c r="B545" s="1"/>
      <c r="C545" s="1"/>
      <c r="J545" s="1"/>
      <c r="K545" s="1"/>
    </row>
    <row r="546" spans="2:11" ht="12.75" customHeight="1">
      <c r="B546" s="1"/>
      <c r="C546" s="1"/>
      <c r="J546" s="1"/>
      <c r="K546" s="1"/>
    </row>
    <row r="547" spans="2:11" ht="12.75" customHeight="1">
      <c r="B547" s="1"/>
      <c r="C547" s="1"/>
      <c r="J547" s="1"/>
      <c r="K547" s="1"/>
    </row>
    <row r="548" spans="2:11" ht="12.75" customHeight="1">
      <c r="B548" s="1"/>
      <c r="C548" s="1"/>
      <c r="J548" s="1"/>
      <c r="K548" s="1"/>
    </row>
    <row r="549" spans="2:11" ht="12.75" customHeight="1">
      <c r="B549" s="1"/>
      <c r="C549" s="1"/>
      <c r="J549" s="1"/>
      <c r="K549" s="1"/>
    </row>
    <row r="550" spans="2:11" ht="12.75" customHeight="1">
      <c r="B550" s="1"/>
      <c r="C550" s="1"/>
      <c r="J550" s="1"/>
      <c r="K550" s="1"/>
    </row>
    <row r="551" spans="2:11" ht="12.75" customHeight="1">
      <c r="B551" s="1"/>
      <c r="C551" s="1"/>
      <c r="J551" s="1"/>
      <c r="K551" s="1"/>
    </row>
    <row r="552" spans="2:11" ht="12.75" customHeight="1">
      <c r="B552" s="1"/>
      <c r="C552" s="1"/>
      <c r="J552" s="1"/>
      <c r="K552" s="1"/>
    </row>
    <row r="553" spans="2:11" ht="12.75" customHeight="1">
      <c r="B553" s="1"/>
      <c r="C553" s="1"/>
      <c r="J553" s="1"/>
      <c r="K553" s="1"/>
    </row>
    <row r="554" spans="2:11" ht="12.75" customHeight="1">
      <c r="B554" s="1"/>
      <c r="C554" s="1"/>
      <c r="J554" s="1"/>
      <c r="K554" s="1"/>
    </row>
    <row r="555" spans="2:11" ht="12.75" customHeight="1">
      <c r="B555" s="1"/>
      <c r="C555" s="1"/>
      <c r="J555" s="1"/>
      <c r="K555" s="1"/>
    </row>
    <row r="556" spans="2:11" ht="12.75" customHeight="1">
      <c r="B556" s="1"/>
      <c r="C556" s="1"/>
      <c r="J556" s="1"/>
      <c r="K556" s="1"/>
    </row>
    <row r="557" spans="2:11" ht="12.75" customHeight="1">
      <c r="B557" s="1"/>
      <c r="C557" s="1"/>
      <c r="J557" s="1"/>
      <c r="K557" s="1"/>
    </row>
    <row r="558" spans="2:11" ht="12.75" customHeight="1">
      <c r="B558" s="1"/>
      <c r="C558" s="1"/>
      <c r="J558" s="1"/>
      <c r="K558" s="1"/>
    </row>
    <row r="559" spans="2:11" ht="12.75" customHeight="1">
      <c r="B559" s="1"/>
      <c r="C559" s="1"/>
      <c r="J559" s="1"/>
      <c r="K559" s="1"/>
    </row>
    <row r="560" spans="2:11" ht="12.75" customHeight="1">
      <c r="B560" s="1"/>
      <c r="C560" s="1"/>
      <c r="J560" s="1"/>
      <c r="K560" s="1"/>
    </row>
    <row r="561" spans="2:11" ht="12.75" customHeight="1">
      <c r="B561" s="1"/>
      <c r="C561" s="1"/>
      <c r="J561" s="1"/>
      <c r="K561" s="1"/>
    </row>
    <row r="562" spans="2:11" ht="12.75" customHeight="1">
      <c r="B562" s="1"/>
      <c r="C562" s="1"/>
      <c r="J562" s="1"/>
      <c r="K562" s="1"/>
    </row>
    <row r="563" spans="2:11" ht="12.75" customHeight="1">
      <c r="B563" s="1"/>
      <c r="C563" s="1"/>
      <c r="J563" s="1"/>
      <c r="K563" s="1"/>
    </row>
    <row r="564" spans="2:11" ht="12.75" customHeight="1">
      <c r="B564" s="1"/>
      <c r="C564" s="1"/>
      <c r="J564" s="1"/>
      <c r="K564" s="1"/>
    </row>
    <row r="565" spans="2:11" ht="12.75" customHeight="1">
      <c r="B565" s="1"/>
      <c r="C565" s="1"/>
      <c r="J565" s="1"/>
      <c r="K565" s="1"/>
    </row>
    <row r="566" spans="2:11" ht="12.75" customHeight="1">
      <c r="B566" s="1"/>
      <c r="C566" s="1"/>
      <c r="J566" s="1"/>
      <c r="K566" s="1"/>
    </row>
    <row r="567" spans="2:11" ht="12.75" customHeight="1">
      <c r="B567" s="1"/>
      <c r="C567" s="1"/>
      <c r="J567" s="1"/>
      <c r="K567" s="1"/>
    </row>
    <row r="568" spans="2:11" ht="12.75" customHeight="1">
      <c r="B568" s="1"/>
      <c r="C568" s="1"/>
      <c r="J568" s="1"/>
      <c r="K568" s="1"/>
    </row>
    <row r="569" spans="2:11" ht="12.75" customHeight="1">
      <c r="B569" s="1"/>
      <c r="C569" s="1"/>
      <c r="J569" s="1"/>
      <c r="K569" s="1"/>
    </row>
    <row r="570" spans="2:11" ht="12.75" customHeight="1">
      <c r="B570" s="1"/>
      <c r="C570" s="1"/>
      <c r="J570" s="1"/>
      <c r="K570" s="1"/>
    </row>
    <row r="571" spans="2:11" ht="12.75" customHeight="1">
      <c r="B571" s="1"/>
      <c r="C571" s="1"/>
      <c r="J571" s="1"/>
      <c r="K571" s="1"/>
    </row>
    <row r="572" spans="2:11" ht="12.75" customHeight="1">
      <c r="B572" s="1"/>
      <c r="C572" s="1"/>
      <c r="J572" s="1"/>
      <c r="K572" s="1"/>
    </row>
    <row r="573" spans="2:11" ht="12.75" customHeight="1">
      <c r="B573" s="1"/>
      <c r="C573" s="1"/>
      <c r="J573" s="1"/>
      <c r="K573" s="1"/>
    </row>
    <row r="574" spans="2:11" ht="12.75" customHeight="1">
      <c r="B574" s="1"/>
      <c r="C574" s="1"/>
      <c r="J574" s="1"/>
      <c r="K574" s="1"/>
    </row>
    <row r="575" spans="2:11" ht="12.75" customHeight="1">
      <c r="B575" s="1"/>
      <c r="C575" s="1"/>
      <c r="J575" s="1"/>
      <c r="K575" s="1"/>
    </row>
    <row r="576" spans="2:11" ht="12.75" customHeight="1">
      <c r="B576" s="1"/>
      <c r="C576" s="1"/>
      <c r="J576" s="1"/>
      <c r="K576" s="1"/>
    </row>
    <row r="577" spans="2:11" ht="12.75" customHeight="1">
      <c r="B577" s="1"/>
      <c r="C577" s="1"/>
      <c r="J577" s="1"/>
      <c r="K577" s="1"/>
    </row>
    <row r="578" spans="2:11" ht="12.75" customHeight="1">
      <c r="B578" s="1"/>
      <c r="C578" s="1"/>
      <c r="J578" s="1"/>
      <c r="K578" s="1"/>
    </row>
    <row r="579" spans="2:11" ht="12.75" customHeight="1">
      <c r="B579" s="1"/>
      <c r="C579" s="1"/>
      <c r="J579" s="1"/>
      <c r="K579" s="1"/>
    </row>
    <row r="580" spans="2:11" ht="12.75" customHeight="1">
      <c r="B580" s="1"/>
      <c r="C580" s="1"/>
      <c r="J580" s="1"/>
      <c r="K580" s="1"/>
    </row>
    <row r="581" spans="2:11" ht="12.75" customHeight="1">
      <c r="B581" s="1"/>
      <c r="C581" s="1"/>
      <c r="J581" s="1"/>
      <c r="K581" s="1"/>
    </row>
    <row r="582" spans="2:11" ht="12.75" customHeight="1">
      <c r="B582" s="1"/>
      <c r="C582" s="1"/>
      <c r="J582" s="1"/>
      <c r="K582" s="1"/>
    </row>
    <row r="583" spans="2:11" ht="12.75" customHeight="1">
      <c r="B583" s="1"/>
      <c r="C583" s="1"/>
      <c r="J583" s="1"/>
      <c r="K583" s="1"/>
    </row>
    <row r="584" spans="2:11" ht="12.75" customHeight="1">
      <c r="B584" s="1"/>
      <c r="C584" s="1"/>
      <c r="J584" s="1"/>
      <c r="K584" s="1"/>
    </row>
    <row r="585" spans="2:11" ht="12.75" customHeight="1">
      <c r="B585" s="1"/>
      <c r="C585" s="1"/>
      <c r="J585" s="1"/>
      <c r="K585" s="1"/>
    </row>
    <row r="586" spans="2:11" ht="12.75" customHeight="1">
      <c r="B586" s="1"/>
      <c r="C586" s="1"/>
      <c r="J586" s="1"/>
      <c r="K586" s="1"/>
    </row>
    <row r="587" spans="2:11" ht="12.75" customHeight="1">
      <c r="B587" s="1"/>
      <c r="C587" s="1"/>
      <c r="J587" s="1"/>
      <c r="K587" s="1"/>
    </row>
    <row r="588" spans="2:11" ht="12.75" customHeight="1">
      <c r="B588" s="1"/>
      <c r="C588" s="1"/>
      <c r="J588" s="1"/>
      <c r="K588" s="1"/>
    </row>
    <row r="589" spans="2:11" ht="12.75" customHeight="1">
      <c r="B589" s="1"/>
      <c r="C589" s="1"/>
      <c r="J589" s="1"/>
      <c r="K589" s="1"/>
    </row>
    <row r="590" spans="2:11" ht="12.75" customHeight="1">
      <c r="B590" s="1"/>
      <c r="C590" s="1"/>
      <c r="J590" s="1"/>
      <c r="K590" s="1"/>
    </row>
    <row r="591" spans="2:11" ht="12.75" customHeight="1">
      <c r="B591" s="1"/>
      <c r="C591" s="1"/>
      <c r="J591" s="1"/>
      <c r="K591" s="1"/>
    </row>
    <row r="592" spans="2:11" ht="12.75" customHeight="1">
      <c r="B592" s="1"/>
      <c r="C592" s="1"/>
      <c r="J592" s="1"/>
      <c r="K592" s="1"/>
    </row>
    <row r="593" spans="2:11" ht="12.75" customHeight="1">
      <c r="B593" s="1"/>
      <c r="C593" s="1"/>
      <c r="J593" s="1"/>
      <c r="K593" s="1"/>
    </row>
    <row r="594" spans="2:11" ht="12.75" customHeight="1">
      <c r="B594" s="1"/>
      <c r="C594" s="1"/>
      <c r="J594" s="1"/>
      <c r="K594" s="1"/>
    </row>
    <row r="595" spans="2:11" ht="12.75" customHeight="1">
      <c r="B595" s="1"/>
      <c r="C595" s="1"/>
      <c r="J595" s="1"/>
      <c r="K595" s="1"/>
    </row>
    <row r="596" spans="2:11" ht="12.75" customHeight="1">
      <c r="B596" s="1"/>
      <c r="C596" s="1"/>
      <c r="J596" s="1"/>
      <c r="K596" s="1"/>
    </row>
    <row r="597" spans="2:11" ht="12.75" customHeight="1">
      <c r="B597" s="1"/>
      <c r="C597" s="1"/>
      <c r="J597" s="1"/>
      <c r="K597" s="1"/>
    </row>
    <row r="598" spans="2:11" ht="12.75" customHeight="1">
      <c r="B598" s="1"/>
      <c r="C598" s="1"/>
      <c r="J598" s="1"/>
      <c r="K598" s="1"/>
    </row>
    <row r="599" spans="2:11" ht="12.75" customHeight="1">
      <c r="B599" s="1"/>
      <c r="C599" s="1"/>
      <c r="J599" s="1"/>
      <c r="K599" s="1"/>
    </row>
    <row r="600" spans="2:11" ht="12.75" customHeight="1">
      <c r="B600" s="1"/>
      <c r="C600" s="1"/>
      <c r="J600" s="1"/>
      <c r="K600" s="1"/>
    </row>
    <row r="601" spans="2:11" ht="12.75" customHeight="1">
      <c r="B601" s="1"/>
      <c r="C601" s="1"/>
      <c r="J601" s="1"/>
      <c r="K601" s="1"/>
    </row>
    <row r="602" spans="2:11" ht="12.75" customHeight="1">
      <c r="B602" s="1"/>
      <c r="C602" s="1"/>
      <c r="J602" s="1"/>
      <c r="K602" s="1"/>
    </row>
    <row r="603" spans="2:11" ht="12.75" customHeight="1">
      <c r="B603" s="1"/>
      <c r="C603" s="1"/>
      <c r="J603" s="1"/>
      <c r="K603" s="1"/>
    </row>
    <row r="604" spans="2:11" ht="12.75" customHeight="1">
      <c r="B604" s="1"/>
      <c r="C604" s="1"/>
      <c r="J604" s="1"/>
      <c r="K604" s="1"/>
    </row>
    <row r="605" spans="2:11" ht="12.75" customHeight="1">
      <c r="B605" s="1"/>
      <c r="C605" s="1"/>
      <c r="J605" s="1"/>
      <c r="K605" s="1"/>
    </row>
    <row r="606" spans="2:11" ht="12.75" customHeight="1">
      <c r="B606" s="1"/>
      <c r="C606" s="1"/>
      <c r="J606" s="1"/>
      <c r="K606" s="1"/>
    </row>
    <row r="607" spans="2:11" ht="12.75" customHeight="1">
      <c r="B607" s="1"/>
      <c r="C607" s="1"/>
      <c r="J607" s="1"/>
      <c r="K607" s="1"/>
    </row>
    <row r="608" spans="2:11" ht="12.75" customHeight="1">
      <c r="B608" s="1"/>
      <c r="C608" s="1"/>
      <c r="J608" s="1"/>
      <c r="K608" s="1"/>
    </row>
    <row r="609" spans="2:11" ht="12.75" customHeight="1">
      <c r="B609" s="1"/>
      <c r="C609" s="1"/>
      <c r="J609" s="1"/>
      <c r="K609" s="1"/>
    </row>
    <row r="610" spans="2:11" ht="12.75" customHeight="1">
      <c r="B610" s="1"/>
      <c r="C610" s="1"/>
      <c r="J610" s="1"/>
      <c r="K610" s="1"/>
    </row>
    <row r="611" spans="2:11" ht="12.75" customHeight="1">
      <c r="B611" s="1"/>
      <c r="C611" s="1"/>
      <c r="J611" s="1"/>
      <c r="K611" s="1"/>
    </row>
    <row r="612" spans="2:11" ht="12.75" customHeight="1">
      <c r="B612" s="1"/>
      <c r="C612" s="1"/>
      <c r="J612" s="1"/>
      <c r="K612" s="1"/>
    </row>
    <row r="613" spans="2:11" ht="12.75" customHeight="1">
      <c r="B613" s="1"/>
      <c r="C613" s="1"/>
      <c r="J613" s="1"/>
      <c r="K613" s="1"/>
    </row>
    <row r="614" spans="2:11" ht="12.75" customHeight="1">
      <c r="B614" s="1"/>
      <c r="C614" s="1"/>
      <c r="J614" s="1"/>
      <c r="K614" s="1"/>
    </row>
    <row r="615" spans="2:11" ht="12.75" customHeight="1">
      <c r="B615" s="1"/>
      <c r="C615" s="1"/>
      <c r="J615" s="1"/>
      <c r="K615" s="1"/>
    </row>
    <row r="616" spans="2:11" ht="12.75" customHeight="1">
      <c r="B616" s="1"/>
      <c r="C616" s="1"/>
      <c r="J616" s="1"/>
      <c r="K616" s="1"/>
    </row>
    <row r="617" spans="2:11" ht="12.75" customHeight="1">
      <c r="B617" s="1"/>
      <c r="C617" s="1"/>
      <c r="J617" s="1"/>
      <c r="K617" s="1"/>
    </row>
    <row r="618" spans="2:11" ht="12.75" customHeight="1">
      <c r="B618" s="1"/>
      <c r="C618" s="1"/>
      <c r="J618" s="1"/>
      <c r="K618" s="1"/>
    </row>
    <row r="619" spans="2:11" ht="12.75" customHeight="1">
      <c r="B619" s="1"/>
      <c r="C619" s="1"/>
      <c r="J619" s="1"/>
      <c r="K619" s="1"/>
    </row>
    <row r="620" spans="2:11" ht="12.75" customHeight="1">
      <c r="B620" s="1"/>
      <c r="C620" s="1"/>
      <c r="J620" s="1"/>
      <c r="K620" s="1"/>
    </row>
    <row r="621" spans="2:11" ht="12.75" customHeight="1">
      <c r="B621" s="1"/>
      <c r="C621" s="1"/>
      <c r="J621" s="1"/>
      <c r="K621" s="1"/>
    </row>
    <row r="622" spans="2:11" ht="12.75" customHeight="1">
      <c r="B622" s="1"/>
      <c r="C622" s="1"/>
      <c r="J622" s="1"/>
      <c r="K622" s="1"/>
    </row>
    <row r="623" spans="2:11" ht="12.75" customHeight="1">
      <c r="B623" s="1"/>
      <c r="C623" s="1"/>
      <c r="J623" s="1"/>
      <c r="K623" s="1"/>
    </row>
    <row r="624" spans="2:11" ht="12.75" customHeight="1">
      <c r="B624" s="1"/>
      <c r="C624" s="1"/>
      <c r="J624" s="1"/>
      <c r="K624" s="1"/>
    </row>
    <row r="625" spans="2:11" ht="12.75" customHeight="1">
      <c r="B625" s="1"/>
      <c r="C625" s="1"/>
      <c r="J625" s="1"/>
      <c r="K625" s="1"/>
    </row>
    <row r="626" spans="2:11" ht="12.75" customHeight="1">
      <c r="B626" s="1"/>
      <c r="C626" s="1"/>
      <c r="J626" s="1"/>
      <c r="K626" s="1"/>
    </row>
    <row r="627" spans="2:11" ht="12.75" customHeight="1">
      <c r="B627" s="1"/>
      <c r="C627" s="1"/>
      <c r="J627" s="1"/>
      <c r="K627" s="1"/>
    </row>
    <row r="628" spans="2:11" ht="12.75" customHeight="1">
      <c r="B628" s="1"/>
      <c r="C628" s="1"/>
      <c r="J628" s="1"/>
      <c r="K628" s="1"/>
    </row>
    <row r="629" spans="2:11" ht="12.75" customHeight="1">
      <c r="B629" s="1"/>
      <c r="C629" s="1"/>
      <c r="J629" s="1"/>
      <c r="K629" s="1"/>
    </row>
    <row r="630" spans="2:11" ht="12.75" customHeight="1">
      <c r="B630" s="1"/>
      <c r="C630" s="1"/>
      <c r="J630" s="1"/>
      <c r="K630" s="1"/>
    </row>
    <row r="631" spans="2:11" ht="12.75" customHeight="1">
      <c r="B631" s="1"/>
      <c r="C631" s="1"/>
      <c r="J631" s="1"/>
      <c r="K631" s="1"/>
    </row>
    <row r="632" spans="2:11" ht="12.75" customHeight="1">
      <c r="B632" s="1"/>
      <c r="C632" s="1"/>
      <c r="J632" s="1"/>
      <c r="K632" s="1"/>
    </row>
    <row r="633" spans="2:11" ht="12.75" customHeight="1">
      <c r="B633" s="1"/>
      <c r="C633" s="1"/>
      <c r="J633" s="1"/>
      <c r="K633" s="1"/>
    </row>
    <row r="634" spans="2:11" ht="12.75" customHeight="1">
      <c r="B634" s="1"/>
      <c r="C634" s="1"/>
      <c r="J634" s="1"/>
      <c r="K634" s="1"/>
    </row>
    <row r="635" spans="2:11" ht="12.75" customHeight="1">
      <c r="B635" s="1"/>
      <c r="C635" s="1"/>
      <c r="J635" s="1"/>
      <c r="K635" s="1"/>
    </row>
    <row r="636" spans="2:11" ht="12.75" customHeight="1">
      <c r="B636" s="1"/>
      <c r="C636" s="1"/>
      <c r="J636" s="1"/>
      <c r="K636" s="1"/>
    </row>
    <row r="637" spans="2:11" ht="12.75" customHeight="1">
      <c r="B637" s="1"/>
      <c r="C637" s="1"/>
      <c r="J637" s="1"/>
      <c r="K637" s="1"/>
    </row>
    <row r="638" spans="2:11" ht="12.75" customHeight="1">
      <c r="B638" s="1"/>
      <c r="C638" s="1"/>
      <c r="J638" s="1"/>
      <c r="K638" s="1"/>
    </row>
    <row r="639" spans="2:11" ht="12.75" customHeight="1">
      <c r="B639" s="1"/>
      <c r="C639" s="1"/>
      <c r="J639" s="1"/>
      <c r="K639" s="1"/>
    </row>
    <row r="640" spans="2:11" ht="12.75" customHeight="1">
      <c r="B640" s="1"/>
      <c r="C640" s="1"/>
      <c r="J640" s="1"/>
      <c r="K640" s="1"/>
    </row>
    <row r="641" spans="2:11" ht="12.75" customHeight="1">
      <c r="B641" s="1"/>
      <c r="C641" s="1"/>
      <c r="J641" s="1"/>
      <c r="K641" s="1"/>
    </row>
    <row r="642" spans="2:11" ht="12.75" customHeight="1">
      <c r="B642" s="1"/>
      <c r="C642" s="1"/>
      <c r="J642" s="1"/>
      <c r="K642" s="1"/>
    </row>
    <row r="643" spans="2:11" ht="12.75" customHeight="1">
      <c r="B643" s="1"/>
      <c r="C643" s="1"/>
      <c r="J643" s="1"/>
      <c r="K643" s="1"/>
    </row>
    <row r="644" spans="2:11" ht="12.75" customHeight="1">
      <c r="B644" s="1"/>
      <c r="C644" s="1"/>
      <c r="J644" s="1"/>
      <c r="K644" s="1"/>
    </row>
    <row r="645" spans="2:11" ht="12.75" customHeight="1">
      <c r="B645" s="1"/>
      <c r="C645" s="1"/>
      <c r="J645" s="1"/>
      <c r="K645" s="1"/>
    </row>
    <row r="646" spans="2:11" ht="12.75" customHeight="1">
      <c r="B646" s="1"/>
      <c r="C646" s="1"/>
      <c r="J646" s="1"/>
      <c r="K646" s="1"/>
    </row>
    <row r="647" spans="2:11" ht="12.75" customHeight="1">
      <c r="B647" s="1"/>
      <c r="C647" s="1"/>
      <c r="J647" s="1"/>
      <c r="K647" s="1"/>
    </row>
    <row r="648" spans="2:11" ht="12.75" customHeight="1">
      <c r="B648" s="1"/>
      <c r="C648" s="1"/>
      <c r="J648" s="1"/>
      <c r="K648" s="1"/>
    </row>
    <row r="649" spans="2:11" ht="12.75" customHeight="1">
      <c r="B649" s="1"/>
      <c r="C649" s="1"/>
      <c r="J649" s="1"/>
      <c r="K649" s="1"/>
    </row>
    <row r="650" spans="2:11" ht="12.75" customHeight="1">
      <c r="B650" s="1"/>
      <c r="C650" s="1"/>
      <c r="J650" s="1"/>
      <c r="K650" s="1"/>
    </row>
    <row r="651" spans="2:11" ht="12.75" customHeight="1">
      <c r="B651" s="1"/>
      <c r="C651" s="1"/>
      <c r="J651" s="1"/>
      <c r="K651" s="1"/>
    </row>
    <row r="652" spans="2:11" ht="12.75" customHeight="1">
      <c r="B652" s="1"/>
      <c r="C652" s="1"/>
      <c r="J652" s="1"/>
      <c r="K652" s="1"/>
    </row>
    <row r="653" spans="2:11" ht="12.75" customHeight="1">
      <c r="B653" s="1"/>
      <c r="C653" s="1"/>
      <c r="J653" s="1"/>
      <c r="K653" s="1"/>
    </row>
    <row r="654" spans="2:11" ht="12.75" customHeight="1">
      <c r="B654" s="1"/>
      <c r="C654" s="1"/>
      <c r="J654" s="1"/>
      <c r="K654" s="1"/>
    </row>
    <row r="655" spans="2:11" ht="12.75" customHeight="1">
      <c r="B655" s="1"/>
      <c r="C655" s="1"/>
      <c r="J655" s="1"/>
      <c r="K655" s="1"/>
    </row>
    <row r="656" spans="2:11" ht="12.75" customHeight="1">
      <c r="B656" s="1"/>
      <c r="C656" s="1"/>
      <c r="J656" s="1"/>
      <c r="K656" s="1"/>
    </row>
    <row r="657" spans="2:11" ht="12.75" customHeight="1">
      <c r="B657" s="1"/>
      <c r="C657" s="1"/>
      <c r="J657" s="1"/>
      <c r="K657" s="1"/>
    </row>
    <row r="658" spans="2:11" ht="12.75" customHeight="1">
      <c r="B658" s="1"/>
      <c r="C658" s="1"/>
      <c r="J658" s="1"/>
      <c r="K658" s="1"/>
    </row>
    <row r="659" spans="2:11" ht="12.75" customHeight="1">
      <c r="B659" s="1"/>
      <c r="C659" s="1"/>
      <c r="J659" s="1"/>
      <c r="K659" s="1"/>
    </row>
    <row r="660" spans="2:11" ht="12.75" customHeight="1">
      <c r="B660" s="1"/>
      <c r="C660" s="1"/>
      <c r="J660" s="1"/>
      <c r="K660" s="1"/>
    </row>
    <row r="661" spans="2:11" ht="12.75" customHeight="1">
      <c r="B661" s="1"/>
      <c r="C661" s="1"/>
      <c r="J661" s="1"/>
      <c r="K661" s="1"/>
    </row>
    <row r="662" spans="2:11" ht="12.75" customHeight="1">
      <c r="B662" s="1"/>
      <c r="C662" s="1"/>
      <c r="J662" s="1"/>
      <c r="K662" s="1"/>
    </row>
    <row r="663" spans="2:11" ht="12.75" customHeight="1">
      <c r="B663" s="1"/>
      <c r="C663" s="1"/>
      <c r="J663" s="1"/>
      <c r="K663" s="1"/>
    </row>
    <row r="664" spans="2:11" ht="12.75" customHeight="1">
      <c r="B664" s="1"/>
      <c r="C664" s="1"/>
      <c r="J664" s="1"/>
      <c r="K664" s="1"/>
    </row>
    <row r="665" spans="2:11" ht="12.75" customHeight="1">
      <c r="B665" s="1"/>
      <c r="C665" s="1"/>
      <c r="J665" s="1"/>
      <c r="K665" s="1"/>
    </row>
    <row r="666" spans="2:11" ht="12.75" customHeight="1">
      <c r="B666" s="1"/>
      <c r="C666" s="1"/>
      <c r="J666" s="1"/>
      <c r="K666" s="1"/>
    </row>
    <row r="667" spans="2:11" ht="12.75" customHeight="1">
      <c r="B667" s="1"/>
      <c r="C667" s="1"/>
      <c r="J667" s="1"/>
      <c r="K667" s="1"/>
    </row>
    <row r="668" spans="2:11" ht="12.75" customHeight="1">
      <c r="B668" s="1"/>
      <c r="C668" s="1"/>
      <c r="J668" s="1"/>
      <c r="K668" s="1"/>
    </row>
    <row r="669" spans="2:11" ht="12.75" customHeight="1">
      <c r="B669" s="1"/>
      <c r="C669" s="1"/>
      <c r="J669" s="1"/>
      <c r="K669" s="1"/>
    </row>
    <row r="670" spans="2:11" ht="12.75" customHeight="1">
      <c r="B670" s="1"/>
      <c r="C670" s="1"/>
      <c r="J670" s="1"/>
      <c r="K670" s="1"/>
    </row>
    <row r="671" spans="2:11" ht="12.75" customHeight="1">
      <c r="B671" s="1"/>
      <c r="C671" s="1"/>
      <c r="J671" s="1"/>
      <c r="K671" s="1"/>
    </row>
    <row r="672" spans="2:11" ht="12.75" customHeight="1">
      <c r="B672" s="1"/>
      <c r="C672" s="1"/>
      <c r="J672" s="1"/>
      <c r="K672" s="1"/>
    </row>
    <row r="673" spans="2:11" ht="12.75" customHeight="1">
      <c r="B673" s="1"/>
      <c r="C673" s="1"/>
      <c r="J673" s="1"/>
      <c r="K673" s="1"/>
    </row>
    <row r="674" spans="2:11" ht="12.75" customHeight="1">
      <c r="B674" s="1"/>
      <c r="C674" s="1"/>
      <c r="J674" s="1"/>
      <c r="K674" s="1"/>
    </row>
    <row r="675" spans="2:11" ht="12.75" customHeight="1">
      <c r="B675" s="1"/>
      <c r="C675" s="1"/>
      <c r="J675" s="1"/>
      <c r="K675" s="1"/>
    </row>
    <row r="676" spans="2:11" ht="12.75" customHeight="1">
      <c r="B676" s="1"/>
      <c r="C676" s="1"/>
      <c r="J676" s="1"/>
      <c r="K676" s="1"/>
    </row>
    <row r="677" spans="2:11" ht="12.75" customHeight="1">
      <c r="B677" s="1"/>
      <c r="C677" s="1"/>
      <c r="J677" s="1"/>
      <c r="K677" s="1"/>
    </row>
    <row r="678" spans="2:11" ht="12.75" customHeight="1">
      <c r="B678" s="1"/>
      <c r="C678" s="1"/>
      <c r="J678" s="1"/>
      <c r="K678" s="1"/>
    </row>
    <row r="679" spans="2:11" ht="12.75" customHeight="1">
      <c r="B679" s="1"/>
      <c r="C679" s="1"/>
      <c r="J679" s="1"/>
      <c r="K679" s="1"/>
    </row>
    <row r="680" spans="2:11" ht="12.75" customHeight="1">
      <c r="B680" s="1"/>
      <c r="C680" s="1"/>
      <c r="J680" s="1"/>
      <c r="K680" s="1"/>
    </row>
    <row r="681" spans="2:11" ht="12.75" customHeight="1">
      <c r="B681" s="1"/>
      <c r="C681" s="1"/>
      <c r="J681" s="1"/>
      <c r="K681" s="1"/>
    </row>
    <row r="682" spans="2:11" ht="12.75" customHeight="1">
      <c r="B682" s="1"/>
      <c r="C682" s="1"/>
      <c r="J682" s="1"/>
      <c r="K682" s="1"/>
    </row>
    <row r="683" spans="2:11" ht="12.75" customHeight="1">
      <c r="B683" s="1"/>
      <c r="C683" s="1"/>
      <c r="J683" s="1"/>
      <c r="K683" s="1"/>
    </row>
    <row r="684" spans="2:11" ht="12.75" customHeight="1">
      <c r="B684" s="1"/>
      <c r="C684" s="1"/>
      <c r="J684" s="1"/>
      <c r="K684" s="1"/>
    </row>
    <row r="685" spans="2:11" ht="12.75" customHeight="1">
      <c r="B685" s="1"/>
      <c r="C685" s="1"/>
      <c r="J685" s="1"/>
      <c r="K685" s="1"/>
    </row>
    <row r="686" spans="2:11" ht="12.75" customHeight="1">
      <c r="B686" s="1"/>
      <c r="C686" s="1"/>
      <c r="J686" s="1"/>
      <c r="K686" s="1"/>
    </row>
    <row r="687" spans="2:11" ht="12.75" customHeight="1">
      <c r="B687" s="1"/>
      <c r="C687" s="1"/>
      <c r="J687" s="1"/>
      <c r="K687" s="1"/>
    </row>
    <row r="688" spans="2:11" ht="12.75" customHeight="1">
      <c r="B688" s="1"/>
      <c r="C688" s="1"/>
      <c r="J688" s="1"/>
      <c r="K688" s="1"/>
    </row>
    <row r="689" spans="2:11" ht="12.75" customHeight="1">
      <c r="B689" s="1"/>
      <c r="C689" s="1"/>
      <c r="J689" s="1"/>
      <c r="K689" s="1"/>
    </row>
    <row r="690" spans="2:11" ht="12.75" customHeight="1">
      <c r="B690" s="1"/>
      <c r="C690" s="1"/>
      <c r="J690" s="1"/>
      <c r="K690" s="1"/>
    </row>
    <row r="691" spans="2:11" ht="12.75" customHeight="1">
      <c r="B691" s="1"/>
      <c r="C691" s="1"/>
      <c r="J691" s="1"/>
      <c r="K691" s="1"/>
    </row>
    <row r="692" spans="2:11" ht="12.75" customHeight="1">
      <c r="B692" s="1"/>
      <c r="C692" s="1"/>
      <c r="J692" s="1"/>
      <c r="K692" s="1"/>
    </row>
    <row r="693" spans="2:11" ht="12.75" customHeight="1">
      <c r="B693" s="1"/>
      <c r="C693" s="1"/>
      <c r="J693" s="1"/>
      <c r="K693" s="1"/>
    </row>
    <row r="694" spans="2:11" ht="12.75" customHeight="1">
      <c r="B694" s="1"/>
      <c r="C694" s="1"/>
      <c r="J694" s="1"/>
      <c r="K694" s="1"/>
    </row>
    <row r="695" spans="2:11" ht="12.75" customHeight="1">
      <c r="B695" s="1"/>
      <c r="C695" s="1"/>
      <c r="J695" s="1"/>
      <c r="K695" s="1"/>
    </row>
    <row r="696" spans="2:11" ht="12.75" customHeight="1">
      <c r="B696" s="1"/>
      <c r="C696" s="1"/>
      <c r="J696" s="1"/>
      <c r="K696" s="1"/>
    </row>
    <row r="697" spans="2:11" ht="12.75" customHeight="1">
      <c r="B697" s="1"/>
      <c r="C697" s="1"/>
      <c r="J697" s="1"/>
      <c r="K697" s="1"/>
    </row>
    <row r="698" spans="2:11" ht="12.75" customHeight="1">
      <c r="B698" s="1"/>
      <c r="C698" s="1"/>
      <c r="J698" s="1"/>
      <c r="K698" s="1"/>
    </row>
    <row r="699" spans="2:11" ht="12.75" customHeight="1">
      <c r="B699" s="1"/>
      <c r="C699" s="1"/>
      <c r="J699" s="1"/>
      <c r="K699" s="1"/>
    </row>
    <row r="700" spans="2:11" ht="12.75" customHeight="1">
      <c r="B700" s="1"/>
      <c r="C700" s="1"/>
      <c r="J700" s="1"/>
      <c r="K700" s="1"/>
    </row>
    <row r="701" spans="2:11" ht="12.75" customHeight="1">
      <c r="B701" s="1"/>
      <c r="C701" s="1"/>
      <c r="J701" s="1"/>
      <c r="K701" s="1"/>
    </row>
    <row r="702" spans="2:11" ht="12.75" customHeight="1">
      <c r="B702" s="1"/>
      <c r="C702" s="1"/>
      <c r="J702" s="1"/>
      <c r="K702" s="1"/>
    </row>
    <row r="703" spans="2:11" ht="12.75" customHeight="1">
      <c r="B703" s="1"/>
      <c r="C703" s="1"/>
      <c r="J703" s="1"/>
      <c r="K703" s="1"/>
    </row>
    <row r="704" spans="2:11" ht="12.75" customHeight="1">
      <c r="B704" s="1"/>
      <c r="C704" s="1"/>
      <c r="J704" s="1"/>
      <c r="K704" s="1"/>
    </row>
    <row r="705" spans="2:11" ht="12.75" customHeight="1">
      <c r="B705" s="1"/>
      <c r="C705" s="1"/>
      <c r="J705" s="1"/>
      <c r="K705" s="1"/>
    </row>
    <row r="706" spans="2:11" ht="12.75" customHeight="1">
      <c r="B706" s="1"/>
      <c r="C706" s="1"/>
      <c r="J706" s="1"/>
      <c r="K706" s="1"/>
    </row>
    <row r="707" spans="2:11" ht="12.75" customHeight="1">
      <c r="B707" s="1"/>
      <c r="C707" s="1"/>
      <c r="J707" s="1"/>
      <c r="K707" s="1"/>
    </row>
    <row r="708" spans="2:11" ht="12.75" customHeight="1">
      <c r="B708" s="1"/>
      <c r="C708" s="1"/>
      <c r="J708" s="1"/>
      <c r="K708" s="1"/>
    </row>
    <row r="709" spans="2:11" ht="12.75" customHeight="1">
      <c r="B709" s="1"/>
      <c r="C709" s="1"/>
      <c r="J709" s="1"/>
      <c r="K709" s="1"/>
    </row>
    <row r="710" spans="2:11" ht="12.75" customHeight="1">
      <c r="B710" s="1"/>
      <c r="C710" s="1"/>
      <c r="J710" s="1"/>
      <c r="K710" s="1"/>
    </row>
    <row r="711" spans="2:11" ht="12.75" customHeight="1">
      <c r="B711" s="1"/>
      <c r="C711" s="1"/>
      <c r="J711" s="1"/>
      <c r="K711" s="1"/>
    </row>
    <row r="712" spans="2:11" ht="12.75" customHeight="1">
      <c r="B712" s="1"/>
      <c r="C712" s="1"/>
      <c r="J712" s="1"/>
      <c r="K712" s="1"/>
    </row>
    <row r="713" spans="2:11" ht="12.75" customHeight="1">
      <c r="B713" s="1"/>
      <c r="C713" s="1"/>
      <c r="J713" s="1"/>
      <c r="K713" s="1"/>
    </row>
    <row r="714" spans="2:11" ht="12.75" customHeight="1">
      <c r="B714" s="1"/>
      <c r="C714" s="1"/>
      <c r="J714" s="1"/>
      <c r="K714" s="1"/>
    </row>
    <row r="715" spans="2:11" ht="12.75" customHeight="1">
      <c r="B715" s="1"/>
      <c r="C715" s="1"/>
      <c r="J715" s="1"/>
      <c r="K715" s="1"/>
    </row>
    <row r="716" spans="2:11" ht="12.75" customHeight="1">
      <c r="B716" s="1"/>
      <c r="C716" s="1"/>
      <c r="J716" s="1"/>
      <c r="K716" s="1"/>
    </row>
    <row r="717" spans="2:11" ht="12.75" customHeight="1">
      <c r="B717" s="1"/>
      <c r="C717" s="1"/>
      <c r="J717" s="1"/>
      <c r="K717" s="1"/>
    </row>
    <row r="718" spans="2:11" ht="12.75" customHeight="1">
      <c r="B718" s="1"/>
      <c r="C718" s="1"/>
      <c r="J718" s="1"/>
      <c r="K718" s="1"/>
    </row>
    <row r="719" spans="2:11" ht="12.75" customHeight="1">
      <c r="B719" s="1"/>
      <c r="C719" s="1"/>
      <c r="J719" s="1"/>
      <c r="K719" s="1"/>
    </row>
    <row r="720" spans="2:11" ht="12.75" customHeight="1">
      <c r="B720" s="1"/>
      <c r="C720" s="1"/>
      <c r="J720" s="1"/>
      <c r="K720" s="1"/>
    </row>
    <row r="721" spans="2:11" ht="12.75" customHeight="1">
      <c r="B721" s="1"/>
      <c r="C721" s="1"/>
      <c r="J721" s="1"/>
      <c r="K721" s="1"/>
    </row>
    <row r="722" spans="2:11" ht="12.75" customHeight="1">
      <c r="B722" s="1"/>
      <c r="C722" s="1"/>
      <c r="J722" s="1"/>
      <c r="K722" s="1"/>
    </row>
    <row r="723" spans="2:11" ht="12.75" customHeight="1">
      <c r="B723" s="1"/>
      <c r="C723" s="1"/>
      <c r="J723" s="1"/>
      <c r="K723" s="1"/>
    </row>
    <row r="724" spans="2:11" ht="12.75" customHeight="1">
      <c r="B724" s="1"/>
      <c r="C724" s="1"/>
      <c r="J724" s="1"/>
      <c r="K724" s="1"/>
    </row>
    <row r="725" spans="2:11" ht="12.75" customHeight="1">
      <c r="B725" s="1"/>
      <c r="C725" s="1"/>
      <c r="J725" s="1"/>
      <c r="K725" s="1"/>
    </row>
    <row r="726" spans="2:11" ht="12.75" customHeight="1">
      <c r="B726" s="1"/>
      <c r="C726" s="1"/>
      <c r="J726" s="1"/>
      <c r="K726" s="1"/>
    </row>
    <row r="727" spans="2:11" ht="12.75" customHeight="1">
      <c r="B727" s="1"/>
      <c r="C727" s="1"/>
      <c r="J727" s="1"/>
      <c r="K727" s="1"/>
    </row>
    <row r="728" spans="2:11" ht="12.75" customHeight="1">
      <c r="B728" s="1"/>
      <c r="C728" s="1"/>
      <c r="J728" s="1"/>
      <c r="K728" s="1"/>
    </row>
    <row r="729" spans="2:11" ht="12.75" customHeight="1">
      <c r="B729" s="1"/>
      <c r="C729" s="1"/>
      <c r="J729" s="1"/>
      <c r="K729" s="1"/>
    </row>
    <row r="730" spans="2:11" ht="12.75" customHeight="1">
      <c r="B730" s="1"/>
      <c r="C730" s="1"/>
      <c r="J730" s="1"/>
      <c r="K730" s="1"/>
    </row>
    <row r="731" spans="2:11" ht="12.75" customHeight="1">
      <c r="B731" s="1"/>
      <c r="C731" s="1"/>
      <c r="J731" s="1"/>
      <c r="K731" s="1"/>
    </row>
    <row r="732" spans="2:11" ht="12.75" customHeight="1">
      <c r="B732" s="1"/>
      <c r="C732" s="1"/>
      <c r="J732" s="1"/>
      <c r="K732" s="1"/>
    </row>
    <row r="733" spans="2:11" ht="12.75" customHeight="1">
      <c r="B733" s="1"/>
      <c r="C733" s="1"/>
      <c r="J733" s="1"/>
      <c r="K733" s="1"/>
    </row>
    <row r="734" spans="2:11" ht="12.75" customHeight="1">
      <c r="B734" s="1"/>
      <c r="C734" s="1"/>
      <c r="J734" s="1"/>
      <c r="K734" s="1"/>
    </row>
    <row r="735" spans="2:11" ht="12.75" customHeight="1">
      <c r="B735" s="1"/>
      <c r="C735" s="1"/>
      <c r="J735" s="1"/>
      <c r="K735" s="1"/>
    </row>
    <row r="736" spans="2:11" ht="12.75" customHeight="1">
      <c r="B736" s="1"/>
      <c r="C736" s="1"/>
      <c r="J736" s="1"/>
      <c r="K736" s="1"/>
    </row>
    <row r="737" spans="2:11" ht="12.75" customHeight="1">
      <c r="B737" s="1"/>
      <c r="C737" s="1"/>
      <c r="J737" s="1"/>
      <c r="K737" s="1"/>
    </row>
    <row r="738" spans="2:11" ht="12.75" customHeight="1">
      <c r="B738" s="1"/>
      <c r="C738" s="1"/>
      <c r="J738" s="1"/>
      <c r="K738" s="1"/>
    </row>
    <row r="739" spans="2:11" ht="12.75" customHeight="1">
      <c r="B739" s="1"/>
      <c r="C739" s="1"/>
      <c r="J739" s="1"/>
      <c r="K739" s="1"/>
    </row>
    <row r="740" spans="2:11" ht="12.75" customHeight="1">
      <c r="B740" s="1"/>
      <c r="C740" s="1"/>
      <c r="J740" s="1"/>
      <c r="K740" s="1"/>
    </row>
    <row r="741" spans="2:11" ht="12.75" customHeight="1">
      <c r="B741" s="1"/>
      <c r="C741" s="1"/>
      <c r="J741" s="1"/>
      <c r="K741" s="1"/>
    </row>
    <row r="742" spans="2:11" ht="12.75" customHeight="1">
      <c r="B742" s="1"/>
      <c r="C742" s="1"/>
      <c r="J742" s="1"/>
      <c r="K742" s="1"/>
    </row>
    <row r="743" spans="2:11" ht="12.75" customHeight="1">
      <c r="B743" s="1"/>
      <c r="C743" s="1"/>
      <c r="J743" s="1"/>
      <c r="K743" s="1"/>
    </row>
    <row r="744" spans="2:11" ht="12.75" customHeight="1">
      <c r="B744" s="1"/>
      <c r="C744" s="1"/>
      <c r="J744" s="1"/>
      <c r="K744" s="1"/>
    </row>
    <row r="745" spans="2:11" ht="12.75" customHeight="1">
      <c r="B745" s="1"/>
      <c r="C745" s="1"/>
      <c r="J745" s="1"/>
      <c r="K745" s="1"/>
    </row>
    <row r="746" spans="2:11" ht="12.75" customHeight="1">
      <c r="B746" s="1"/>
      <c r="C746" s="1"/>
      <c r="J746" s="1"/>
      <c r="K746" s="1"/>
    </row>
    <row r="747" spans="2:11" ht="12.75" customHeight="1">
      <c r="B747" s="1"/>
      <c r="C747" s="1"/>
      <c r="J747" s="1"/>
      <c r="K747" s="1"/>
    </row>
    <row r="748" spans="2:11" ht="12.75" customHeight="1">
      <c r="B748" s="1"/>
      <c r="C748" s="1"/>
      <c r="J748" s="1"/>
      <c r="K748" s="1"/>
    </row>
    <row r="749" spans="2:11" ht="12.75" customHeight="1">
      <c r="B749" s="1"/>
      <c r="C749" s="1"/>
      <c r="J749" s="1"/>
      <c r="K749" s="1"/>
    </row>
    <row r="750" spans="2:11" ht="12.75" customHeight="1">
      <c r="B750" s="1"/>
      <c r="C750" s="1"/>
      <c r="J750" s="1"/>
      <c r="K750" s="1"/>
    </row>
    <row r="751" spans="2:11" ht="12.75" customHeight="1">
      <c r="B751" s="1"/>
      <c r="C751" s="1"/>
      <c r="J751" s="1"/>
      <c r="K751" s="1"/>
    </row>
    <row r="752" spans="2:11" ht="12.75" customHeight="1">
      <c r="B752" s="1"/>
      <c r="C752" s="1"/>
      <c r="J752" s="1"/>
      <c r="K752" s="1"/>
    </row>
    <row r="753" spans="2:11" ht="12.75" customHeight="1">
      <c r="B753" s="1"/>
      <c r="C753" s="1"/>
      <c r="J753" s="1"/>
      <c r="K753" s="1"/>
    </row>
    <row r="754" spans="2:11" ht="12.75" customHeight="1">
      <c r="B754" s="1"/>
      <c r="C754" s="1"/>
      <c r="J754" s="1"/>
      <c r="K754" s="1"/>
    </row>
    <row r="755" spans="2:11" ht="12.75" customHeight="1">
      <c r="B755" s="1"/>
      <c r="C755" s="1"/>
      <c r="J755" s="1"/>
      <c r="K755" s="1"/>
    </row>
    <row r="756" spans="2:11" ht="12.75" customHeight="1">
      <c r="B756" s="1"/>
      <c r="C756" s="1"/>
      <c r="J756" s="1"/>
      <c r="K756" s="1"/>
    </row>
    <row r="757" spans="2:11" ht="12.75" customHeight="1">
      <c r="B757" s="1"/>
      <c r="C757" s="1"/>
      <c r="J757" s="1"/>
      <c r="K757" s="1"/>
    </row>
    <row r="758" spans="2:11" ht="12.75" customHeight="1">
      <c r="B758" s="1"/>
      <c r="C758" s="1"/>
      <c r="J758" s="1"/>
      <c r="K758" s="1"/>
    </row>
    <row r="759" spans="2:11" ht="12.75" customHeight="1">
      <c r="B759" s="1"/>
      <c r="C759" s="1"/>
      <c r="J759" s="1"/>
      <c r="K759" s="1"/>
    </row>
    <row r="760" spans="2:11" ht="12.75" customHeight="1">
      <c r="B760" s="1"/>
      <c r="C760" s="1"/>
      <c r="J760" s="1"/>
      <c r="K760" s="1"/>
    </row>
    <row r="761" spans="2:11" ht="12.75" customHeight="1">
      <c r="B761" s="1"/>
      <c r="C761" s="1"/>
      <c r="J761" s="1"/>
      <c r="K761" s="1"/>
    </row>
    <row r="762" spans="2:11" ht="12.75" customHeight="1">
      <c r="B762" s="1"/>
      <c r="C762" s="1"/>
      <c r="J762" s="1"/>
      <c r="K762" s="1"/>
    </row>
    <row r="763" spans="2:11" ht="12.75" customHeight="1">
      <c r="B763" s="1"/>
      <c r="C763" s="1"/>
      <c r="J763" s="1"/>
      <c r="K763" s="1"/>
    </row>
    <row r="764" spans="2:11" ht="12.75" customHeight="1">
      <c r="B764" s="1"/>
      <c r="C764" s="1"/>
      <c r="J764" s="1"/>
      <c r="K764" s="1"/>
    </row>
    <row r="765" spans="2:11" ht="12.75" customHeight="1">
      <c r="B765" s="1"/>
      <c r="C765" s="1"/>
      <c r="J765" s="1"/>
      <c r="K765" s="1"/>
    </row>
    <row r="766" spans="2:11" ht="12.75" customHeight="1">
      <c r="B766" s="1"/>
      <c r="C766" s="1"/>
      <c r="J766" s="1"/>
      <c r="K766" s="1"/>
    </row>
    <row r="767" spans="2:11" ht="12.75" customHeight="1">
      <c r="B767" s="1"/>
      <c r="C767" s="1"/>
      <c r="J767" s="1"/>
      <c r="K767" s="1"/>
    </row>
    <row r="768" spans="2:11" ht="12.75" customHeight="1">
      <c r="B768" s="1"/>
      <c r="C768" s="1"/>
      <c r="J768" s="1"/>
      <c r="K768" s="1"/>
    </row>
    <row r="769" spans="2:11" ht="12.75" customHeight="1">
      <c r="B769" s="1"/>
      <c r="C769" s="1"/>
      <c r="J769" s="1"/>
      <c r="K769" s="1"/>
    </row>
    <row r="770" spans="2:11" ht="12.75" customHeight="1">
      <c r="B770" s="1"/>
      <c r="C770" s="1"/>
      <c r="J770" s="1"/>
      <c r="K770" s="1"/>
    </row>
    <row r="771" spans="2:11" ht="12.75" customHeight="1">
      <c r="B771" s="1"/>
      <c r="C771" s="1"/>
      <c r="J771" s="1"/>
      <c r="K771" s="1"/>
    </row>
    <row r="772" spans="2:11" ht="12.75" customHeight="1">
      <c r="B772" s="1"/>
      <c r="C772" s="1"/>
      <c r="J772" s="1"/>
      <c r="K772" s="1"/>
    </row>
    <row r="773" spans="2:11" ht="12.75" customHeight="1">
      <c r="B773" s="1"/>
      <c r="C773" s="1"/>
      <c r="J773" s="1"/>
      <c r="K773" s="1"/>
    </row>
    <row r="774" spans="2:11" ht="12.75" customHeight="1">
      <c r="B774" s="1"/>
      <c r="C774" s="1"/>
      <c r="J774" s="1"/>
      <c r="K774" s="1"/>
    </row>
    <row r="775" spans="2:11" ht="12.75" customHeight="1">
      <c r="B775" s="1"/>
      <c r="C775" s="1"/>
      <c r="J775" s="1"/>
      <c r="K775" s="1"/>
    </row>
    <row r="776" spans="2:11" ht="12.75" customHeight="1">
      <c r="B776" s="1"/>
      <c r="C776" s="1"/>
      <c r="J776" s="1"/>
      <c r="K776" s="1"/>
    </row>
    <row r="777" spans="2:11" ht="12.75" customHeight="1">
      <c r="B777" s="1"/>
      <c r="C777" s="1"/>
      <c r="J777" s="1"/>
      <c r="K777" s="1"/>
    </row>
    <row r="778" spans="2:11" ht="12.75" customHeight="1">
      <c r="B778" s="1"/>
      <c r="C778" s="1"/>
      <c r="J778" s="1"/>
      <c r="K778" s="1"/>
    </row>
    <row r="779" spans="2:11" ht="12.75" customHeight="1">
      <c r="B779" s="1"/>
      <c r="C779" s="1"/>
      <c r="J779" s="1"/>
      <c r="K779" s="1"/>
    </row>
    <row r="780" spans="2:11" ht="12.75" customHeight="1">
      <c r="B780" s="1"/>
      <c r="C780" s="1"/>
      <c r="J780" s="1"/>
      <c r="K780" s="1"/>
    </row>
    <row r="781" spans="2:11" ht="12.75" customHeight="1">
      <c r="B781" s="1"/>
      <c r="C781" s="1"/>
      <c r="J781" s="1"/>
      <c r="K781" s="1"/>
    </row>
    <row r="782" spans="2:11" ht="12.75" customHeight="1">
      <c r="B782" s="1"/>
      <c r="C782" s="1"/>
      <c r="J782" s="1"/>
      <c r="K782" s="1"/>
    </row>
    <row r="783" spans="2:11" ht="12.75" customHeight="1">
      <c r="B783" s="1"/>
      <c r="C783" s="1"/>
      <c r="J783" s="1"/>
      <c r="K783" s="1"/>
    </row>
    <row r="784" spans="2:11" ht="12.75" customHeight="1">
      <c r="B784" s="1"/>
      <c r="C784" s="1"/>
      <c r="J784" s="1"/>
      <c r="K784" s="1"/>
    </row>
    <row r="785" spans="2:11" ht="12.75" customHeight="1">
      <c r="B785" s="1"/>
      <c r="C785" s="1"/>
      <c r="J785" s="1"/>
      <c r="K785" s="1"/>
    </row>
    <row r="786" spans="2:11" ht="12.75" customHeight="1">
      <c r="B786" s="1"/>
      <c r="C786" s="1"/>
      <c r="J786" s="1"/>
      <c r="K786" s="1"/>
    </row>
    <row r="787" spans="2:11" ht="12.75" customHeight="1">
      <c r="B787" s="1"/>
      <c r="C787" s="1"/>
      <c r="J787" s="1"/>
      <c r="K787" s="1"/>
    </row>
    <row r="788" spans="2:11" ht="12.75" customHeight="1">
      <c r="B788" s="1"/>
      <c r="C788" s="1"/>
      <c r="J788" s="1"/>
      <c r="K788" s="1"/>
    </row>
    <row r="789" spans="2:11" ht="12.75" customHeight="1">
      <c r="B789" s="1"/>
      <c r="C789" s="1"/>
      <c r="J789" s="1"/>
      <c r="K789" s="1"/>
    </row>
    <row r="790" spans="2:11" ht="12.75" customHeight="1">
      <c r="B790" s="1"/>
      <c r="C790" s="1"/>
      <c r="J790" s="1"/>
      <c r="K790" s="1"/>
    </row>
    <row r="791" spans="2:11" ht="12.75" customHeight="1">
      <c r="B791" s="1"/>
      <c r="C791" s="1"/>
      <c r="J791" s="1"/>
      <c r="K791" s="1"/>
    </row>
    <row r="792" spans="2:11" ht="12.75" customHeight="1">
      <c r="B792" s="1"/>
      <c r="C792" s="1"/>
      <c r="J792" s="1"/>
      <c r="K792" s="1"/>
    </row>
    <row r="793" spans="2:11" ht="12.75" customHeight="1">
      <c r="B793" s="1"/>
      <c r="C793" s="1"/>
      <c r="J793" s="1"/>
      <c r="K793" s="1"/>
    </row>
    <row r="794" spans="2:11" ht="12.75" customHeight="1">
      <c r="B794" s="1"/>
      <c r="C794" s="1"/>
      <c r="J794" s="1"/>
      <c r="K794" s="1"/>
    </row>
    <row r="795" spans="2:11" ht="12.75" customHeight="1">
      <c r="B795" s="1"/>
      <c r="C795" s="1"/>
      <c r="J795" s="1"/>
      <c r="K795" s="1"/>
    </row>
    <row r="796" spans="2:11" ht="12.75" customHeight="1">
      <c r="B796" s="1"/>
      <c r="C796" s="1"/>
      <c r="J796" s="1"/>
      <c r="K796" s="1"/>
    </row>
    <row r="797" spans="2:11" ht="12.75" customHeight="1">
      <c r="B797" s="1"/>
      <c r="C797" s="1"/>
      <c r="J797" s="1"/>
      <c r="K797" s="1"/>
    </row>
    <row r="798" spans="2:11" ht="12.75" customHeight="1">
      <c r="B798" s="1"/>
      <c r="C798" s="1"/>
      <c r="J798" s="1"/>
      <c r="K798" s="1"/>
    </row>
    <row r="799" spans="2:11" ht="12.75" customHeight="1">
      <c r="B799" s="1"/>
      <c r="C799" s="1"/>
      <c r="J799" s="1"/>
      <c r="K799" s="1"/>
    </row>
    <row r="800" spans="2:11" ht="12.75" customHeight="1">
      <c r="B800" s="1"/>
      <c r="C800" s="1"/>
      <c r="J800" s="1"/>
      <c r="K800" s="1"/>
    </row>
    <row r="801" spans="2:11" ht="12.75" customHeight="1">
      <c r="B801" s="1"/>
      <c r="C801" s="1"/>
      <c r="J801" s="1"/>
      <c r="K801" s="1"/>
    </row>
    <row r="802" spans="2:11" ht="12.75" customHeight="1">
      <c r="B802" s="1"/>
      <c r="C802" s="1"/>
      <c r="J802" s="1"/>
      <c r="K802" s="1"/>
    </row>
    <row r="803" spans="2:11" ht="12.75" customHeight="1">
      <c r="B803" s="1"/>
      <c r="C803" s="1"/>
      <c r="J803" s="1"/>
      <c r="K803" s="1"/>
    </row>
    <row r="804" spans="2:11" ht="12.75" customHeight="1">
      <c r="B804" s="1"/>
      <c r="C804" s="1"/>
      <c r="J804" s="1"/>
      <c r="K804" s="1"/>
    </row>
    <row r="805" spans="2:11" ht="12.75" customHeight="1">
      <c r="B805" s="1"/>
      <c r="C805" s="1"/>
      <c r="J805" s="1"/>
      <c r="K805" s="1"/>
    </row>
    <row r="806" spans="2:11" ht="12.75" customHeight="1">
      <c r="B806" s="1"/>
      <c r="C806" s="1"/>
      <c r="J806" s="1"/>
      <c r="K806" s="1"/>
    </row>
    <row r="807" spans="2:11" ht="12.75" customHeight="1">
      <c r="B807" s="1"/>
      <c r="C807" s="1"/>
      <c r="J807" s="1"/>
      <c r="K807" s="1"/>
    </row>
    <row r="808" spans="2:11" ht="12.75" customHeight="1">
      <c r="B808" s="1"/>
      <c r="C808" s="1"/>
      <c r="J808" s="1"/>
      <c r="K808" s="1"/>
    </row>
    <row r="809" spans="2:11" ht="12.75" customHeight="1">
      <c r="B809" s="1"/>
      <c r="C809" s="1"/>
      <c r="J809" s="1"/>
      <c r="K809" s="1"/>
    </row>
    <row r="810" spans="2:11" ht="12.75" customHeight="1">
      <c r="B810" s="1"/>
      <c r="C810" s="1"/>
      <c r="J810" s="1"/>
      <c r="K810" s="1"/>
    </row>
    <row r="811" spans="2:11" ht="12.75" customHeight="1">
      <c r="B811" s="1"/>
      <c r="C811" s="1"/>
      <c r="J811" s="1"/>
      <c r="K811" s="1"/>
    </row>
    <row r="812" spans="2:11" ht="12.75" customHeight="1">
      <c r="B812" s="1"/>
      <c r="C812" s="1"/>
      <c r="J812" s="1"/>
      <c r="K812" s="1"/>
    </row>
    <row r="813" spans="2:11" ht="12.75" customHeight="1">
      <c r="B813" s="1"/>
      <c r="C813" s="1"/>
      <c r="J813" s="1"/>
      <c r="K813" s="1"/>
    </row>
    <row r="814" spans="2:11" ht="12.75" customHeight="1">
      <c r="B814" s="1"/>
      <c r="C814" s="1"/>
      <c r="J814" s="1"/>
      <c r="K814" s="1"/>
    </row>
    <row r="815" spans="2:11" ht="12.75" customHeight="1">
      <c r="B815" s="1"/>
      <c r="C815" s="1"/>
      <c r="J815" s="1"/>
      <c r="K815" s="1"/>
    </row>
    <row r="816" spans="2:11" ht="12.75" customHeight="1">
      <c r="B816" s="1"/>
      <c r="C816" s="1"/>
      <c r="J816" s="1"/>
      <c r="K816" s="1"/>
    </row>
    <row r="817" spans="2:11" ht="12.75" customHeight="1">
      <c r="B817" s="1"/>
      <c r="C817" s="1"/>
      <c r="J817" s="1"/>
      <c r="K817" s="1"/>
    </row>
    <row r="818" spans="2:11" ht="12.75" customHeight="1">
      <c r="B818" s="1"/>
      <c r="C818" s="1"/>
      <c r="J818" s="1"/>
      <c r="K818" s="1"/>
    </row>
    <row r="819" spans="2:11" ht="12.75" customHeight="1">
      <c r="B819" s="1"/>
      <c r="C819" s="1"/>
      <c r="J819" s="1"/>
      <c r="K819" s="1"/>
    </row>
    <row r="820" spans="2:11" ht="12.75" customHeight="1">
      <c r="B820" s="1"/>
      <c r="C820" s="1"/>
      <c r="J820" s="1"/>
      <c r="K820" s="1"/>
    </row>
    <row r="821" spans="2:11" ht="12.75" customHeight="1">
      <c r="B821" s="1"/>
      <c r="C821" s="1"/>
      <c r="J821" s="1"/>
      <c r="K821" s="1"/>
    </row>
    <row r="822" spans="2:11" ht="12.75" customHeight="1">
      <c r="B822" s="1"/>
      <c r="C822" s="1"/>
      <c r="J822" s="1"/>
      <c r="K822" s="1"/>
    </row>
    <row r="823" spans="2:11" ht="12.75" customHeight="1">
      <c r="B823" s="1"/>
      <c r="C823" s="1"/>
      <c r="J823" s="1"/>
      <c r="K823" s="1"/>
    </row>
    <row r="824" spans="2:11" ht="12.75" customHeight="1">
      <c r="B824" s="1"/>
      <c r="C824" s="1"/>
      <c r="J824" s="1"/>
      <c r="K824" s="1"/>
    </row>
    <row r="825" spans="2:11" ht="12.75" customHeight="1">
      <c r="B825" s="1"/>
      <c r="C825" s="1"/>
      <c r="J825" s="1"/>
      <c r="K825" s="1"/>
    </row>
    <row r="826" spans="2:11" ht="12.75" customHeight="1">
      <c r="B826" s="1"/>
      <c r="C826" s="1"/>
      <c r="J826" s="1"/>
      <c r="K826" s="1"/>
    </row>
    <row r="827" spans="2:11" ht="12.75" customHeight="1">
      <c r="B827" s="1"/>
      <c r="C827" s="1"/>
      <c r="J827" s="1"/>
      <c r="K827" s="1"/>
    </row>
    <row r="828" spans="2:11" ht="12.75" customHeight="1">
      <c r="B828" s="1"/>
      <c r="C828" s="1"/>
      <c r="J828" s="1"/>
      <c r="K828" s="1"/>
    </row>
    <row r="829" spans="2:11" ht="12.75" customHeight="1">
      <c r="B829" s="1"/>
      <c r="C829" s="1"/>
      <c r="J829" s="1"/>
      <c r="K829" s="1"/>
    </row>
    <row r="830" spans="2:11" ht="12.75" customHeight="1">
      <c r="B830" s="1"/>
      <c r="C830" s="1"/>
      <c r="J830" s="1"/>
      <c r="K830" s="1"/>
    </row>
    <row r="831" spans="2:11" ht="12.75" customHeight="1">
      <c r="B831" s="1"/>
      <c r="C831" s="1"/>
      <c r="J831" s="1"/>
      <c r="K831" s="1"/>
    </row>
    <row r="832" spans="2:11" ht="12.75" customHeight="1">
      <c r="B832" s="1"/>
      <c r="C832" s="1"/>
      <c r="J832" s="1"/>
      <c r="K832" s="1"/>
    </row>
    <row r="833" spans="2:11" ht="12.75" customHeight="1">
      <c r="B833" s="1"/>
      <c r="C833" s="1"/>
      <c r="J833" s="1"/>
      <c r="K833" s="1"/>
    </row>
    <row r="834" spans="2:11" ht="12.75" customHeight="1">
      <c r="B834" s="1"/>
      <c r="C834" s="1"/>
      <c r="J834" s="1"/>
      <c r="K834" s="1"/>
    </row>
    <row r="835" spans="2:11" ht="12.75" customHeight="1">
      <c r="B835" s="1"/>
      <c r="C835" s="1"/>
      <c r="J835" s="1"/>
      <c r="K835" s="1"/>
    </row>
    <row r="836" spans="2:11" ht="12.75" customHeight="1">
      <c r="B836" s="1"/>
      <c r="C836" s="1"/>
      <c r="J836" s="1"/>
      <c r="K836" s="1"/>
    </row>
    <row r="837" spans="2:11" ht="12.75" customHeight="1">
      <c r="B837" s="1"/>
      <c r="C837" s="1"/>
      <c r="J837" s="1"/>
      <c r="K837" s="1"/>
    </row>
    <row r="838" spans="2:11" ht="12.75" customHeight="1">
      <c r="B838" s="1"/>
      <c r="C838" s="1"/>
      <c r="J838" s="1"/>
      <c r="K838" s="1"/>
    </row>
    <row r="839" spans="2:11" ht="12.75" customHeight="1">
      <c r="B839" s="1"/>
      <c r="C839" s="1"/>
      <c r="J839" s="1"/>
      <c r="K839" s="1"/>
    </row>
    <row r="840" spans="2:11" ht="12.75" customHeight="1">
      <c r="B840" s="1"/>
      <c r="C840" s="1"/>
      <c r="J840" s="1"/>
      <c r="K840" s="1"/>
    </row>
    <row r="841" spans="2:11" ht="12.75" customHeight="1">
      <c r="B841" s="1"/>
      <c r="C841" s="1"/>
      <c r="J841" s="1"/>
      <c r="K841" s="1"/>
    </row>
    <row r="842" spans="2:11" ht="12.75" customHeight="1">
      <c r="B842" s="1"/>
      <c r="C842" s="1"/>
      <c r="J842" s="1"/>
      <c r="K842" s="1"/>
    </row>
    <row r="843" spans="2:11" ht="12.75" customHeight="1">
      <c r="B843" s="1"/>
      <c r="C843" s="1"/>
      <c r="J843" s="1"/>
      <c r="K843" s="1"/>
    </row>
    <row r="844" spans="2:11" ht="12.75" customHeight="1">
      <c r="B844" s="1"/>
      <c r="C844" s="1"/>
      <c r="J844" s="1"/>
      <c r="K844" s="1"/>
    </row>
    <row r="845" spans="2:11" ht="12.75" customHeight="1">
      <c r="B845" s="1"/>
      <c r="C845" s="1"/>
      <c r="J845" s="1"/>
      <c r="K845" s="1"/>
    </row>
    <row r="846" spans="2:11" ht="12.75" customHeight="1">
      <c r="B846" s="1"/>
      <c r="C846" s="1"/>
      <c r="J846" s="1"/>
      <c r="K846" s="1"/>
    </row>
    <row r="847" spans="2:11" ht="12.75" customHeight="1">
      <c r="B847" s="1"/>
      <c r="C847" s="1"/>
      <c r="J847" s="1"/>
      <c r="K847" s="1"/>
    </row>
    <row r="848" spans="2:11" ht="12.75" customHeight="1">
      <c r="B848" s="1"/>
      <c r="C848" s="1"/>
      <c r="J848" s="1"/>
      <c r="K848" s="1"/>
    </row>
    <row r="849" spans="2:11" ht="12.75" customHeight="1">
      <c r="B849" s="1"/>
      <c r="C849" s="1"/>
      <c r="J849" s="1"/>
      <c r="K849" s="1"/>
    </row>
    <row r="850" spans="2:11" ht="12.75" customHeight="1">
      <c r="B850" s="1"/>
      <c r="C850" s="1"/>
      <c r="J850" s="1"/>
      <c r="K850" s="1"/>
    </row>
    <row r="851" spans="2:11" ht="12.75" customHeight="1">
      <c r="B851" s="1"/>
      <c r="C851" s="1"/>
      <c r="J851" s="1"/>
      <c r="K851" s="1"/>
    </row>
    <row r="852" spans="2:11" ht="12.75" customHeight="1">
      <c r="B852" s="1"/>
      <c r="C852" s="1"/>
      <c r="J852" s="1"/>
      <c r="K852" s="1"/>
    </row>
    <row r="853" spans="2:11" ht="12.75" customHeight="1">
      <c r="B853" s="1"/>
      <c r="C853" s="1"/>
      <c r="J853" s="1"/>
      <c r="K853" s="1"/>
    </row>
    <row r="854" spans="2:11" ht="12.75" customHeight="1">
      <c r="B854" s="1"/>
      <c r="C854" s="1"/>
      <c r="J854" s="1"/>
      <c r="K854" s="1"/>
    </row>
    <row r="855" spans="2:11" ht="12.75" customHeight="1">
      <c r="B855" s="1"/>
      <c r="C855" s="1"/>
      <c r="J855" s="1"/>
      <c r="K855" s="1"/>
    </row>
    <row r="856" spans="2:11" ht="12.75" customHeight="1">
      <c r="B856" s="1"/>
      <c r="C856" s="1"/>
      <c r="J856" s="1"/>
      <c r="K856" s="1"/>
    </row>
    <row r="857" spans="2:11" ht="12.75" customHeight="1">
      <c r="B857" s="1"/>
      <c r="C857" s="1"/>
      <c r="J857" s="1"/>
      <c r="K857" s="1"/>
    </row>
    <row r="858" spans="2:11" ht="12.75" customHeight="1">
      <c r="B858" s="1"/>
      <c r="C858" s="1"/>
      <c r="J858" s="1"/>
      <c r="K858" s="1"/>
    </row>
    <row r="859" spans="2:11" ht="12.75" customHeight="1">
      <c r="B859" s="1"/>
      <c r="C859" s="1"/>
      <c r="J859" s="1"/>
      <c r="K859" s="1"/>
    </row>
    <row r="860" spans="2:11" ht="12.75" customHeight="1">
      <c r="B860" s="1"/>
      <c r="C860" s="1"/>
      <c r="J860" s="1"/>
      <c r="K860" s="1"/>
    </row>
    <row r="861" spans="2:11" ht="12.75" customHeight="1">
      <c r="B861" s="1"/>
      <c r="C861" s="1"/>
      <c r="J861" s="1"/>
      <c r="K861" s="1"/>
    </row>
    <row r="862" spans="2:11" ht="12.75" customHeight="1">
      <c r="B862" s="1"/>
      <c r="C862" s="1"/>
      <c r="J862" s="1"/>
      <c r="K862" s="1"/>
    </row>
    <row r="863" spans="2:11" ht="12.75" customHeight="1">
      <c r="B863" s="1"/>
      <c r="C863" s="1"/>
      <c r="J863" s="1"/>
      <c r="K863" s="1"/>
    </row>
    <row r="864" spans="2:11" ht="12.75" customHeight="1">
      <c r="B864" s="1"/>
      <c r="C864" s="1"/>
      <c r="J864" s="1"/>
      <c r="K864" s="1"/>
    </row>
    <row r="865" spans="2:11" ht="12.75" customHeight="1">
      <c r="B865" s="1"/>
      <c r="C865" s="1"/>
      <c r="J865" s="1"/>
      <c r="K865" s="1"/>
    </row>
    <row r="866" spans="2:11" ht="12.75" customHeight="1">
      <c r="B866" s="1"/>
      <c r="C866" s="1"/>
      <c r="J866" s="1"/>
      <c r="K866" s="1"/>
    </row>
    <row r="867" spans="2:11" ht="12.75" customHeight="1">
      <c r="B867" s="1"/>
      <c r="C867" s="1"/>
      <c r="J867" s="1"/>
      <c r="K867" s="1"/>
    </row>
    <row r="868" spans="2:11" ht="12.75" customHeight="1">
      <c r="B868" s="1"/>
      <c r="C868" s="1"/>
      <c r="J868" s="1"/>
      <c r="K868" s="1"/>
    </row>
    <row r="869" spans="2:11" ht="12.75" customHeight="1">
      <c r="B869" s="1"/>
      <c r="C869" s="1"/>
      <c r="J869" s="1"/>
      <c r="K869" s="1"/>
    </row>
    <row r="870" spans="2:11" ht="12.75" customHeight="1">
      <c r="B870" s="1"/>
      <c r="C870" s="1"/>
      <c r="J870" s="1"/>
      <c r="K870" s="1"/>
    </row>
    <row r="871" spans="2:11" ht="12.75" customHeight="1">
      <c r="B871" s="1"/>
      <c r="C871" s="1"/>
      <c r="J871" s="1"/>
      <c r="K871" s="1"/>
    </row>
    <row r="872" spans="2:11" ht="12.75" customHeight="1">
      <c r="B872" s="1"/>
      <c r="C872" s="1"/>
      <c r="J872" s="1"/>
      <c r="K872" s="1"/>
    </row>
    <row r="873" spans="2:11" ht="12.75" customHeight="1">
      <c r="B873" s="1"/>
      <c r="C873" s="1"/>
      <c r="J873" s="1"/>
      <c r="K873" s="1"/>
    </row>
    <row r="874" spans="2:11" ht="12.75" customHeight="1">
      <c r="B874" s="1"/>
      <c r="C874" s="1"/>
      <c r="J874" s="1"/>
      <c r="K874" s="1"/>
    </row>
    <row r="875" spans="2:11" ht="12.75" customHeight="1">
      <c r="B875" s="1"/>
      <c r="C875" s="1"/>
      <c r="J875" s="1"/>
      <c r="K875" s="1"/>
    </row>
    <row r="876" spans="2:11" ht="12.75" customHeight="1">
      <c r="B876" s="1"/>
      <c r="C876" s="1"/>
      <c r="J876" s="1"/>
      <c r="K876" s="1"/>
    </row>
    <row r="877" spans="2:11" ht="12.75" customHeight="1">
      <c r="B877" s="1"/>
      <c r="C877" s="1"/>
      <c r="J877" s="1"/>
      <c r="K877" s="1"/>
    </row>
    <row r="878" spans="2:11" ht="12.75" customHeight="1">
      <c r="B878" s="1"/>
      <c r="C878" s="1"/>
      <c r="J878" s="1"/>
      <c r="K878" s="1"/>
    </row>
    <row r="879" spans="2:11" ht="12.75" customHeight="1">
      <c r="B879" s="1"/>
      <c r="C879" s="1"/>
      <c r="J879" s="1"/>
      <c r="K879" s="1"/>
    </row>
    <row r="880" spans="2:11" ht="12.75" customHeight="1">
      <c r="B880" s="1"/>
      <c r="C880" s="1"/>
      <c r="J880" s="1"/>
      <c r="K880" s="1"/>
    </row>
    <row r="881" spans="2:11" ht="12.75" customHeight="1">
      <c r="B881" s="1"/>
      <c r="C881" s="1"/>
      <c r="J881" s="1"/>
      <c r="K881" s="1"/>
    </row>
    <row r="882" spans="2:11" ht="12.75" customHeight="1">
      <c r="B882" s="1"/>
      <c r="C882" s="1"/>
      <c r="J882" s="1"/>
      <c r="K882" s="1"/>
    </row>
    <row r="883" spans="2:11" ht="12.75" customHeight="1">
      <c r="B883" s="1"/>
      <c r="C883" s="1"/>
      <c r="J883" s="1"/>
      <c r="K883" s="1"/>
    </row>
    <row r="884" spans="2:11" ht="12.75" customHeight="1">
      <c r="B884" s="1"/>
      <c r="C884" s="1"/>
      <c r="J884" s="1"/>
      <c r="K884" s="1"/>
    </row>
    <row r="885" spans="2:11" ht="12.75" customHeight="1">
      <c r="B885" s="1"/>
      <c r="C885" s="1"/>
      <c r="J885" s="1"/>
      <c r="K885" s="1"/>
    </row>
    <row r="886" spans="2:11" ht="12.75" customHeight="1">
      <c r="B886" s="1"/>
      <c r="C886" s="1"/>
      <c r="J886" s="1"/>
      <c r="K886" s="1"/>
    </row>
    <row r="887" spans="2:11" ht="12.75" customHeight="1">
      <c r="B887" s="1"/>
      <c r="C887" s="1"/>
      <c r="J887" s="1"/>
      <c r="K887" s="1"/>
    </row>
    <row r="888" spans="2:11" ht="12.75" customHeight="1">
      <c r="B888" s="1"/>
      <c r="C888" s="1"/>
      <c r="J888" s="1"/>
      <c r="K888" s="1"/>
    </row>
    <row r="889" spans="2:11" ht="12.75" customHeight="1">
      <c r="B889" s="1"/>
      <c r="C889" s="1"/>
      <c r="J889" s="1"/>
      <c r="K889" s="1"/>
    </row>
    <row r="890" spans="2:11" ht="12.75" customHeight="1">
      <c r="B890" s="1"/>
      <c r="C890" s="1"/>
      <c r="J890" s="1"/>
      <c r="K890" s="1"/>
    </row>
    <row r="891" spans="2:11" ht="12.75" customHeight="1">
      <c r="B891" s="1"/>
      <c r="C891" s="1"/>
      <c r="J891" s="1"/>
      <c r="K891" s="1"/>
    </row>
    <row r="892" spans="2:11" ht="12.75" customHeight="1">
      <c r="B892" s="1"/>
      <c r="C892" s="1"/>
      <c r="J892" s="1"/>
      <c r="K892" s="1"/>
    </row>
    <row r="893" spans="2:11" ht="12.75" customHeight="1">
      <c r="B893" s="1"/>
      <c r="C893" s="1"/>
      <c r="J893" s="1"/>
      <c r="K893" s="1"/>
    </row>
    <row r="894" spans="2:11" ht="12.75" customHeight="1">
      <c r="B894" s="1"/>
      <c r="C894" s="1"/>
      <c r="J894" s="1"/>
      <c r="K894" s="1"/>
    </row>
    <row r="895" spans="2:11" ht="12.75" customHeight="1">
      <c r="B895" s="1"/>
      <c r="C895" s="1"/>
      <c r="J895" s="1"/>
      <c r="K895" s="1"/>
    </row>
    <row r="896" spans="2:11" ht="12.75" customHeight="1">
      <c r="B896" s="1"/>
      <c r="C896" s="1"/>
      <c r="J896" s="1"/>
      <c r="K896" s="1"/>
    </row>
    <row r="897" spans="2:11" ht="12.75" customHeight="1">
      <c r="B897" s="1"/>
      <c r="C897" s="1"/>
      <c r="J897" s="1"/>
      <c r="K897" s="1"/>
    </row>
    <row r="898" spans="2:11" ht="12.75" customHeight="1">
      <c r="B898" s="1"/>
      <c r="C898" s="1"/>
      <c r="J898" s="1"/>
      <c r="K898" s="1"/>
    </row>
    <row r="899" spans="2:11" ht="12.75" customHeight="1">
      <c r="B899" s="1"/>
      <c r="C899" s="1"/>
      <c r="J899" s="1"/>
      <c r="K899" s="1"/>
    </row>
    <row r="900" spans="2:11" ht="12.75" customHeight="1">
      <c r="B900" s="1"/>
      <c r="C900" s="1"/>
      <c r="J900" s="1"/>
      <c r="K900" s="1"/>
    </row>
    <row r="901" spans="2:11" ht="12.75" customHeight="1">
      <c r="B901" s="1"/>
      <c r="C901" s="1"/>
      <c r="J901" s="1"/>
      <c r="K901" s="1"/>
    </row>
    <row r="902" spans="2:11" ht="12.75" customHeight="1">
      <c r="B902" s="1"/>
      <c r="C902" s="1"/>
      <c r="J902" s="1"/>
      <c r="K902" s="1"/>
    </row>
    <row r="903" spans="2:11" ht="12.75" customHeight="1">
      <c r="B903" s="1"/>
      <c r="C903" s="1"/>
      <c r="J903" s="1"/>
      <c r="K903" s="1"/>
    </row>
    <row r="904" spans="2:11" ht="12.75" customHeight="1">
      <c r="B904" s="1"/>
      <c r="C904" s="1"/>
      <c r="J904" s="1"/>
      <c r="K904" s="1"/>
    </row>
    <row r="905" spans="2:11" ht="12.75" customHeight="1">
      <c r="B905" s="1"/>
      <c r="C905" s="1"/>
      <c r="J905" s="1"/>
      <c r="K905" s="1"/>
    </row>
    <row r="906" spans="2:11" ht="12.75" customHeight="1">
      <c r="B906" s="1"/>
      <c r="C906" s="1"/>
      <c r="J906" s="1"/>
      <c r="K906" s="1"/>
    </row>
    <row r="907" spans="2:11" ht="12.75" customHeight="1">
      <c r="B907" s="1"/>
      <c r="C907" s="1"/>
      <c r="J907" s="1"/>
      <c r="K907" s="1"/>
    </row>
    <row r="908" spans="2:11" ht="12.75" customHeight="1">
      <c r="B908" s="1"/>
      <c r="C908" s="1"/>
      <c r="J908" s="1"/>
      <c r="K908" s="1"/>
    </row>
    <row r="909" spans="2:11" ht="12.75" customHeight="1">
      <c r="B909" s="1"/>
      <c r="C909" s="1"/>
      <c r="J909" s="1"/>
      <c r="K909" s="1"/>
    </row>
    <row r="910" spans="2:11" ht="12.75" customHeight="1">
      <c r="B910" s="1"/>
      <c r="C910" s="1"/>
      <c r="J910" s="1"/>
      <c r="K910" s="1"/>
    </row>
    <row r="911" spans="2:11" ht="12.75" customHeight="1">
      <c r="B911" s="1"/>
      <c r="C911" s="1"/>
      <c r="J911" s="1"/>
      <c r="K911" s="1"/>
    </row>
    <row r="912" spans="2:11" ht="12.75" customHeight="1">
      <c r="B912" s="1"/>
      <c r="C912" s="1"/>
      <c r="J912" s="1"/>
      <c r="K912" s="1"/>
    </row>
    <row r="913" spans="2:11" ht="12.75" customHeight="1">
      <c r="B913" s="1"/>
      <c r="C913" s="1"/>
      <c r="J913" s="1"/>
      <c r="K913" s="1"/>
    </row>
    <row r="914" spans="2:11" ht="12.75" customHeight="1">
      <c r="B914" s="1"/>
      <c r="C914" s="1"/>
      <c r="J914" s="1"/>
      <c r="K914" s="1"/>
    </row>
    <row r="915" spans="2:11" ht="12.75" customHeight="1">
      <c r="B915" s="1"/>
      <c r="C915" s="1"/>
      <c r="J915" s="1"/>
      <c r="K915" s="1"/>
    </row>
    <row r="916" spans="2:11" ht="12.75" customHeight="1">
      <c r="B916" s="1"/>
      <c r="C916" s="1"/>
      <c r="J916" s="1"/>
      <c r="K916" s="1"/>
    </row>
    <row r="917" spans="2:11" ht="12.75" customHeight="1">
      <c r="B917" s="1"/>
      <c r="C917" s="1"/>
      <c r="J917" s="1"/>
      <c r="K917" s="1"/>
    </row>
    <row r="918" spans="2:11" ht="12.75" customHeight="1">
      <c r="B918" s="1"/>
      <c r="C918" s="1"/>
      <c r="J918" s="1"/>
      <c r="K918" s="1"/>
    </row>
    <row r="919" spans="2:11" ht="12.75" customHeight="1">
      <c r="B919" s="1"/>
      <c r="C919" s="1"/>
      <c r="J919" s="1"/>
      <c r="K919" s="1"/>
    </row>
    <row r="920" spans="2:11" ht="12.75" customHeight="1">
      <c r="B920" s="1"/>
      <c r="C920" s="1"/>
      <c r="J920" s="1"/>
      <c r="K920" s="1"/>
    </row>
    <row r="921" spans="2:11" ht="12.75" customHeight="1">
      <c r="B921" s="1"/>
      <c r="C921" s="1"/>
      <c r="J921" s="1"/>
      <c r="K921" s="1"/>
    </row>
    <row r="922" spans="2:11" ht="12.75" customHeight="1">
      <c r="B922" s="1"/>
      <c r="C922" s="1"/>
      <c r="J922" s="1"/>
      <c r="K922" s="1"/>
    </row>
    <row r="923" spans="2:11" ht="12.75" customHeight="1">
      <c r="B923" s="1"/>
      <c r="C923" s="1"/>
      <c r="J923" s="1"/>
      <c r="K923" s="1"/>
    </row>
    <row r="924" spans="2:11" ht="12.75" customHeight="1">
      <c r="B924" s="1"/>
      <c r="C924" s="1"/>
      <c r="J924" s="1"/>
      <c r="K924" s="1"/>
    </row>
    <row r="925" spans="2:11" ht="12.75" customHeight="1">
      <c r="B925" s="1"/>
      <c r="C925" s="1"/>
      <c r="J925" s="1"/>
      <c r="K925" s="1"/>
    </row>
    <row r="926" spans="2:11" ht="12.75" customHeight="1">
      <c r="B926" s="1"/>
      <c r="C926" s="1"/>
      <c r="J926" s="1"/>
      <c r="K926" s="1"/>
    </row>
    <row r="927" spans="2:11" ht="12.75" customHeight="1">
      <c r="B927" s="1"/>
      <c r="C927" s="1"/>
      <c r="J927" s="1"/>
      <c r="K927" s="1"/>
    </row>
    <row r="928" spans="2:11" ht="12.75" customHeight="1">
      <c r="B928" s="1"/>
      <c r="C928" s="1"/>
      <c r="J928" s="1"/>
      <c r="K928" s="1"/>
    </row>
    <row r="929" spans="2:11" ht="12.75" customHeight="1">
      <c r="B929" s="1"/>
      <c r="C929" s="1"/>
      <c r="J929" s="1"/>
      <c r="K929" s="1"/>
    </row>
    <row r="930" spans="2:11" ht="12.75" customHeight="1">
      <c r="B930" s="1"/>
      <c r="C930" s="1"/>
      <c r="J930" s="1"/>
      <c r="K930" s="1"/>
    </row>
    <row r="931" spans="2:11" ht="12.75" customHeight="1">
      <c r="B931" s="1"/>
      <c r="C931" s="1"/>
      <c r="J931" s="1"/>
      <c r="K931" s="1"/>
    </row>
    <row r="932" spans="2:11" ht="12.75" customHeight="1">
      <c r="B932" s="1"/>
      <c r="C932" s="1"/>
      <c r="J932" s="1"/>
      <c r="K932" s="1"/>
    </row>
    <row r="933" spans="2:11" ht="12.75" customHeight="1">
      <c r="B933" s="1"/>
      <c r="C933" s="1"/>
      <c r="J933" s="1"/>
      <c r="K933" s="1"/>
    </row>
    <row r="934" spans="2:11" ht="12.75" customHeight="1">
      <c r="B934" s="1"/>
      <c r="C934" s="1"/>
      <c r="J934" s="1"/>
      <c r="K934" s="1"/>
    </row>
    <row r="935" spans="2:11" ht="12.75" customHeight="1">
      <c r="B935" s="1"/>
      <c r="C935" s="1"/>
      <c r="J935" s="1"/>
      <c r="K935" s="1"/>
    </row>
    <row r="936" spans="2:11" ht="12.75" customHeight="1">
      <c r="B936" s="1"/>
      <c r="C936" s="1"/>
      <c r="J936" s="1"/>
      <c r="K936" s="1"/>
    </row>
    <row r="937" spans="2:11" ht="12.75" customHeight="1">
      <c r="B937" s="1"/>
      <c r="C937" s="1"/>
      <c r="J937" s="1"/>
      <c r="K937" s="1"/>
    </row>
    <row r="938" spans="2:11" ht="12.75" customHeight="1">
      <c r="B938" s="1"/>
      <c r="C938" s="1"/>
      <c r="J938" s="1"/>
      <c r="K938" s="1"/>
    </row>
    <row r="939" spans="2:11" ht="12.75" customHeight="1">
      <c r="B939" s="1"/>
      <c r="C939" s="1"/>
      <c r="J939" s="1"/>
      <c r="K939" s="1"/>
    </row>
    <row r="940" spans="2:11" ht="12.75" customHeight="1">
      <c r="B940" s="1"/>
      <c r="C940" s="1"/>
      <c r="J940" s="1"/>
      <c r="K940" s="1"/>
    </row>
    <row r="941" spans="2:11" ht="12.75" customHeight="1">
      <c r="B941" s="1"/>
      <c r="C941" s="1"/>
      <c r="J941" s="1"/>
      <c r="K941" s="1"/>
    </row>
    <row r="942" spans="2:11" ht="12.75" customHeight="1">
      <c r="B942" s="1"/>
      <c r="C942" s="1"/>
      <c r="J942" s="1"/>
      <c r="K942" s="1"/>
    </row>
    <row r="943" spans="2:11" ht="12.75" customHeight="1">
      <c r="B943" s="1"/>
      <c r="C943" s="1"/>
      <c r="J943" s="1"/>
      <c r="K943" s="1"/>
    </row>
    <row r="944" spans="2:11" ht="12.75" customHeight="1">
      <c r="B944" s="1"/>
      <c r="C944" s="1"/>
      <c r="J944" s="1"/>
      <c r="K944" s="1"/>
    </row>
    <row r="945" spans="2:11" ht="12.75" customHeight="1">
      <c r="B945" s="1"/>
      <c r="C945" s="1"/>
      <c r="J945" s="1"/>
      <c r="K945" s="1"/>
    </row>
    <row r="946" spans="2:11" ht="12.75" customHeight="1">
      <c r="B946" s="1"/>
      <c r="C946" s="1"/>
      <c r="J946" s="1"/>
      <c r="K946" s="1"/>
    </row>
    <row r="947" spans="2:11" ht="12.75" customHeight="1">
      <c r="B947" s="1"/>
      <c r="C947" s="1"/>
      <c r="J947" s="1"/>
      <c r="K947" s="1"/>
    </row>
    <row r="948" spans="2:11" ht="12.75" customHeight="1">
      <c r="B948" s="1"/>
      <c r="C948" s="1"/>
      <c r="J948" s="1"/>
      <c r="K948" s="1"/>
    </row>
    <row r="949" spans="2:11" ht="12.75" customHeight="1">
      <c r="B949" s="1"/>
      <c r="C949" s="1"/>
      <c r="J949" s="1"/>
      <c r="K949" s="1"/>
    </row>
  </sheetData>
  <mergeCells count="2">
    <mergeCell ref="D1:F1"/>
    <mergeCell ref="D2:I2"/>
  </mergeCells>
  <printOptions horizontalCentered="1"/>
  <pageMargins left="0.2" right="0" top="0.75" bottom="0.75" header="0.3" footer="0.3"/>
  <pageSetup paperSize="9" scale="73" orientation="landscape" r:id="rId1"/>
  <headerFooter>
    <oddHeader>&amp;L&amp;G&amp;R&amp;"Euclid Circular A SemiBold,Bold"&amp;28[SPECIFICATION]</oddHeader>
    <oddFooter>&amp;L&amp;"Euclid Circular A SemiBold,Bold"&amp;16[UA]&amp;"-,Regular"&amp;11
&amp;G&amp;CPage &amp;P of &amp;N&amp;R&amp;G</oddFoot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F126D06-90B8-4F53-9F59-E9DA592F5B76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customXml/itemProps2.xml><?xml version="1.0" encoding="utf-8"?>
<ds:datastoreItem xmlns:ds="http://schemas.openxmlformats.org/officeDocument/2006/customXml" ds:itemID="{2BD1F8EC-191E-44A9-AD5A-96DDC4DC0B2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D44BFFE-5337-4E40-AD7D-09D41CFA64D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9</vt:i4>
      </vt:variant>
    </vt:vector>
  </HeadingPairs>
  <TitlesOfParts>
    <vt:vector size="17" baseType="lpstr">
      <vt:lpstr>GREY</vt:lpstr>
      <vt:lpstr>1. CUTTING DOCKET</vt:lpstr>
      <vt:lpstr>2. TRIM CARD</vt:lpstr>
      <vt:lpstr>SPEC</vt:lpstr>
      <vt:lpstr>PP MEETING</vt:lpstr>
      <vt:lpstr>2. TRIM CARD (GREY)</vt:lpstr>
      <vt:lpstr>3. ĐỊNH VỊ HÌNH IN.THÊU</vt:lpstr>
      <vt:lpstr>4. THÔNG SỐ SẢN XUẤT</vt:lpstr>
      <vt:lpstr>'1. CUTTING DOCKET'!Print_Area</vt:lpstr>
      <vt:lpstr>'2. TRIM CARD'!Print_Area</vt:lpstr>
      <vt:lpstr>'2. TRIM CARD (GREY)'!Print_Area</vt:lpstr>
      <vt:lpstr>GREY!Print_Area</vt:lpstr>
      <vt:lpstr>'PP MEETING'!Print_Area</vt:lpstr>
      <vt:lpstr>'1. CUTTING DOCKET'!Print_Titles</vt:lpstr>
      <vt:lpstr>'2. TRIM CARD'!Print_Titles</vt:lpstr>
      <vt:lpstr>'2. TRIM CARD (GREY)'!Print_Titles</vt:lpstr>
      <vt:lpstr>GREY!Print_Titles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Bich Nguyen Thi</cp:lastModifiedBy>
  <cp:lastPrinted>2024-11-27T01:41:05Z</cp:lastPrinted>
  <dcterms:created xsi:type="dcterms:W3CDTF">2016-05-06T01:47:29Z</dcterms:created>
  <dcterms:modified xsi:type="dcterms:W3CDTF">2025-07-14T05:39:42Z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