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7/"/>
    </mc:Choice>
  </mc:AlternateContent>
  <xr:revisionPtr revIDLastSave="1119" documentId="13_ncr:1_{054DDB83-F725-4B03-95A4-DEB80F51A1E5}" xr6:coauthVersionLast="47" xr6:coauthVersionMax="47" xr10:uidLastSave="{058048F3-3CAA-46A9-B211-97AE427D0497}"/>
  <bookViews>
    <workbookView xWindow="-110" yWindow="-110" windowWidth="19420" windowHeight="10300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INFORMATION!$A$1:$J$15</definedName>
    <definedName name="_xlnm.Print_Area" localSheetId="2">INFORMATION!$A$1:$H$16</definedName>
    <definedName name="_xlnm.Print_Area" localSheetId="0">PO!$A$1:$N$16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4" l="1"/>
  <c r="H8" i="4"/>
  <c r="H15" i="4"/>
  <c r="J9" i="4"/>
  <c r="J2" i="4"/>
  <c r="J3" i="4"/>
  <c r="J4" i="4"/>
  <c r="J5" i="4"/>
  <c r="J6" i="4"/>
  <c r="J7" i="4"/>
  <c r="J8" i="4"/>
  <c r="J10" i="4"/>
  <c r="J11" i="4"/>
  <c r="J12" i="4"/>
  <c r="J13" i="4"/>
  <c r="J14" i="4"/>
  <c r="J15" i="4"/>
  <c r="J16" i="4"/>
  <c r="I14" i="2" l="1"/>
  <c r="K12" i="2"/>
  <c r="M12" i="2" s="1"/>
  <c r="K11" i="2"/>
  <c r="M11" i="2" l="1"/>
  <c r="M14" i="2" s="1"/>
  <c r="K14" i="2"/>
  <c r="H8" i="2"/>
</calcChain>
</file>

<file path=xl/sharedStrings.xml><?xml version="1.0" encoding="utf-8"?>
<sst xmlns="http://schemas.openxmlformats.org/spreadsheetml/2006/main" count="122" uniqueCount="79">
  <si>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</si>
  <si>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</si>
  <si>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</si>
  <si>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</si>
  <si>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</si>
  <si>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</si>
  <si>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</si>
  <si>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</si>
  <si>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</si>
  <si>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</si>
  <si>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</si>
  <si>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</si>
  <si>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</si>
  <si>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</si>
  <si>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</si>
  <si>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</si>
  <si>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</si>
  <si>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</si>
  <si>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</si>
  <si>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</si>
  <si>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</si>
  <si>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</si>
  <si>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</si>
  <si>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</si>
  <si>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</si>
  <si>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</si>
  <si>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</si>
  <si>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</si>
  <si>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</si>
  <si>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</si>
  <si>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</si>
  <si>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</si>
  <si>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</si>
  <si>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</si>
  <si>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</si>
  <si>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</si>
  <si>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</si>
  <si>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</si>
  <si>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</si>
  <si>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</si>
  <si>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</si>
  <si>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</si>
  <si>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</si>
  <si>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</si>
  <si>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</si>
  <si>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</si>
  <si>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</si>
  <si>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BARCODE STIKER</t>
  </si>
  <si>
    <t>90cm H và 3.5cm W</t>
  </si>
  <si>
    <t>x</t>
  </si>
  <si>
    <t>C21  SS26   G2908</t>
  </si>
  <si>
    <t>SS26-DROP 7</t>
  </si>
  <si>
    <t>CRTZ_1717</t>
  </si>
  <si>
    <t>CRTZ_1718</t>
  </si>
  <si>
    <t>FW25 Cortears Open Hem Sweatpant - Grey
FW25BAS16202783L</t>
  </si>
  <si>
    <t>FW25BAS16202783L</t>
  </si>
  <si>
    <t>FW25 Cortears Open Hem Sweatpant - Grey
FW25BAS16202783M</t>
  </si>
  <si>
    <t>FW25 Cortears Open Hem Sweatpant - Grey
FW25BAS16202783S</t>
  </si>
  <si>
    <t>FW25 Cortears Open Hem Sweatpant - Grey
FW25BAS16202783XL</t>
  </si>
  <si>
    <t>FW25 Cortears Open Hem Sweatpant - Grey
FW25BAS16202783XS</t>
  </si>
  <si>
    <t>FW25 Cortears Open Hem Sweatpant - Grey
FW25BAS16202783XXL</t>
  </si>
  <si>
    <t>FW25BAS16202783M</t>
  </si>
  <si>
    <t>FW25BAS16202783S</t>
  </si>
  <si>
    <t>FW25BAS16202783XL</t>
  </si>
  <si>
    <t>FW25BAS16202783XS</t>
  </si>
  <si>
    <t>FW25BAS16202783XXL</t>
  </si>
  <si>
    <t>FW25 Cortears Zip Hoodie - Grey
FW25TZH16212784L</t>
  </si>
  <si>
    <t>FW25 Cortears Zip Hoodie - Grey
FW25TZH16212784M</t>
  </si>
  <si>
    <t>FW25 Cortears Zip Hoodie - Grey
FW25TZH16212784S</t>
  </si>
  <si>
    <t>FW25 Cortears Zip Hoodie - Grey
FW25TZH16212784XL</t>
  </si>
  <si>
    <t>FW25 Cortears Zip Hoodie - Grey
FW25TZH16212784XS</t>
  </si>
  <si>
    <t>FW25 Cortears Zip Hoodie - Grey
FW25TZH16212784XXL</t>
  </si>
  <si>
    <t>FW25TZH16212784L</t>
  </si>
  <si>
    <t>FW25TZH16212784M</t>
  </si>
  <si>
    <t>FW25TZH16212784S</t>
  </si>
  <si>
    <t>FW25TZH16212784XL</t>
  </si>
  <si>
    <t>FW25TZH16212784XS</t>
  </si>
  <si>
    <t>FW25TZH16212784XXL</t>
  </si>
  <si>
    <t>GỬI LAYOUT KHÁCH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</si>
</sst>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  <font>
      <sz val="16"/>
      <color theme="1"/>
      <name val="Muli"/>
    </font>
    <font>
      <sz val="18"/>
      <color rgb="FFFF0000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0" fontId="23" fillId="3" borderId="1" xfId="2" applyFont="1" applyFill="1" applyBorder="1" applyAlignment="1">
      <alignment horizontal="center" vertical="center" wrapText="1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wrapText="1"/>
    </xf>
    <xf numFmtId="1" fontId="0" fillId="10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166" fontId="24" fillId="3" borderId="1" xfId="5" applyNumberFormat="1" applyFont="1" applyFill="1" applyBorder="1" applyAlignment="1">
      <alignment horizontal="center" vertical="center" wrapText="1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181477</xdr:colOff>
      <xdr:row>10</xdr:row>
      <xdr:rowOff>199520</xdr:rowOff>
    </xdr:from>
    <xdr:ext cx="1296339" cy="712572"/>
    <xdr:pic>
      <xdr:nvPicPr>
        <xdr:cNvPr id="5" name="Picture 4">
          <a:extLst>
            <a:ext uri="{FF2B5EF4-FFF2-40B4-BE49-F238E27FC236}">
              <a16:creationId xmlns:a16="http://schemas.microsoft.com/office/drawing/2014/main" id="{25E4BD7A-E0A3-4892-9EB1-450F7FECA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4718" y="5559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11</xdr:row>
      <xdr:rowOff>112071</xdr:rowOff>
    </xdr:from>
    <xdr:ext cx="1520612" cy="880839"/>
    <xdr:pic>
      <xdr:nvPicPr>
        <xdr:cNvPr id="6" name="Picture 5">
          <a:extLst>
            <a:ext uri="{FF2B5EF4-FFF2-40B4-BE49-F238E27FC236}">
              <a16:creationId xmlns:a16="http://schemas.microsoft.com/office/drawing/2014/main" id="{56E285F8-1413-48FD-B50D-31FA51D09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3904" y="6541328"/>
          <a:ext cx="880839" cy="15206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219015</xdr:colOff>
      <xdr:row>5</xdr:row>
      <xdr:rowOff>47687</xdr:rowOff>
    </xdr:from>
    <xdr:to>
      <xdr:col>7</xdr:col>
      <xdr:colOff>28693</xdr:colOff>
      <xdr:row>11</xdr:row>
      <xdr:rowOff>15992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C9932-F259-68E3-1FF3-FC02DDDB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25651" y="-228599"/>
          <a:ext cx="1073205" cy="346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1"/>
  <sheetViews>
    <sheetView tabSelected="1" zoomScale="40" zoomScaleNormal="40" zoomScaleSheetLayoutView="55" zoomScalePageLayoutView="55" workbookViewId="0">
      <selection activeCell="P11" sqref="P11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46</v>
      </c>
      <c r="D5" s="18"/>
      <c r="E5" s="19"/>
      <c r="F5" s="113" t="s">
        <v>6</v>
      </c>
      <c r="G5" s="114"/>
      <c r="H5" s="118" t="s">
        <v>35</v>
      </c>
      <c r="I5" s="119"/>
      <c r="J5" s="20"/>
      <c r="K5" s="20"/>
      <c r="L5" s="21"/>
      <c r="M5" s="22" t="s">
        <v>7</v>
      </c>
      <c r="N5" s="23">
        <v>45945</v>
      </c>
    </row>
    <row r="6" spans="1:14" ht="35.5" customHeight="1">
      <c r="A6" s="24" t="s">
        <v>8</v>
      </c>
      <c r="B6" s="25"/>
      <c r="D6" s="26"/>
      <c r="E6" s="19"/>
      <c r="F6" s="113" t="s">
        <v>9</v>
      </c>
      <c r="G6" s="114"/>
      <c r="H6" s="120" t="s">
        <v>51</v>
      </c>
      <c r="I6" s="121"/>
      <c r="J6" s="20"/>
      <c r="K6" s="20"/>
      <c r="L6" s="21"/>
      <c r="M6" s="22" t="s">
        <v>10</v>
      </c>
      <c r="N6" s="27"/>
    </row>
    <row r="7" spans="1:14" ht="35.5" customHeight="1">
      <c r="A7" s="24" t="s">
        <v>11</v>
      </c>
      <c r="B7" s="112"/>
      <c r="C7" s="112"/>
      <c r="D7" s="28"/>
      <c r="E7" s="19"/>
      <c r="F7" s="113" t="s">
        <v>12</v>
      </c>
      <c r="G7" s="114"/>
      <c r="H7" s="115">
        <v>45519</v>
      </c>
      <c r="I7" s="116"/>
      <c r="J7" s="20"/>
      <c r="K7" s="20"/>
      <c r="L7" s="21"/>
      <c r="M7" s="22" t="s">
        <v>13</v>
      </c>
      <c r="N7" s="29" t="s">
        <v>50</v>
      </c>
    </row>
    <row r="8" spans="1:14" ht="42" customHeight="1">
      <c r="A8" s="30" t="s">
        <v>14</v>
      </c>
      <c r="B8" s="122"/>
      <c r="C8" s="122"/>
      <c r="D8" s="31"/>
      <c r="E8" s="19"/>
      <c r="F8" s="113" t="s">
        <v>15</v>
      </c>
      <c r="G8" s="114"/>
      <c r="H8" s="115">
        <f>H7</f>
        <v>45519</v>
      </c>
      <c r="I8" s="116"/>
      <c r="J8" s="32"/>
      <c r="K8" s="32"/>
      <c r="L8" s="21"/>
      <c r="M8" s="22" t="s">
        <v>16</v>
      </c>
      <c r="N8" s="33" t="s">
        <v>44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102" t="s">
        <v>52</v>
      </c>
      <c r="B11" s="44"/>
      <c r="C11" s="45" t="s">
        <v>37</v>
      </c>
      <c r="D11" s="46" t="s">
        <v>48</v>
      </c>
      <c r="E11" s="43"/>
      <c r="F11" s="47" t="s">
        <v>49</v>
      </c>
      <c r="G11" s="47" t="s">
        <v>36</v>
      </c>
      <c r="H11" s="47" t="s">
        <v>43</v>
      </c>
      <c r="I11" s="48">
        <v>503</v>
      </c>
      <c r="J11" s="48">
        <v>0</v>
      </c>
      <c r="K11" s="48">
        <f t="shared" ref="K11:K12" si="0">I11-J11</f>
        <v>503</v>
      </c>
      <c r="L11" s="49">
        <v>300</v>
      </c>
      <c r="M11" s="50">
        <f t="shared" ref="M11:M12" si="1">K11*L11</f>
        <v>150900</v>
      </c>
      <c r="N11" s="126" t="s">
        <v>78</v>
      </c>
    </row>
    <row r="12" spans="1:14" ht="86.5" customHeight="1">
      <c r="A12" s="102" t="s">
        <v>53</v>
      </c>
      <c r="B12" s="44"/>
      <c r="C12" s="45" t="s">
        <v>37</v>
      </c>
      <c r="D12" s="46" t="s">
        <v>48</v>
      </c>
      <c r="E12" s="47"/>
      <c r="F12" s="47" t="s">
        <v>49</v>
      </c>
      <c r="G12" s="47" t="s">
        <v>36</v>
      </c>
      <c r="H12" s="47" t="s">
        <v>43</v>
      </c>
      <c r="I12" s="48">
        <v>503</v>
      </c>
      <c r="J12" s="48">
        <v>0</v>
      </c>
      <c r="K12" s="48">
        <f t="shared" si="0"/>
        <v>503</v>
      </c>
      <c r="L12" s="49">
        <v>300</v>
      </c>
      <c r="M12" s="50">
        <f t="shared" si="1"/>
        <v>150900</v>
      </c>
      <c r="N12" s="126" t="s">
        <v>78</v>
      </c>
    </row>
    <row r="13" spans="1:14" ht="21.75" customHeight="1">
      <c r="A13" s="51"/>
      <c r="B13" s="51"/>
      <c r="C13" s="52"/>
      <c r="D13" s="53"/>
      <c r="E13" s="53"/>
      <c r="F13" s="54"/>
      <c r="G13" s="55"/>
      <c r="H13" s="51"/>
      <c r="I13" s="56"/>
      <c r="J13" s="56"/>
      <c r="K13" s="56"/>
      <c r="L13" s="57"/>
      <c r="M13" s="58"/>
      <c r="N13" s="59"/>
    </row>
    <row r="14" spans="1:14" ht="33.65" customHeight="1">
      <c r="A14" s="60"/>
      <c r="B14" s="60"/>
      <c r="C14" s="61"/>
      <c r="D14" s="60"/>
      <c r="E14" s="60"/>
      <c r="F14" s="60"/>
      <c r="G14" s="62"/>
      <c r="H14" s="62" t="s">
        <v>30</v>
      </c>
      <c r="I14" s="63">
        <f>SUM(I11:I12)</f>
        <v>1006</v>
      </c>
      <c r="J14" s="64"/>
      <c r="K14" s="63">
        <f>SUM(K11:K12)</f>
        <v>1006</v>
      </c>
      <c r="L14" s="65"/>
      <c r="M14" s="66">
        <f>SUM(M11:M12)</f>
        <v>301800</v>
      </c>
      <c r="N14" s="67"/>
    </row>
    <row r="15" spans="1:14" ht="21.75" customHeight="1">
      <c r="A15" s="68"/>
      <c r="B15" s="68"/>
      <c r="C15" s="69"/>
      <c r="D15" s="70"/>
      <c r="E15" s="70"/>
      <c r="F15" s="70"/>
      <c r="G15" s="71"/>
      <c r="H15" s="67"/>
      <c r="I15" s="67"/>
      <c r="J15" s="67"/>
      <c r="K15" s="67"/>
      <c r="L15" s="72"/>
      <c r="M15" s="72"/>
      <c r="N15" s="67"/>
    </row>
    <row r="16" spans="1:14" s="95" customFormat="1" ht="31.15" customHeight="1">
      <c r="A16" s="123" t="s">
        <v>31</v>
      </c>
      <c r="B16" s="123"/>
      <c r="C16" s="90"/>
      <c r="D16" s="91"/>
      <c r="E16" s="124" t="s">
        <v>32</v>
      </c>
      <c r="F16" s="124"/>
      <c r="G16" s="124"/>
      <c r="H16" s="92"/>
      <c r="I16" s="93"/>
      <c r="J16" s="93"/>
      <c r="K16" s="93"/>
      <c r="L16" s="117" t="s">
        <v>33</v>
      </c>
      <c r="M16" s="117"/>
      <c r="N16" s="94"/>
    </row>
    <row r="17" spans="1:10" ht="21.75" customHeight="1">
      <c r="A17" s="73"/>
      <c r="B17" s="74"/>
      <c r="C17" s="75"/>
      <c r="D17" s="73"/>
      <c r="E17" s="73"/>
      <c r="F17" s="73"/>
      <c r="G17" s="76"/>
      <c r="H17" s="77"/>
      <c r="I17" s="77"/>
      <c r="J17" s="77"/>
    </row>
    <row r="18" spans="1:10" ht="21.75" customHeight="1">
      <c r="A18" s="73"/>
      <c r="B18" s="74"/>
      <c r="C18" s="75"/>
      <c r="D18" s="73"/>
      <c r="E18" s="73"/>
      <c r="F18" s="73"/>
      <c r="G18" s="76"/>
      <c r="H18" s="77"/>
      <c r="I18" s="77"/>
      <c r="J18" s="77"/>
    </row>
    <row r="19" spans="1:10" ht="21.75" customHeight="1">
      <c r="A19" s="79"/>
      <c r="B19" s="75"/>
      <c r="C19" s="75"/>
      <c r="D19" s="73"/>
      <c r="E19" s="73"/>
      <c r="F19" s="73"/>
      <c r="G19" s="80"/>
      <c r="H19" s="81"/>
      <c r="I19" s="73"/>
      <c r="J19" s="77"/>
    </row>
    <row r="20" spans="1:10" ht="21.75" customHeight="1">
      <c r="A20" s="77"/>
      <c r="B20" s="82"/>
      <c r="C20" s="74"/>
      <c r="D20" s="77"/>
      <c r="E20" s="83"/>
      <c r="F20" s="83"/>
      <c r="G20" s="84"/>
      <c r="H20" s="85"/>
      <c r="I20" s="85"/>
      <c r="J20" s="77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5" customHeight="1"/>
    <row r="59" ht="23.5" customHeight="1"/>
    <row r="60" ht="23.5" customHeight="1"/>
    <row r="61" ht="23.5" customHeight="1"/>
  </sheetData>
  <mergeCells count="13">
    <mergeCell ref="B7:C7"/>
    <mergeCell ref="F7:G7"/>
    <mergeCell ref="H7:I7"/>
    <mergeCell ref="L16:M16"/>
    <mergeCell ref="F5:G5"/>
    <mergeCell ref="H5:I5"/>
    <mergeCell ref="F6:G6"/>
    <mergeCell ref="H6:I6"/>
    <mergeCell ref="B8:C8"/>
    <mergeCell ref="F8:G8"/>
    <mergeCell ref="H8:I8"/>
    <mergeCell ref="A16:B16"/>
    <mergeCell ref="E16:G16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topLeftCell="A4" workbookViewId="0">
      <selection activeCell="C15" sqref="C15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J16"/>
  <sheetViews>
    <sheetView view="pageBreakPreview" topLeftCell="A7" zoomScaleNormal="100" zoomScaleSheetLayoutView="100" workbookViewId="0">
      <selection activeCell="H7" activeCellId="1" sqref="H14 H7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6" style="111" customWidth="1"/>
    <col min="6" max="6" width="21.54296875" style="106" customWidth="1"/>
    <col min="7" max="7" width="19.08984375" hidden="1" customWidth="1"/>
    <col min="8" max="8" width="16.453125" customWidth="1"/>
    <col min="9" max="10" width="0" hidden="1" customWidth="1"/>
  </cols>
  <sheetData>
    <row r="1" spans="1:10" s="97" customFormat="1" ht="36">
      <c r="A1" s="96" t="s">
        <v>40</v>
      </c>
      <c r="B1" s="96" t="s">
        <v>41</v>
      </c>
      <c r="C1" s="96" t="s">
        <v>45</v>
      </c>
      <c r="D1" s="96" t="s">
        <v>45</v>
      </c>
      <c r="E1" s="108" t="s">
        <v>38</v>
      </c>
      <c r="F1" s="103" t="s">
        <v>47</v>
      </c>
      <c r="G1" s="96" t="s">
        <v>42</v>
      </c>
      <c r="H1" s="96" t="s">
        <v>39</v>
      </c>
    </row>
    <row r="2" spans="1:10" ht="43.5">
      <c r="A2" s="87" t="s">
        <v>35</v>
      </c>
      <c r="B2" s="87" t="s">
        <v>51</v>
      </c>
      <c r="C2" s="87"/>
      <c r="D2" s="87" t="s">
        <v>53</v>
      </c>
      <c r="E2" s="107" t="s">
        <v>59</v>
      </c>
      <c r="F2" s="104" t="s">
        <v>64</v>
      </c>
      <c r="G2" s="87"/>
      <c r="H2" s="88">
        <v>8</v>
      </c>
      <c r="I2">
        <v>6</v>
      </c>
      <c r="J2">
        <f>ROUNDUP(I2*1.1,0)+1</f>
        <v>8</v>
      </c>
    </row>
    <row r="3" spans="1:10" ht="43.5">
      <c r="A3" s="87" t="s">
        <v>35</v>
      </c>
      <c r="B3" s="87" t="s">
        <v>51</v>
      </c>
      <c r="C3" s="87"/>
      <c r="D3" s="87" t="s">
        <v>53</v>
      </c>
      <c r="E3" s="107" t="s">
        <v>57</v>
      </c>
      <c r="F3" s="104" t="s">
        <v>62</v>
      </c>
      <c r="G3" s="87"/>
      <c r="H3" s="88">
        <v>35</v>
      </c>
      <c r="I3">
        <v>31</v>
      </c>
      <c r="J3">
        <f t="shared" ref="J3:J16" si="0">ROUNDUP(I3*1.1,0)</f>
        <v>35</v>
      </c>
    </row>
    <row r="4" spans="1:10" ht="43.5">
      <c r="A4" s="87" t="s">
        <v>35</v>
      </c>
      <c r="B4" s="87" t="s">
        <v>51</v>
      </c>
      <c r="C4" s="87"/>
      <c r="D4" s="87" t="s">
        <v>53</v>
      </c>
      <c r="E4" s="107" t="s">
        <v>56</v>
      </c>
      <c r="F4" s="104" t="s">
        <v>61</v>
      </c>
      <c r="G4" s="87"/>
      <c r="H4" s="88">
        <v>66</v>
      </c>
      <c r="I4">
        <v>60</v>
      </c>
      <c r="J4">
        <f t="shared" si="0"/>
        <v>66</v>
      </c>
    </row>
    <row r="5" spans="1:10" ht="43.5">
      <c r="A5" s="87" t="s">
        <v>35</v>
      </c>
      <c r="B5" s="87" t="s">
        <v>51</v>
      </c>
      <c r="C5" s="87"/>
      <c r="D5" s="87" t="s">
        <v>53</v>
      </c>
      <c r="E5" s="107" t="s">
        <v>54</v>
      </c>
      <c r="F5" s="104" t="s">
        <v>55</v>
      </c>
      <c r="G5" s="87"/>
      <c r="H5" s="88">
        <v>62</v>
      </c>
      <c r="I5">
        <v>56</v>
      </c>
      <c r="J5">
        <f t="shared" si="0"/>
        <v>62</v>
      </c>
    </row>
    <row r="6" spans="1:10" ht="43.5">
      <c r="A6" s="87" t="s">
        <v>35</v>
      </c>
      <c r="B6" s="87" t="s">
        <v>51</v>
      </c>
      <c r="C6" s="87"/>
      <c r="D6" s="87" t="s">
        <v>53</v>
      </c>
      <c r="E6" s="107" t="s">
        <v>58</v>
      </c>
      <c r="F6" s="104" t="s">
        <v>63</v>
      </c>
      <c r="G6" s="87"/>
      <c r="H6" s="88">
        <v>35</v>
      </c>
      <c r="I6">
        <v>31</v>
      </c>
      <c r="J6">
        <f t="shared" si="0"/>
        <v>35</v>
      </c>
    </row>
    <row r="7" spans="1:10" ht="43.5">
      <c r="A7" s="87" t="s">
        <v>35</v>
      </c>
      <c r="B7" s="87" t="s">
        <v>51</v>
      </c>
      <c r="C7" s="87"/>
      <c r="D7" s="87" t="s">
        <v>53</v>
      </c>
      <c r="E7" s="107" t="s">
        <v>60</v>
      </c>
      <c r="F7" s="104" t="s">
        <v>65</v>
      </c>
      <c r="G7" s="87"/>
      <c r="H7" s="88">
        <v>18</v>
      </c>
      <c r="I7">
        <v>16</v>
      </c>
      <c r="J7">
        <f t="shared" si="0"/>
        <v>18</v>
      </c>
    </row>
    <row r="8" spans="1:10" s="100" customFormat="1">
      <c r="A8" s="98"/>
      <c r="B8" s="98"/>
      <c r="C8" s="98"/>
      <c r="D8" s="98"/>
      <c r="E8" s="109"/>
      <c r="F8" s="105"/>
      <c r="G8" s="98"/>
      <c r="H8" s="99">
        <f>SUM(H2:H7)</f>
        <v>224</v>
      </c>
      <c r="J8">
        <f t="shared" si="0"/>
        <v>0</v>
      </c>
    </row>
    <row r="9" spans="1:10" ht="29">
      <c r="A9" s="87" t="s">
        <v>35</v>
      </c>
      <c r="B9" s="87" t="s">
        <v>51</v>
      </c>
      <c r="C9" s="87"/>
      <c r="D9" s="87" t="s">
        <v>52</v>
      </c>
      <c r="E9" s="107" t="s">
        <v>70</v>
      </c>
      <c r="F9" s="104" t="s">
        <v>76</v>
      </c>
      <c r="G9" s="87"/>
      <c r="H9" s="88">
        <v>8</v>
      </c>
      <c r="I9">
        <v>6</v>
      </c>
      <c r="J9">
        <f>ROUNDUP(I9*1.1,0)+1</f>
        <v>8</v>
      </c>
    </row>
    <row r="10" spans="1:10" ht="29">
      <c r="A10" s="87" t="s">
        <v>35</v>
      </c>
      <c r="B10" s="87" t="s">
        <v>51</v>
      </c>
      <c r="C10" s="87"/>
      <c r="D10" s="87" t="s">
        <v>52</v>
      </c>
      <c r="E10" s="110" t="s">
        <v>68</v>
      </c>
      <c r="F10" s="104" t="s">
        <v>74</v>
      </c>
      <c r="G10" s="87"/>
      <c r="H10" s="88">
        <v>40</v>
      </c>
      <c r="I10">
        <v>36</v>
      </c>
      <c r="J10">
        <f t="shared" si="0"/>
        <v>40</v>
      </c>
    </row>
    <row r="11" spans="1:10" ht="29">
      <c r="A11" s="87" t="s">
        <v>35</v>
      </c>
      <c r="B11" s="87" t="s">
        <v>51</v>
      </c>
      <c r="C11" s="87"/>
      <c r="D11" s="87" t="s">
        <v>52</v>
      </c>
      <c r="E11" s="107" t="s">
        <v>67</v>
      </c>
      <c r="F11" s="104" t="s">
        <v>73</v>
      </c>
      <c r="G11" s="87"/>
      <c r="H11" s="88">
        <v>83</v>
      </c>
      <c r="I11">
        <v>75</v>
      </c>
      <c r="J11">
        <f t="shared" si="0"/>
        <v>83</v>
      </c>
    </row>
    <row r="12" spans="1:10" ht="29">
      <c r="A12" s="87" t="s">
        <v>35</v>
      </c>
      <c r="B12" s="87" t="s">
        <v>51</v>
      </c>
      <c r="C12" s="87"/>
      <c r="D12" s="87" t="s">
        <v>52</v>
      </c>
      <c r="E12" s="107" t="s">
        <v>66</v>
      </c>
      <c r="F12" s="104" t="s">
        <v>72</v>
      </c>
      <c r="G12" s="87"/>
      <c r="H12" s="88">
        <v>80</v>
      </c>
      <c r="I12">
        <v>72</v>
      </c>
      <c r="J12">
        <f t="shared" si="0"/>
        <v>80</v>
      </c>
    </row>
    <row r="13" spans="1:10" ht="29">
      <c r="A13" s="87" t="s">
        <v>35</v>
      </c>
      <c r="B13" s="87" t="s">
        <v>51</v>
      </c>
      <c r="C13" s="87"/>
      <c r="D13" s="87" t="s">
        <v>52</v>
      </c>
      <c r="E13" s="107" t="s">
        <v>69</v>
      </c>
      <c r="F13" s="104" t="s">
        <v>75</v>
      </c>
      <c r="G13" s="87"/>
      <c r="H13" s="88">
        <v>46</v>
      </c>
      <c r="I13">
        <v>41</v>
      </c>
      <c r="J13">
        <f t="shared" si="0"/>
        <v>46</v>
      </c>
    </row>
    <row r="14" spans="1:10" ht="29">
      <c r="A14" s="87" t="s">
        <v>35</v>
      </c>
      <c r="B14" s="87" t="s">
        <v>51</v>
      </c>
      <c r="C14" s="87"/>
      <c r="D14" s="87" t="s">
        <v>52</v>
      </c>
      <c r="E14" s="107" t="s">
        <v>71</v>
      </c>
      <c r="F14" s="104" t="s">
        <v>77</v>
      </c>
      <c r="G14" s="87"/>
      <c r="H14" s="88">
        <v>22</v>
      </c>
      <c r="I14">
        <v>20</v>
      </c>
      <c r="J14">
        <f t="shared" si="0"/>
        <v>22</v>
      </c>
    </row>
    <row r="15" spans="1:10" s="100" customFormat="1">
      <c r="A15" s="98"/>
      <c r="B15" s="98"/>
      <c r="C15" s="98"/>
      <c r="D15" s="98"/>
      <c r="E15" s="109"/>
      <c r="F15" s="105"/>
      <c r="G15" s="98"/>
      <c r="H15" s="99">
        <f>SUM(H9:H14)</f>
        <v>279</v>
      </c>
      <c r="J15">
        <f t="shared" si="0"/>
        <v>0</v>
      </c>
    </row>
    <row r="16" spans="1:10">
      <c r="E16" s="125"/>
      <c r="F16" s="125"/>
      <c r="G16" s="125"/>
      <c r="H16" s="89">
        <f>H8+H15</f>
        <v>503</v>
      </c>
      <c r="J16">
        <f t="shared" si="0"/>
        <v>0</v>
      </c>
    </row>
  </sheetData>
  <autoFilter ref="A1:J15" xr:uid="{B50FFE3C-EEFF-426C-A7CE-D340B0C2C61F}"/>
  <mergeCells count="1">
    <mergeCell ref="E16:G16"/>
  </mergeCells>
  <phoneticPr fontId="22" type="noConversion"/>
  <conditionalFormatting sqref="F1:F1048576">
    <cfRule type="duplicateValues" dxfId="0" priority="1"/>
  </conditionalFormatting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DBA397-C1EE-429C-A84F-570420979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2025-09-09T08:25:20Z</cp:lastPrinted>
  <dcterms:created xsi:type="dcterms:W3CDTF">2020-11-11T02:21:38Z</dcterms:created>
  <dcterms:modified xsi:type="dcterms:W3CDTF">2025-11-17T01:49:01Z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