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LE FLEUR/4-SS25/2-PRODUCTION/4-INTERNAL-PURCHASE-ORDER/4-2-TRIM-ORDER/TRIM-PO/DRAFT-PO/DROP 2/"/>
    </mc:Choice>
  </mc:AlternateContent>
  <xr:revisionPtr revIDLastSave="158" documentId="8_{585C5B1B-E3F0-4552-9CE6-EFF8F8584B3E}" xr6:coauthVersionLast="47" xr6:coauthVersionMax="47" xr10:uidLastSave="{3A7D4E8B-0008-4794-B0AB-BE0827118744}"/>
  <bookViews>
    <workbookView xWindow="-110" yWindow="-110" windowWidth="19420" windowHeight="10300" activeTab="1" xr2:uid="{00000000-000D-0000-FFFF-FFFF00000000}"/>
  </bookViews>
  <sheets>
    <sheet name="update " sheetId="2" r:id="rId1"/>
    <sheet name="DETAIL" sheetId="6" r:id="rId2"/>
  </sheets>
  <externalReferences>
    <externalReference r:id="rId3"/>
  </externalReferences>
  <definedNames>
    <definedName name="_Fill" hidden="1">#REF!</definedName>
    <definedName name="INTERNAL_INVOICE">[1]UN!#REF!</definedName>
    <definedName name="KKKKK">[1]UN!#REF!</definedName>
    <definedName name="_xlnm.Print_Area" localSheetId="0">'update '!$A$1:$N$16</definedName>
    <definedName name="_xlnm.Print_Titles" localSheetId="0">'update 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" l="1"/>
  <c r="G2" i="6"/>
  <c r="G8" i="6" s="1"/>
  <c r="I11" i="2" s="1"/>
  <c r="G6" i="6"/>
  <c r="G5" i="6"/>
  <c r="G4" i="6"/>
  <c r="G3" i="6"/>
  <c r="I14" i="2" l="1"/>
  <c r="K11" i="2" l="1"/>
  <c r="M11" i="2" l="1"/>
  <c r="M14" i="2" s="1"/>
  <c r="K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GTIN</author>
  </authors>
  <commentList>
    <comment ref="B1" authorId="0" shapeId="0" xr:uid="{44CAC264-1553-4555-AC1E-9D102332A9D8}">
      <text>
        <r>
          <rPr>
            <sz val="11"/>
            <color rgb="FF000000"/>
            <rFont val="Calibri"/>
            <family val="2"/>
          </rPr>
          <t>Please provide all 14 digits for the GTIN value.</t>
        </r>
      </text>
    </comment>
  </commentList>
</comments>
</file>

<file path=xl/sharedStrings.xml><?xml version="1.0" encoding="utf-8"?>
<sst xmlns="http://schemas.openxmlformats.org/spreadsheetml/2006/main" count="82" uniqueCount="72">
  <si>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</si>
  <si>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</si>
  <si>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</si>
  <si>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</si>
  <si>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</si>
  <si>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</si>
  <si>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</si>
  <si>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</si>
  <si>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</si>
  <si>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</si>
  <si>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</si>
  <si>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</si>
  <si>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</si>
  <si>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</si>
  <si>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</si>
  <si>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</si>
  <si>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</si>
  <si>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</si>
  <si>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</si>
  <si>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</si>
  <si>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</si>
  <si>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</si>
  <si>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</si>
  <si>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</si>
  <si>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</si>
  <si>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</si>
  <si>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</si>
  <si>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</si>
  <si>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</si>
  <si>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</si>
  <si>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</si>
  <si>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</si>
  <si>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</si>
  <si>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</si>
  <si>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</si>
  <si>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STIKER DÁN BÁO</t>
  </si>
  <si>
    <t>WHITE/ BLACK</t>
  </si>
  <si>
    <t>PCS</t>
  </si>
  <si>
    <t>ALL STYLES</t>
  </si>
  <si>
    <t>45MM X 25MM</t>
  </si>
  <si>
    <t>UA STANDARD</t>
  </si>
  <si>
    <t>GOLF LE FLUER</t>
  </si>
  <si>
    <t>UA Style</t>
  </si>
  <si>
    <t>Description</t>
  </si>
  <si>
    <t>BrandName</t>
  </si>
  <si>
    <t>SKU</t>
  </si>
  <si>
    <t>QTY</t>
  </si>
  <si>
    <t>GOLF le FLEUR*</t>
  </si>
  <si>
    <t>G11  SS25   G2794</t>
  </si>
  <si>
    <t>Upc Order Qty</t>
  </si>
  <si>
    <t>NGỌC TRẦN</t>
  </si>
  <si>
    <t>SS25- DROP 2</t>
  </si>
  <si>
    <t>Barcode</t>
  </si>
  <si>
    <t>00810180535588</t>
  </si>
  <si>
    <t>DARRYL COWICHAN SWEATER XS</t>
  </si>
  <si>
    <t>1053CRMXS</t>
  </si>
  <si>
    <t>00810180535595</t>
  </si>
  <si>
    <t>DARRYL COWICHAN SWEATER SM</t>
  </si>
  <si>
    <t>1053CRMSM</t>
  </si>
  <si>
    <t>00810180535601</t>
  </si>
  <si>
    <t>DARRYL COWICHAN SWEATER MD</t>
  </si>
  <si>
    <t>1053CRMMD</t>
  </si>
  <si>
    <t>00810180535618</t>
  </si>
  <si>
    <t>DARRYL COWICHAN SWEATER LG</t>
  </si>
  <si>
    <t>1053CRMLG</t>
  </si>
  <si>
    <t>00810180535625</t>
  </si>
  <si>
    <t>DARRYL COWICHAN SWEATER XL</t>
  </si>
  <si>
    <t>1053CRMXL</t>
  </si>
  <si>
    <t>00810180535632</t>
  </si>
  <si>
    <t>DARRYL COWICHAN SWEATER XXL</t>
  </si>
  <si>
    <t>1053CRMXXL</t>
  </si>
  <si>
    <t>C0044-CDG009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</si>
</sst>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_(&quot;$&quot;* #,##0.000_);_(&quot;$&quot;* \(#,##0.000\);_(&quot;$&quot;* &quot;-&quot;??_);_(@_)"/>
    <numFmt numFmtId="169" formatCode="[$VND]\ #,##0"/>
    <numFmt numFmtId="170" formatCode="_-[$VND]\ * #,##0_-;\-[$VND]\ * #,##0_-;_-[$VND]\ * &quot;-&quot;_-;_-@_-"/>
    <numFmt numFmtId="171" formatCode="_([$VND]\ * #,##0_);_([$VND]\ * \(#,##0\);_([$VND]\ * &quot;-&quot;_);_(@_)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b/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color indexed="62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14"/>
      <color rgb="FFFF0000"/>
      <name val="Muli"/>
    </font>
    <font>
      <i/>
      <sz val="14"/>
      <name val="Muli"/>
    </font>
    <font>
      <b/>
      <i/>
      <sz val="14"/>
      <name val="Muli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0" fontId="24" fillId="0" borderId="0"/>
    <xf numFmtId="0" fontId="24" fillId="0" borderId="0"/>
    <xf numFmtId="0" fontId="25" fillId="0" borderId="0"/>
    <xf numFmtId="171" fontId="7" fillId="0" borderId="0"/>
    <xf numFmtId="171" fontId="6" fillId="0" borderId="0"/>
    <xf numFmtId="171" fontId="6" fillId="0" borderId="0"/>
    <xf numFmtId="170" fontId="7" fillId="0" borderId="0"/>
    <xf numFmtId="165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171" fontId="7" fillId="0" borderId="0"/>
    <xf numFmtId="0" fontId="6" fillId="0" borderId="0"/>
    <xf numFmtId="0" fontId="2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8" fillId="0" borderId="0"/>
  </cellStyleXfs>
  <cellXfs count="118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5" fillId="5" borderId="1" xfId="6" applyFont="1" applyFill="1" applyBorder="1" applyAlignment="1">
      <alignment horizontal="center" vertical="center"/>
    </xf>
    <xf numFmtId="0" fontId="5" fillId="5" borderId="1" xfId="6" applyFont="1" applyFill="1" applyBorder="1" applyAlignment="1">
      <alignment horizontal="center" vertical="center" wrapText="1"/>
    </xf>
    <xf numFmtId="0" fontId="5" fillId="7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4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9" fillId="4" borderId="2" xfId="0" applyFont="1" applyFill="1" applyBorder="1" applyAlignment="1">
      <alignment vertical="top"/>
    </xf>
    <xf numFmtId="0" fontId="13" fillId="4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wrapText="1"/>
    </xf>
    <xf numFmtId="0" fontId="13" fillId="3" borderId="1" xfId="2" applyFont="1" applyFill="1" applyBorder="1" applyAlignment="1">
      <alignment vertical="center" wrapText="1"/>
    </xf>
    <xf numFmtId="0" fontId="13" fillId="3" borderId="1" xfId="2" applyFont="1" applyFill="1" applyBorder="1" applyAlignment="1">
      <alignment horizontal="center" vertical="center" wrapText="1"/>
    </xf>
    <xf numFmtId="166" fontId="13" fillId="3" borderId="1" xfId="5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4" borderId="0" xfId="2" applyFont="1" applyFill="1" applyAlignment="1">
      <alignment horizontal="center" vertical="center" wrapText="1"/>
    </xf>
    <xf numFmtId="0" fontId="19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vertical="top"/>
    </xf>
    <xf numFmtId="0" fontId="17" fillId="4" borderId="2" xfId="0" applyFont="1" applyFill="1" applyBorder="1" applyAlignment="1">
      <alignment horizontal="left" vertical="top"/>
    </xf>
    <xf numFmtId="1" fontId="13" fillId="3" borderId="1" xfId="3" applyNumberFormat="1" applyFont="1" applyFill="1" applyBorder="1" applyAlignment="1">
      <alignment horizontal="center" vertical="center" wrapText="1"/>
    </xf>
    <xf numFmtId="167" fontId="4" fillId="0" borderId="8" xfId="9" applyNumberFormat="1" applyFont="1" applyBorder="1" applyAlignment="1" applyProtection="1">
      <alignment vertical="center"/>
      <protection locked="0"/>
    </xf>
    <xf numFmtId="167" fontId="2" fillId="2" borderId="1" xfId="9" applyNumberFormat="1" applyFont="1" applyFill="1" applyBorder="1" applyAlignment="1">
      <alignment horizontal="center" vertical="center"/>
    </xf>
    <xf numFmtId="167" fontId="4" fillId="0" borderId="11" xfId="9" applyNumberFormat="1" applyFont="1" applyBorder="1" applyAlignment="1" applyProtection="1">
      <alignment vertical="center"/>
      <protection locked="0"/>
    </xf>
    <xf numFmtId="167" fontId="4" fillId="0" borderId="6" xfId="9" applyNumberFormat="1" applyFont="1" applyBorder="1" applyAlignment="1" applyProtection="1">
      <alignment vertical="center"/>
      <protection locked="0"/>
    </xf>
    <xf numFmtId="167" fontId="3" fillId="0" borderId="9" xfId="9" applyNumberFormat="1" applyFont="1" applyBorder="1" applyAlignment="1">
      <alignment horizontal="left"/>
    </xf>
    <xf numFmtId="167" fontId="4" fillId="4" borderId="8" xfId="9" quotePrefix="1" applyNumberFormat="1" applyFont="1" applyFill="1" applyBorder="1" applyAlignment="1">
      <alignment horizontal="center" vertical="center"/>
    </xf>
    <xf numFmtId="167" fontId="5" fillId="4" borderId="1" xfId="9" quotePrefix="1" applyNumberFormat="1" applyFont="1" applyFill="1" applyBorder="1" applyAlignment="1">
      <alignment horizontal="center" vertical="center"/>
    </xf>
    <xf numFmtId="167" fontId="4" fillId="0" borderId="7" xfId="9" applyNumberFormat="1" applyFont="1" applyBorder="1" applyAlignment="1" applyProtection="1">
      <alignment vertical="center"/>
      <protection locked="0"/>
    </xf>
    <xf numFmtId="167" fontId="5" fillId="5" borderId="1" xfId="9" applyNumberFormat="1" applyFont="1" applyFill="1" applyBorder="1" applyAlignment="1">
      <alignment horizontal="center" vertical="center"/>
    </xf>
    <xf numFmtId="167" fontId="13" fillId="3" borderId="1" xfId="9" applyNumberFormat="1" applyFont="1" applyFill="1" applyBorder="1" applyAlignment="1">
      <alignment horizontal="center" vertical="center" wrapText="1"/>
    </xf>
    <xf numFmtId="167" fontId="3" fillId="0" borderId="0" xfId="9" applyNumberFormat="1" applyFont="1" applyAlignment="1">
      <alignment horizontal="left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5" fillId="5" borderId="1" xfId="6" applyFont="1" applyFill="1" applyBorder="1" applyAlignment="1">
      <alignment horizontal="left" vertical="center" wrapText="1"/>
    </xf>
    <xf numFmtId="0" fontId="13" fillId="3" borderId="1" xfId="2" applyFont="1" applyFill="1" applyBorder="1" applyAlignment="1">
      <alignment horizontal="left" vertical="center" wrapText="1"/>
    </xf>
    <xf numFmtId="0" fontId="15" fillId="4" borderId="0" xfId="2" applyFont="1" applyFill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168" fontId="15" fillId="3" borderId="1" xfId="9" applyNumberFormat="1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left" vertical="center" wrapText="1"/>
    </xf>
    <xf numFmtId="0" fontId="15" fillId="6" borderId="1" xfId="2" applyFont="1" applyFill="1" applyBorder="1" applyAlignment="1">
      <alignment horizontal="center" vertical="center" wrapText="1"/>
    </xf>
    <xf numFmtId="0" fontId="21" fillId="6" borderId="1" xfId="2" applyFont="1" applyFill="1" applyBorder="1" applyAlignment="1">
      <alignment horizontal="center" vertical="center"/>
    </xf>
    <xf numFmtId="1" fontId="16" fillId="6" borderId="1" xfId="3" applyNumberFormat="1" applyFont="1" applyFill="1" applyBorder="1" applyAlignment="1">
      <alignment horizontal="center" vertical="center" wrapText="1"/>
    </xf>
    <xf numFmtId="3" fontId="16" fillId="6" borderId="1" xfId="3" applyNumberFormat="1" applyFont="1" applyFill="1" applyBorder="1" applyAlignment="1">
      <alignment horizontal="center" vertical="center"/>
    </xf>
    <xf numFmtId="167" fontId="15" fillId="6" borderId="1" xfId="9" applyNumberFormat="1" applyFont="1" applyFill="1" applyBorder="1" applyAlignment="1">
      <alignment horizontal="center" vertical="center"/>
    </xf>
    <xf numFmtId="167" fontId="15" fillId="6" borderId="1" xfId="9" applyNumberFormat="1" applyFont="1" applyFill="1" applyBorder="1" applyAlignment="1">
      <alignment horizontal="center" vertical="center" wrapText="1"/>
    </xf>
    <xf numFmtId="166" fontId="15" fillId="6" borderId="1" xfId="5" applyNumberFormat="1" applyFont="1" applyFill="1" applyBorder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14" fontId="23" fillId="4" borderId="0" xfId="2" quotePrefix="1" applyNumberFormat="1" applyFont="1" applyFill="1" applyAlignment="1">
      <alignment horizontal="left" vertical="center"/>
    </xf>
    <xf numFmtId="14" fontId="23" fillId="4" borderId="0" xfId="2" quotePrefix="1" applyNumberFormat="1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 wrapText="1"/>
    </xf>
    <xf numFmtId="167" fontId="15" fillId="4" borderId="0" xfId="9" applyNumberFormat="1" applyFont="1" applyFill="1" applyAlignment="1">
      <alignment horizontal="center" vertical="center"/>
    </xf>
    <xf numFmtId="0" fontId="14" fillId="3" borderId="1" xfId="2" applyFont="1" applyFill="1" applyBorder="1" applyAlignment="1">
      <alignment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/>
    </xf>
    <xf numFmtId="169" fontId="15" fillId="3" borderId="1" xfId="9" applyNumberFormat="1" applyFont="1" applyFill="1" applyBorder="1" applyAlignment="1">
      <alignment horizontal="center" vertical="center"/>
    </xf>
    <xf numFmtId="169" fontId="13" fillId="3" borderId="1" xfId="9" applyNumberFormat="1" applyFont="1" applyFill="1" applyBorder="1" applyAlignment="1">
      <alignment horizontal="center"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167" fontId="15" fillId="0" borderId="0" xfId="9" applyNumberFormat="1" applyFont="1" applyFill="1" applyAlignment="1">
      <alignment horizontal="center" vertical="center" wrapText="1"/>
    </xf>
    <xf numFmtId="15" fontId="4" fillId="0" borderId="1" xfId="6" applyNumberFormat="1" applyFont="1" applyBorder="1" applyAlignment="1">
      <alignment horizontal="center" vertical="center"/>
    </xf>
    <xf numFmtId="0" fontId="18" fillId="0" borderId="1" xfId="7" quotePrefix="1" applyFont="1" applyBorder="1" applyAlignment="1">
      <alignment horizontal="center" vertical="center"/>
    </xf>
    <xf numFmtId="0" fontId="5" fillId="0" borderId="1" xfId="7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49" fontId="28" fillId="0" borderId="0" xfId="25" applyNumberFormat="1"/>
    <xf numFmtId="0" fontId="28" fillId="0" borderId="0" xfId="25"/>
    <xf numFmtId="49" fontId="28" fillId="9" borderId="1" xfId="25" applyNumberFormat="1" applyFill="1" applyBorder="1"/>
    <xf numFmtId="49" fontId="28" fillId="8" borderId="1" xfId="25" applyNumberFormat="1" applyFill="1" applyBorder="1"/>
    <xf numFmtId="49" fontId="28" fillId="0" borderId="1" xfId="25" applyNumberFormat="1" applyBorder="1"/>
    <xf numFmtId="0" fontId="28" fillId="0" borderId="1" xfId="25" applyBorder="1" applyAlignment="1">
      <alignment horizontal="center"/>
    </xf>
    <xf numFmtId="0" fontId="28" fillId="0" borderId="1" xfId="25" applyBorder="1"/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 wrapText="1"/>
    </xf>
    <xf numFmtId="0" fontId="5" fillId="4" borderId="5" xfId="6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top"/>
    </xf>
    <xf numFmtId="167" fontId="19" fillId="4" borderId="0" xfId="9" applyNumberFormat="1" applyFont="1" applyFill="1" applyAlignment="1">
      <alignment horizontal="center" vertical="center"/>
    </xf>
    <xf numFmtId="169" fontId="18" fillId="0" borderId="4" xfId="9" applyNumberFormat="1" applyFont="1" applyFill="1" applyBorder="1" applyAlignment="1">
      <alignment horizontal="center" vertical="center" wrapText="1"/>
    </xf>
    <xf numFmtId="169" fontId="18" fillId="0" borderId="12" xfId="9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164" fontId="4" fillId="4" borderId="4" xfId="6" applyNumberFormat="1" applyFont="1" applyFill="1" applyBorder="1" applyAlignment="1">
      <alignment horizontal="center" vertical="center"/>
    </xf>
    <xf numFmtId="164" fontId="4" fillId="4" borderId="5" xfId="6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</cellXfs>
  <cellStyles count="26">
    <cellStyle name="Comma 10 3" xfId="24" xr:uid="{7C66DCEB-7C1E-4822-99D0-08178E3F52A8}"/>
    <cellStyle name="Comma 2 6" xfId="23" xr:uid="{CB969C9F-6D98-4291-9799-7A07974C54B3}"/>
    <cellStyle name="Comma 6" xfId="4" xr:uid="{00000000-0005-0000-0000-000000000000}"/>
    <cellStyle name="Comma 6 2 3" xfId="17" xr:uid="{9868E35C-D05A-4C58-BAED-7D839D78C3A7}"/>
    <cellStyle name="Comma 74 2" xfId="5" xr:uid="{00000000-0005-0000-0000-000001000000}"/>
    <cellStyle name="Comma 75 2" xfId="18" xr:uid="{D5454AFC-9813-478E-B7AA-E2CB8A53FFE6}"/>
    <cellStyle name="Currency" xfId="9" builtinId="4"/>
    <cellStyle name="Currency 12 2 2" xfId="19" xr:uid="{E3BFFFEB-4B9B-422E-B7F0-8FB27C5BEA51}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6" xr:uid="{4F31819F-3B6E-403C-83D9-BEF2FFF81B79}"/>
    <cellStyle name="Normal 10 3" xfId="13" xr:uid="{6DB4AD3B-4A92-4A39-A285-5F291220045B}"/>
    <cellStyle name="Normal 133 3" xfId="3" xr:uid="{00000000-0005-0000-0000-000007000000}"/>
    <cellStyle name="Normal 133 3 2" xfId="15" xr:uid="{03BB23B8-6595-47CD-A431-A51BABE05FF9}"/>
    <cellStyle name="Normal 133 3 3" xfId="7" xr:uid="{00000000-0005-0000-0000-000008000000}"/>
    <cellStyle name="Normal 137" xfId="14" xr:uid="{9B4A82AD-9300-41BD-99A6-7C378C5A2F9E}"/>
    <cellStyle name="Normal 2" xfId="10" xr:uid="{A66783F4-0E8E-493C-BA23-FE584678107B}"/>
    <cellStyle name="Normal 2 2" xfId="11" xr:uid="{099E5888-4B64-43E1-A81F-747F73D82FDB}"/>
    <cellStyle name="Normal 2 5 2" xfId="12" xr:uid="{5E712D9E-5567-43FE-BC9A-ECA0C0BEAF29}"/>
    <cellStyle name="Normal 20 3" xfId="20" xr:uid="{36F3E191-93D6-4A66-8ED0-73C4CBD52367}"/>
    <cellStyle name="Normal 3" xfId="25" xr:uid="{8789D048-0E49-49AC-A51E-0C13D05F4894}"/>
    <cellStyle name="Normal 3 2 4" xfId="21" xr:uid="{1B4AB716-D339-4A9D-9479-013E8B49056A}"/>
    <cellStyle name="Normal 4 5" xfId="22" xr:uid="{9CB17675-C866-4ADF-B4BE-12897978166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480788</xdr:colOff>
      <xdr:row>11</xdr:row>
      <xdr:rowOff>46632</xdr:rowOff>
    </xdr:from>
    <xdr:to>
      <xdr:col>4</xdr:col>
      <xdr:colOff>22297</xdr:colOff>
      <xdr:row>11</xdr:row>
      <xdr:rowOff>2013857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9C1D4F-C120-C0D6-F403-69EEC81A7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31" y="4400918"/>
          <a:ext cx="3052152" cy="196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1"/>
  <sheetViews>
    <sheetView view="pageBreakPreview" zoomScale="70" zoomScaleNormal="70" zoomScaleSheetLayoutView="70" zoomScalePageLayoutView="55" workbookViewId="0">
      <selection activeCell="K14" sqref="K14"/>
    </sheetView>
  </sheetViews>
  <sheetFormatPr defaultColWidth="9.1796875" defaultRowHeight="18"/>
  <cols>
    <col min="1" max="1" width="18.453125" style="1" customWidth="1"/>
    <col min="2" max="2" width="14.54296875" style="1" customWidth="1"/>
    <col min="3" max="3" width="22.1796875" style="1" customWidth="1"/>
    <col min="4" max="4" width="13.54296875" style="1" customWidth="1"/>
    <col min="5" max="5" width="18.1796875" style="1" customWidth="1"/>
    <col min="6" max="6" width="14.453125" style="1" customWidth="1"/>
    <col min="7" max="7" width="13.54296875" style="38" customWidth="1"/>
    <col min="8" max="8" width="9.1796875" style="1"/>
    <col min="9" max="9" width="16.453125" style="1" customWidth="1"/>
    <col min="10" max="11" width="12.1796875" style="1" customWidth="1"/>
    <col min="12" max="12" width="17.81640625" style="62" customWidth="1"/>
    <col min="13" max="13" width="22.1796875" style="62" customWidth="1"/>
    <col min="14" max="14" width="23" style="1" customWidth="1"/>
    <col min="15" max="16384" width="9.1796875" style="1"/>
  </cols>
  <sheetData>
    <row r="1" spans="1:14" ht="25" customHeight="1">
      <c r="A1" s="10"/>
      <c r="B1" s="10"/>
      <c r="C1" s="63"/>
      <c r="D1" s="10"/>
      <c r="E1" s="10"/>
      <c r="F1" s="10"/>
      <c r="G1" s="32"/>
      <c r="H1" s="10"/>
      <c r="I1" s="10"/>
      <c r="J1" s="10"/>
      <c r="K1" s="10"/>
      <c r="L1" s="52"/>
      <c r="M1" s="53" t="s">
        <v>0</v>
      </c>
      <c r="N1" s="2" t="s">
        <v>34</v>
      </c>
    </row>
    <row r="2" spans="1:14" ht="21.65" customHeight="1">
      <c r="A2" s="10"/>
      <c r="B2" s="10"/>
      <c r="C2" s="63"/>
      <c r="D2" s="10"/>
      <c r="E2" s="10"/>
      <c r="F2" s="10"/>
      <c r="G2" s="32"/>
      <c r="H2" s="10"/>
      <c r="I2" s="10"/>
      <c r="J2" s="10"/>
      <c r="K2" s="10"/>
      <c r="L2" s="52"/>
      <c r="M2" s="53" t="s">
        <v>1</v>
      </c>
      <c r="N2" s="3" t="s">
        <v>2</v>
      </c>
    </row>
    <row r="3" spans="1:14" ht="21.65" customHeight="1">
      <c r="A3" s="11"/>
      <c r="B3" s="11"/>
      <c r="C3" s="64"/>
      <c r="D3" s="11"/>
      <c r="E3" s="11"/>
      <c r="F3" s="11"/>
      <c r="G3" s="33"/>
      <c r="H3" s="11"/>
      <c r="I3" s="11"/>
      <c r="J3" s="11"/>
      <c r="K3" s="11"/>
      <c r="L3" s="54"/>
      <c r="M3" s="53" t="s">
        <v>4</v>
      </c>
      <c r="N3" s="4">
        <v>1</v>
      </c>
    </row>
    <row r="4" spans="1:14" ht="10" customHeight="1">
      <c r="A4" s="10"/>
      <c r="B4" s="10"/>
      <c r="C4" s="63"/>
      <c r="D4" s="10"/>
      <c r="E4" s="10"/>
      <c r="F4" s="11"/>
      <c r="G4" s="33"/>
      <c r="H4" s="11"/>
      <c r="I4" s="11"/>
      <c r="J4" s="10"/>
      <c r="K4" s="10"/>
      <c r="L4" s="55"/>
      <c r="M4" s="56"/>
      <c r="N4" s="19"/>
    </row>
    <row r="5" spans="1:14" ht="21.5">
      <c r="A5" s="12" t="s">
        <v>5</v>
      </c>
      <c r="C5" s="50"/>
      <c r="D5" s="29"/>
      <c r="E5" s="13"/>
      <c r="F5" s="107" t="s">
        <v>6</v>
      </c>
      <c r="G5" s="108"/>
      <c r="H5" s="103" t="s">
        <v>41</v>
      </c>
      <c r="I5" s="104"/>
      <c r="J5" s="14"/>
      <c r="K5" s="14"/>
      <c r="L5" s="57"/>
      <c r="M5" s="58" t="s">
        <v>7</v>
      </c>
      <c r="N5" s="92">
        <v>45834</v>
      </c>
    </row>
    <row r="6" spans="1:14" ht="38.5" customHeight="1">
      <c r="A6" s="15" t="s">
        <v>8</v>
      </c>
      <c r="B6" s="87"/>
      <c r="D6" s="49"/>
      <c r="E6" s="13"/>
      <c r="F6" s="107" t="s">
        <v>9</v>
      </c>
      <c r="G6" s="108"/>
      <c r="H6" s="105" t="s">
        <v>51</v>
      </c>
      <c r="I6" s="106"/>
      <c r="J6" s="14"/>
      <c r="K6" s="14"/>
      <c r="L6" s="57"/>
      <c r="M6" s="58" t="s">
        <v>10</v>
      </c>
      <c r="N6" s="93"/>
    </row>
    <row r="7" spans="1:14" ht="21.75" customHeight="1">
      <c r="A7" s="15" t="s">
        <v>11</v>
      </c>
      <c r="B7" s="117"/>
      <c r="C7" s="117"/>
      <c r="D7" s="5"/>
      <c r="E7" s="13"/>
      <c r="F7" s="107" t="s">
        <v>12</v>
      </c>
      <c r="G7" s="108"/>
      <c r="H7" s="115"/>
      <c r="I7" s="116"/>
      <c r="J7" s="14"/>
      <c r="K7" s="14"/>
      <c r="L7" s="57"/>
      <c r="M7" s="58" t="s">
        <v>13</v>
      </c>
      <c r="N7" s="94" t="s">
        <v>48</v>
      </c>
    </row>
    <row r="8" spans="1:14" ht="42" customHeight="1">
      <c r="A8" s="16" t="s">
        <v>14</v>
      </c>
      <c r="B8" s="109"/>
      <c r="C8" s="109"/>
      <c r="D8" s="9"/>
      <c r="E8" s="13"/>
      <c r="F8" s="107" t="s">
        <v>15</v>
      </c>
      <c r="G8" s="108"/>
      <c r="H8" s="115"/>
      <c r="I8" s="116"/>
      <c r="J8" s="17"/>
      <c r="K8" s="17"/>
      <c r="L8" s="57"/>
      <c r="M8" s="58" t="s">
        <v>16</v>
      </c>
      <c r="N8" s="95" t="s">
        <v>50</v>
      </c>
    </row>
    <row r="9" spans="1:14" ht="5.5" customHeight="1">
      <c r="A9" s="18"/>
      <c r="B9" s="18"/>
      <c r="C9" s="65"/>
      <c r="D9" s="18"/>
      <c r="E9" s="11"/>
      <c r="F9" s="18"/>
      <c r="G9" s="34"/>
      <c r="H9" s="18"/>
      <c r="I9" s="18"/>
      <c r="J9" s="11"/>
      <c r="K9" s="11"/>
      <c r="L9" s="59"/>
      <c r="M9" s="56"/>
      <c r="N9" s="19"/>
    </row>
    <row r="10" spans="1:14" ht="54">
      <c r="A10" s="7" t="s">
        <v>17</v>
      </c>
      <c r="B10" s="7" t="s">
        <v>18</v>
      </c>
      <c r="C10" s="66" t="s">
        <v>19</v>
      </c>
      <c r="D10" s="7" t="s">
        <v>20</v>
      </c>
      <c r="E10" s="7" t="s">
        <v>21</v>
      </c>
      <c r="F10" s="6" t="s">
        <v>22</v>
      </c>
      <c r="G10" s="7" t="s">
        <v>23</v>
      </c>
      <c r="H10" s="6" t="s">
        <v>24</v>
      </c>
      <c r="I10" s="8" t="s">
        <v>25</v>
      </c>
      <c r="J10" s="8" t="s">
        <v>26</v>
      </c>
      <c r="K10" s="8" t="s">
        <v>27</v>
      </c>
      <c r="L10" s="60" t="s">
        <v>28</v>
      </c>
      <c r="M10" s="60" t="s">
        <v>29</v>
      </c>
      <c r="N10" s="6" t="s">
        <v>3</v>
      </c>
    </row>
    <row r="11" spans="1:14" s="42" customFormat="1" ht="81.650000000000006" customHeight="1">
      <c r="A11" s="39" t="s">
        <v>38</v>
      </c>
      <c r="B11" s="40"/>
      <c r="C11" s="67" t="s">
        <v>35</v>
      </c>
      <c r="D11" s="85" t="s">
        <v>39</v>
      </c>
      <c r="E11" s="39" t="s">
        <v>40</v>
      </c>
      <c r="F11" s="86"/>
      <c r="G11" s="51" t="s">
        <v>36</v>
      </c>
      <c r="H11" s="30" t="s">
        <v>37</v>
      </c>
      <c r="I11" s="31">
        <f>DETAIL!G8</f>
        <v>140</v>
      </c>
      <c r="J11" s="31"/>
      <c r="K11" s="31">
        <f>I11-J11</f>
        <v>140</v>
      </c>
      <c r="L11" s="88">
        <v>500</v>
      </c>
      <c r="M11" s="89">
        <f>L11*K11</f>
        <v>70000</v>
      </c>
      <c r="N11" s="41"/>
    </row>
    <row r="12" spans="1:14" s="42" customFormat="1" ht="166.5" customHeight="1">
      <c r="A12" s="39"/>
      <c r="B12" s="40"/>
      <c r="C12" s="67"/>
      <c r="D12" s="85"/>
      <c r="E12" s="39"/>
      <c r="F12" s="86"/>
      <c r="G12" s="51"/>
      <c r="H12" s="30"/>
      <c r="I12" s="31"/>
      <c r="J12" s="31"/>
      <c r="K12" s="31"/>
      <c r="L12" s="70"/>
      <c r="M12" s="61"/>
      <c r="N12" s="41"/>
    </row>
    <row r="13" spans="1:14" s="42" customFormat="1" ht="21.75" customHeight="1">
      <c r="A13" s="71"/>
      <c r="B13" s="71"/>
      <c r="C13" s="72"/>
      <c r="D13" s="73"/>
      <c r="E13" s="73"/>
      <c r="F13" s="74"/>
      <c r="G13" s="75"/>
      <c r="H13" s="71"/>
      <c r="I13" s="76"/>
      <c r="J13" s="76"/>
      <c r="K13" s="76"/>
      <c r="L13" s="77"/>
      <c r="M13" s="78"/>
      <c r="N13" s="79"/>
    </row>
    <row r="14" spans="1:14" s="42" customFormat="1" ht="33.65" customHeight="1">
      <c r="A14" s="43"/>
      <c r="B14" s="43"/>
      <c r="C14" s="68"/>
      <c r="D14" s="43"/>
      <c r="E14" s="43"/>
      <c r="F14" s="43"/>
      <c r="G14" s="44"/>
      <c r="H14" s="44" t="s">
        <v>30</v>
      </c>
      <c r="I14" s="90">
        <f>SUM(I11:I12)</f>
        <v>140</v>
      </c>
      <c r="J14" s="90"/>
      <c r="K14" s="90">
        <f>SUM(K11:K12)</f>
        <v>140</v>
      </c>
      <c r="L14" s="91"/>
      <c r="M14" s="111">
        <f>SUM(M11:M13)</f>
        <v>70000</v>
      </c>
      <c r="N14" s="112"/>
    </row>
    <row r="15" spans="1:14" s="42" customFormat="1" ht="21.75" customHeight="1">
      <c r="A15" s="80"/>
      <c r="B15" s="80"/>
      <c r="C15" s="81"/>
      <c r="D15" s="82"/>
      <c r="E15" s="82"/>
      <c r="F15" s="82"/>
      <c r="G15" s="83"/>
      <c r="H15" s="45"/>
      <c r="I15" s="45"/>
      <c r="J15" s="45"/>
      <c r="K15" s="45"/>
      <c r="L15" s="84"/>
      <c r="M15" s="84"/>
      <c r="N15" s="45"/>
    </row>
    <row r="16" spans="1:14" s="42" customFormat="1" ht="21.75" customHeight="1">
      <c r="A16" s="113" t="s">
        <v>31</v>
      </c>
      <c r="B16" s="113"/>
      <c r="C16" s="69"/>
      <c r="D16" s="46"/>
      <c r="E16" s="114" t="s">
        <v>32</v>
      </c>
      <c r="F16" s="114"/>
      <c r="G16" s="114"/>
      <c r="H16" s="47"/>
      <c r="I16" s="48"/>
      <c r="J16" s="48"/>
      <c r="K16" s="48"/>
      <c r="L16" s="110" t="s">
        <v>33</v>
      </c>
      <c r="M16" s="110"/>
      <c r="N16" s="45"/>
    </row>
    <row r="17" spans="1:10" ht="21.75" customHeight="1">
      <c r="A17" s="20"/>
      <c r="B17" s="21"/>
      <c r="C17" s="24"/>
      <c r="D17" s="20"/>
      <c r="E17" s="20"/>
      <c r="F17" s="20"/>
      <c r="G17" s="35"/>
      <c r="H17" s="22"/>
      <c r="I17" s="22"/>
      <c r="J17" s="22"/>
    </row>
    <row r="18" spans="1:10" ht="21.75" customHeight="1">
      <c r="A18" s="20"/>
      <c r="B18" s="21"/>
      <c r="C18" s="24"/>
      <c r="D18" s="20"/>
      <c r="E18" s="20"/>
      <c r="F18" s="20"/>
      <c r="G18" s="35"/>
      <c r="H18" s="22"/>
      <c r="I18" s="22"/>
      <c r="J18" s="22"/>
    </row>
    <row r="19" spans="1:10" ht="21.75" customHeight="1">
      <c r="A19" s="23"/>
      <c r="B19" s="24"/>
      <c r="C19" s="24"/>
      <c r="D19" s="20"/>
      <c r="E19" s="20"/>
      <c r="F19" s="20"/>
      <c r="G19" s="36"/>
      <c r="H19" s="25"/>
      <c r="I19" s="20"/>
      <c r="J19" s="22"/>
    </row>
    <row r="20" spans="1:10" ht="21.75" customHeight="1">
      <c r="A20" s="22"/>
      <c r="B20" s="26"/>
      <c r="C20" s="21"/>
      <c r="D20" s="22"/>
      <c r="E20" s="27"/>
      <c r="F20" s="27"/>
      <c r="G20" s="37"/>
      <c r="H20" s="28"/>
      <c r="I20" s="28"/>
      <c r="J20" s="22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5" customHeight="1"/>
    <row r="59" ht="23.5" customHeight="1"/>
    <row r="60" ht="23.5" customHeight="1"/>
    <row r="61" ht="23.5" customHeight="1"/>
  </sheetData>
  <mergeCells count="14">
    <mergeCell ref="L16:M16"/>
    <mergeCell ref="M14:N14"/>
    <mergeCell ref="A16:B16"/>
    <mergeCell ref="E16:G16"/>
    <mergeCell ref="H7:I7"/>
    <mergeCell ref="H8:I8"/>
    <mergeCell ref="B7:C7"/>
    <mergeCell ref="F7:G7"/>
    <mergeCell ref="H5:I5"/>
    <mergeCell ref="H6:I6"/>
    <mergeCell ref="F5:G5"/>
    <mergeCell ref="F6:G6"/>
    <mergeCell ref="B8:C8"/>
    <mergeCell ref="F8:G8"/>
  </mergeCells>
  <printOptions horizontalCentered="1"/>
  <pageMargins left="0.25" right="0.25" top="1.0416666666666701" bottom="0.75" header="0.3" footer="0.3"/>
  <pageSetup paperSize="9" scale="4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9B13B-3D03-4259-B397-6B7BB5A015A5}">
  <dimension ref="A1:G8"/>
  <sheetViews>
    <sheetView tabSelected="1" workbookViewId="0">
      <selection activeCell="C17" sqref="C17"/>
    </sheetView>
  </sheetViews>
  <sheetFormatPr defaultColWidth="8.81640625" defaultRowHeight="14.5"/>
  <cols>
    <col min="1" max="1" width="15.7265625" style="97" customWidth="1"/>
    <col min="2" max="2" width="16.6328125" style="96" customWidth="1"/>
    <col min="3" max="3" width="29.7265625" style="96" bestFit="1" customWidth="1"/>
    <col min="4" max="4" width="15.1796875" style="96" customWidth="1"/>
    <col min="5" max="5" width="12.81640625" style="96" customWidth="1"/>
    <col min="6" max="6" width="6.36328125" style="97" customWidth="1"/>
    <col min="7" max="7" width="12.6328125" style="97" customWidth="1"/>
    <col min="8" max="16384" width="8.81640625" style="97"/>
  </cols>
  <sheetData>
    <row r="1" spans="1:7">
      <c r="A1" s="99" t="s">
        <v>42</v>
      </c>
      <c r="B1" s="99" t="s">
        <v>52</v>
      </c>
      <c r="C1" s="99" t="s">
        <v>43</v>
      </c>
      <c r="D1" s="99" t="s">
        <v>44</v>
      </c>
      <c r="E1" s="98" t="s">
        <v>45</v>
      </c>
      <c r="F1" s="99" t="s">
        <v>46</v>
      </c>
      <c r="G1" s="99" t="s">
        <v>49</v>
      </c>
    </row>
    <row r="2" spans="1:7">
      <c r="A2" s="102" t="s">
        <v>71</v>
      </c>
      <c r="B2" s="100" t="s">
        <v>53</v>
      </c>
      <c r="C2" s="100" t="s">
        <v>54</v>
      </c>
      <c r="D2" s="100" t="s">
        <v>47</v>
      </c>
      <c r="E2" s="100" t="s">
        <v>55</v>
      </c>
      <c r="F2" s="101">
        <v>6</v>
      </c>
      <c r="G2" s="101">
        <f>ROUNDUP(F2*2,0)</f>
        <v>12</v>
      </c>
    </row>
    <row r="3" spans="1:7">
      <c r="A3" s="102" t="s">
        <v>71</v>
      </c>
      <c r="B3" s="100" t="s">
        <v>56</v>
      </c>
      <c r="C3" s="100" t="s">
        <v>57</v>
      </c>
      <c r="D3" s="100" t="s">
        <v>47</v>
      </c>
      <c r="E3" s="100" t="s">
        <v>58</v>
      </c>
      <c r="F3" s="101">
        <v>14</v>
      </c>
      <c r="G3" s="101">
        <f t="shared" ref="G3:G6" si="0">ROUNDUP(F3*1.3,0)</f>
        <v>19</v>
      </c>
    </row>
    <row r="4" spans="1:7">
      <c r="A4" s="102" t="s">
        <v>71</v>
      </c>
      <c r="B4" s="100" t="s">
        <v>59</v>
      </c>
      <c r="C4" s="100" t="s">
        <v>60</v>
      </c>
      <c r="D4" s="100" t="s">
        <v>47</v>
      </c>
      <c r="E4" s="100" t="s">
        <v>61</v>
      </c>
      <c r="F4" s="101">
        <v>30</v>
      </c>
      <c r="G4" s="101">
        <f t="shared" si="0"/>
        <v>39</v>
      </c>
    </row>
    <row r="5" spans="1:7">
      <c r="A5" s="102" t="s">
        <v>71</v>
      </c>
      <c r="B5" s="100" t="s">
        <v>62</v>
      </c>
      <c r="C5" s="100" t="s">
        <v>63</v>
      </c>
      <c r="D5" s="100" t="s">
        <v>47</v>
      </c>
      <c r="E5" s="100" t="s">
        <v>64</v>
      </c>
      <c r="F5" s="101">
        <v>30</v>
      </c>
      <c r="G5" s="101">
        <f t="shared" si="0"/>
        <v>39</v>
      </c>
    </row>
    <row r="6" spans="1:7">
      <c r="A6" s="102" t="s">
        <v>71</v>
      </c>
      <c r="B6" s="100" t="s">
        <v>65</v>
      </c>
      <c r="C6" s="100" t="s">
        <v>66</v>
      </c>
      <c r="D6" s="100" t="s">
        <v>47</v>
      </c>
      <c r="E6" s="100" t="s">
        <v>67</v>
      </c>
      <c r="F6" s="101">
        <v>14</v>
      </c>
      <c r="G6" s="101">
        <f t="shared" si="0"/>
        <v>19</v>
      </c>
    </row>
    <row r="7" spans="1:7">
      <c r="A7" s="102" t="s">
        <v>71</v>
      </c>
      <c r="B7" s="100" t="s">
        <v>68</v>
      </c>
      <c r="C7" s="100" t="s">
        <v>69</v>
      </c>
      <c r="D7" s="100" t="s">
        <v>47</v>
      </c>
      <c r="E7" s="100" t="s">
        <v>70</v>
      </c>
      <c r="F7" s="101">
        <v>6</v>
      </c>
      <c r="G7" s="101">
        <f>ROUNDUP(F7*2,0)</f>
        <v>12</v>
      </c>
    </row>
    <row r="8" spans="1:7">
      <c r="G8" s="97">
        <f>SUM(G2:G7)</f>
        <v>140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550B2E-FAE3-431E-9F89-51542115A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E5E270-A1C9-4B26-99F4-40C8878ED0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00A0CA-6E9B-4E0D-AFBF-3C4C2ED974EC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update </vt:lpstr>
      <vt:lpstr>DETAIL</vt:lpstr>
      <vt:lpstr>'update '!Print_Area</vt:lpstr>
      <vt:lpstr>'update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2025-05-15T02:49:20Z</cp:lastPrinted>
  <dcterms:created xsi:type="dcterms:W3CDTF">2020-11-11T02:21:38Z</dcterms:created>
  <dcterms:modified xsi:type="dcterms:W3CDTF">2025-06-26T11:28:54Z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