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7-FW25/2-PRODUCTION/4-INTERNAL-PURCHASE-ORDER/4-2-TRIM-ORDER/TRIM-PO/DRAFT-PO/AU STORE EXCLUSIVES/"/>
    </mc:Choice>
  </mc:AlternateContent>
  <xr:revisionPtr revIDLastSave="0" documentId="8_{78ADA911-8698-4FB7-9F4A-0C6B05AE2ECE}" xr6:coauthVersionLast="47" xr6:coauthVersionMax="47" xr10:uidLastSave="{00000000-0000-0000-0000-000000000000}"/>
  <bookViews>
    <workbookView xWindow="-110" yWindow="-110" windowWidth="19420" windowHeight="10300" tabRatio="602" xr2:uid="{00000000-000D-0000-FFFF-FFFF00000000}"/>
  </bookViews>
  <sheets>
    <sheet name="PUR.QT-2.BM1" sheetId="2" r:id="rId1"/>
    <sheet name="AUS EXCLUSIVES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hidden="1">#REF!</definedName>
    <definedName name="_xlnm._FilterDatabase" localSheetId="1" hidden="1">'AUS EXCLUSIVES'!$A$1:$H$55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'[8]Raw material movement'!#REF!</definedName>
    <definedName name="GDFD">'[9]Raw material movement'!#REF!</definedName>
    <definedName name="IB">#REF!</definedName>
    <definedName name="INTERNAL_INVOICE">[10]UN!#REF!</definedName>
    <definedName name="MAHANG">#REF!</definedName>
    <definedName name="MAVT">[11]Code!$A$7:$A$73</definedName>
    <definedName name="PRICE">#REF!</definedName>
    <definedName name="_xlnm.Print_Area" localSheetId="1">'AUS EXCLUSIVES'!$A$1:$H$56</definedName>
    <definedName name="_xlnm.Print_Area" localSheetId="0">'PUR.QT-2.BM1'!$A$1:$N$14</definedName>
    <definedName name="_xlnm.Print_Titles" localSheetId="0">'PUR.QT-2.BM1'!$4:$10</definedName>
    <definedName name="style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56" i="5" s="1"/>
  <c r="H6" i="5"/>
  <c r="H5" i="5"/>
  <c r="H4" i="5"/>
  <c r="H3" i="5"/>
  <c r="H2" i="5"/>
  <c r="H7" i="2"/>
  <c r="I13" i="2" l="1"/>
  <c r="K11" i="2" l="1"/>
  <c r="M11" i="2" s="1"/>
  <c r="K13" i="2" l="1"/>
  <c r="M13" i="2"/>
</calcChain>
</file>

<file path=xl/sharedStrings.xml><?xml version="1.0" encoding="utf-8"?>
<sst xmlns="http://schemas.openxmlformats.org/spreadsheetml/2006/main" count="380" uniqueCount="129">
  <si>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</si>
  <si>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</si>
  <si>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</si>
  <si>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</si>
  <si>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</si>
  <si>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</si>
  <si>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</si>
  <si>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</si>
  <si>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</si>
  <si>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</si>
  <si>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</si>
  <si>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</si>
  <si>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</si>
  <si>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</si>
  <si>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</si>
  <si>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</si>
  <si>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</si>
  <si>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</si>
  <si>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</si>
  <si>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</si>
  <si>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</si>
  <si>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</si>
  <si>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</si>
  <si>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</si>
  <si>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</si>
  <si>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</si>
  <si>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</si>
  <si>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</si>
  <si>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</si>
  <si>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</si>
  <si>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</si>
  <si>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</si>
  <si>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</si>
  <si>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</si>
  <si>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</si>
  <si>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GOLF WANG</t>
  </si>
  <si>
    <t>PCS</t>
  </si>
  <si>
    <t>ALL STYLES</t>
  </si>
  <si>
    <t>STICKER POLY BAG</t>
  </si>
  <si>
    <t>2 5/8" W X 1" H</t>
  </si>
  <si>
    <t>AS UA STANDARD</t>
  </si>
  <si>
    <t xml:space="preserve">BLACK/WHITE </t>
  </si>
  <si>
    <t xml:space="preserve">STYLE NO UA </t>
  </si>
  <si>
    <t>ITEM</t>
  </si>
  <si>
    <t>SIZE</t>
    <phoneticPr fontId="0" type="noConversion"/>
  </si>
  <si>
    <t>SKU CODE</t>
    <phoneticPr fontId="0" type="noConversion"/>
  </si>
  <si>
    <t>TOTAL PRODUCTION QUANTITY</t>
  </si>
  <si>
    <t>XS</t>
  </si>
  <si>
    <t>SM</t>
  </si>
  <si>
    <t>MD</t>
  </si>
  <si>
    <t>LG</t>
  </si>
  <si>
    <t>XL</t>
  </si>
  <si>
    <t>XX</t>
  </si>
  <si>
    <t>STICKER PRINT QUANTITY 
(WITH WASTAGE 15%)</t>
  </si>
  <si>
    <t>CHI TIẾT SỐ LƯỢNG ĐẶT Ở SHEET "STICKER PRINT QUANTITY 
(WITH WASTAGE 15%)"</t>
  </si>
  <si>
    <t>SH TRIMS</t>
  </si>
  <si>
    <t>CHỊ LAN ANH</t>
  </si>
  <si>
    <t>STYLE CUSTOMER</t>
  </si>
  <si>
    <t>SAVE THE KOALAS HOODIE</t>
  </si>
  <si>
    <t>SAVE THE KOALAS TEE</t>
  </si>
  <si>
    <t>GAWLF DOWN UNDA TEE</t>
  </si>
  <si>
    <t>SYD25F1001</t>
  </si>
  <si>
    <t>SYD25T1001</t>
  </si>
  <si>
    <t>SYD25T1002</t>
  </si>
  <si>
    <t>SAND</t>
  </si>
  <si>
    <t>NAVY</t>
  </si>
  <si>
    <t>WHITE</t>
  </si>
  <si>
    <t>GREEN</t>
  </si>
  <si>
    <t>BLACK</t>
  </si>
  <si>
    <t>BROWN</t>
  </si>
  <si>
    <t>SYD25F1001-SND-XS</t>
  </si>
  <si>
    <t>SYD25F1001-SND-SM</t>
  </si>
  <si>
    <t>SYD25F1001-SND-MD</t>
  </si>
  <si>
    <t>SYD25F1001-SND-LG</t>
  </si>
  <si>
    <t>SYD25F1001-SND-XL</t>
  </si>
  <si>
    <t>SYD25F1001-SND-XX</t>
  </si>
  <si>
    <t>SYD25F1001-NVY-XS</t>
  </si>
  <si>
    <t>SYD25F1001-NVY-SM</t>
  </si>
  <si>
    <t>SYD25F1001-NVY-MD</t>
  </si>
  <si>
    <t>SYD25F1001-NVY-LG</t>
  </si>
  <si>
    <t>SYD25F1001-NVY-XX</t>
  </si>
  <si>
    <t>SYD25T1001-WHT-XS</t>
  </si>
  <si>
    <t>SYD25T1001-WHT-SM</t>
  </si>
  <si>
    <t>SYD25T1001-WHT-MD</t>
  </si>
  <si>
    <t>SYD25T1001-WHT-LG</t>
  </si>
  <si>
    <t>SYD25T1001-WHT-XL</t>
  </si>
  <si>
    <t>SYD25T1001-WHT-XX</t>
  </si>
  <si>
    <t>SYD25T1001-SND-XS</t>
  </si>
  <si>
    <t>SYD25T1001-SND-SM</t>
  </si>
  <si>
    <t>SYD25T1001-SND-MD</t>
  </si>
  <si>
    <t>SYD25T1001-SND-LG</t>
  </si>
  <si>
    <t>SYD25T1001-SND-XL</t>
  </si>
  <si>
    <t>SYD25T1001-SND-XX</t>
  </si>
  <si>
    <t>SYD25T1001-NVY-XS</t>
  </si>
  <si>
    <t>SYD25T1001-NVY-SM</t>
  </si>
  <si>
    <t>SYD25T1001-NVY-MD</t>
  </si>
  <si>
    <t>SYD25T1001-NVY-LG</t>
  </si>
  <si>
    <t>SYD25T1001-NVY-XL</t>
  </si>
  <si>
    <t>SYD25T1001-NVY-XX</t>
  </si>
  <si>
    <t>SYD25T1002-GRN-XS</t>
  </si>
  <si>
    <t>SYD25T1002-GRN-SM</t>
  </si>
  <si>
    <t>SYD25T1002-GRN-MD</t>
  </si>
  <si>
    <t>SYD25T1002-GRN-LG</t>
  </si>
  <si>
    <t>SYD25T1002-GRN-XL</t>
  </si>
  <si>
    <t>SYD25T1002-GRN-XX</t>
  </si>
  <si>
    <t>SYD25T1002-BLK-XS</t>
  </si>
  <si>
    <t>SYD25T1002-BLK-SM</t>
  </si>
  <si>
    <t>SYD25T1002-BLK-MD</t>
  </si>
  <si>
    <t>SYD25T1002-BLK-LG</t>
  </si>
  <si>
    <t>SYD25T1002-BLK-XL</t>
  </si>
  <si>
    <t>SYD25T1002-BLK-XX</t>
  </si>
  <si>
    <t>SYD25T1002-BRN-XS</t>
  </si>
  <si>
    <t>SYD25T1002-BRN-SM</t>
  </si>
  <si>
    <t>SYD25T1002-BRN-MD</t>
  </si>
  <si>
    <t>SYD25T1002-BRN-LG</t>
  </si>
  <si>
    <t>SYD25T1002-BRN-XL</t>
  </si>
  <si>
    <t>SYD25T1002-BRN-XX</t>
  </si>
  <si>
    <t>SYD25T1002-WHT-XS</t>
  </si>
  <si>
    <t>SYD25T1002-WHT-SM</t>
  </si>
  <si>
    <t>SYD25T1002-WHT-MD</t>
  </si>
  <si>
    <t>SYD25T1002-WHT-LG</t>
  </si>
  <si>
    <t>SYD25T1002-WHT-XL</t>
  </si>
  <si>
    <t>SYD25T1002-WHT-XX</t>
  </si>
  <si>
    <t>FW25- AUS STORE_2</t>
  </si>
  <si>
    <t>G10  FW25   G2882</t>
  </si>
  <si>
    <t>NGỌC TRẦN</t>
  </si>
  <si>
    <t>C0010-HOD342</t>
  </si>
  <si>
    <t>C0010-SST601</t>
  </si>
  <si>
    <t>C0010-SST604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</si>
</sst>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_-[$VND]\ * #,##0_-;\-[$VND]\ * #,##0_-;_-[$VND]\ * &quot;-&quot;_-;_-@_-"/>
    <numFmt numFmtId="169" formatCode="_([$VND]\ * #,##0_);_([$VND]\ * \(#,##0\);_([$VND]\ * &quot;-&quot;??_);_(@_)"/>
  </numFmts>
  <fonts count="25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14"/>
      <color rgb="FFFF0000"/>
      <name val="Muli"/>
    </font>
    <font>
      <sz val="12"/>
      <color theme="1"/>
      <name val="Calibri"/>
      <family val="2"/>
      <charset val="134"/>
      <scheme val="minor"/>
    </font>
    <font>
      <sz val="11"/>
      <name val="Muli"/>
    </font>
    <font>
      <b/>
      <sz val="12"/>
      <color theme="1"/>
      <name val="TF Euclid Circular A"/>
      <family val="2"/>
    </font>
    <font>
      <sz val="12"/>
      <color theme="1"/>
      <name val="TF Euclid Circular A"/>
      <family val="2"/>
    </font>
    <font>
      <sz val="14"/>
      <color indexed="8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0" fontId="20" fillId="0" borderId="0">
      <alignment vertical="center"/>
    </xf>
    <xf numFmtId="43" fontId="20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9" fillId="4" borderId="2" xfId="0" applyFont="1" applyFill="1" applyBorder="1" applyAlignment="1">
      <alignment vertical="top"/>
    </xf>
    <xf numFmtId="15" fontId="4" fillId="4" borderId="1" xfId="2" applyNumberFormat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6" fillId="4" borderId="1" xfId="3" quotePrefix="1" applyFont="1" applyFill="1" applyBorder="1" applyAlignment="1">
      <alignment horizontal="center" vertical="center"/>
    </xf>
    <xf numFmtId="0" fontId="14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3" fontId="16" fillId="5" borderId="1" xfId="2" applyNumberFormat="1" applyFont="1" applyFill="1" applyBorder="1" applyAlignment="1">
      <alignment horizontal="center" vertical="center" wrapText="1"/>
    </xf>
    <xf numFmtId="3" fontId="16" fillId="0" borderId="1" xfId="2" applyNumberFormat="1" applyFont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vertical="top"/>
    </xf>
    <xf numFmtId="167" fontId="4" fillId="0" borderId="8" xfId="9" applyNumberFormat="1" applyFont="1" applyBorder="1" applyAlignment="1" applyProtection="1">
      <alignment vertical="center"/>
      <protection locked="0"/>
    </xf>
    <xf numFmtId="167" fontId="2" fillId="2" borderId="1" xfId="9" applyNumberFormat="1" applyFont="1" applyFill="1" applyBorder="1" applyAlignment="1">
      <alignment horizontal="center" vertical="center"/>
    </xf>
    <xf numFmtId="167" fontId="4" fillId="0" borderId="11" xfId="9" applyNumberFormat="1" applyFont="1" applyBorder="1" applyAlignment="1" applyProtection="1">
      <alignment vertical="center"/>
      <protection locked="0"/>
    </xf>
    <xf numFmtId="167" fontId="4" fillId="0" borderId="6" xfId="9" applyNumberFormat="1" applyFont="1" applyBorder="1" applyAlignment="1" applyProtection="1">
      <alignment vertical="center"/>
      <protection locked="0"/>
    </xf>
    <xf numFmtId="167" fontId="3" fillId="0" borderId="9" xfId="9" applyNumberFormat="1" applyFont="1" applyBorder="1" applyAlignment="1">
      <alignment horizontal="left"/>
    </xf>
    <xf numFmtId="167" fontId="4" fillId="4" borderId="8" xfId="9" quotePrefix="1" applyNumberFormat="1" applyFont="1" applyFill="1" applyBorder="1" applyAlignment="1">
      <alignment horizontal="center" vertical="center"/>
    </xf>
    <xf numFmtId="167" fontId="5" fillId="4" borderId="1" xfId="9" quotePrefix="1" applyNumberFormat="1" applyFont="1" applyFill="1" applyBorder="1" applyAlignment="1">
      <alignment horizontal="center" vertical="center"/>
    </xf>
    <xf numFmtId="167" fontId="4" fillId="0" borderId="7" xfId="9" applyNumberFormat="1" applyFont="1" applyBorder="1" applyAlignment="1" applyProtection="1">
      <alignment vertical="center"/>
      <protection locked="0"/>
    </xf>
    <xf numFmtId="167" fontId="5" fillId="6" borderId="1" xfId="9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 wrapText="1"/>
    </xf>
    <xf numFmtId="167" fontId="3" fillId="0" borderId="0" xfId="9" applyNumberFormat="1" applyFont="1" applyAlignment="1">
      <alignment horizontal="left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5" fillId="6" borderId="1" xfId="6" applyFont="1" applyFill="1" applyBorder="1" applyAlignment="1">
      <alignment horizontal="left" vertical="center" wrapText="1"/>
    </xf>
    <xf numFmtId="0" fontId="14" fillId="4" borderId="0" xfId="2" applyFont="1" applyFill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4" fillId="7" borderId="1" xfId="2" applyFont="1" applyFill="1" applyBorder="1" applyAlignment="1">
      <alignment horizontal="center" vertical="center"/>
    </xf>
    <xf numFmtId="0" fontId="14" fillId="7" borderId="1" xfId="2" applyFont="1" applyFill="1" applyBorder="1" applyAlignment="1">
      <alignment horizontal="left" vertical="center" wrapText="1"/>
    </xf>
    <xf numFmtId="0" fontId="14" fillId="7" borderId="1" xfId="2" applyFont="1" applyFill="1" applyBorder="1" applyAlignment="1">
      <alignment horizontal="center" vertical="center" wrapText="1"/>
    </xf>
    <xf numFmtId="0" fontId="19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 wrapText="1"/>
    </xf>
    <xf numFmtId="3" fontId="15" fillId="7" borderId="1" xfId="3" applyNumberFormat="1" applyFont="1" applyFill="1" applyBorder="1" applyAlignment="1">
      <alignment horizontal="center" vertical="center"/>
    </xf>
    <xf numFmtId="167" fontId="14" fillId="7" borderId="1" xfId="9" applyNumberFormat="1" applyFont="1" applyFill="1" applyBorder="1" applyAlignment="1">
      <alignment horizontal="center" vertical="center"/>
    </xf>
    <xf numFmtId="167" fontId="14" fillId="7" borderId="1" xfId="9" applyNumberFormat="1" applyFont="1" applyFill="1" applyBorder="1" applyAlignment="1">
      <alignment horizontal="center" vertical="center" wrapText="1"/>
    </xf>
    <xf numFmtId="166" fontId="14" fillId="7" borderId="1" xfId="5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9" fontId="16" fillId="5" borderId="1" xfId="9" applyNumberFormat="1" applyFont="1" applyFill="1" applyBorder="1" applyAlignment="1">
      <alignment vertical="center" wrapText="1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5" fillId="4" borderId="4" xfId="6" applyFont="1" applyFill="1" applyBorder="1" applyAlignment="1">
      <alignment horizontal="left" vertical="center" wrapText="1"/>
    </xf>
    <xf numFmtId="0" fontId="5" fillId="4" borderId="5" xfId="6" applyFont="1" applyFill="1" applyBorder="1" applyAlignment="1">
      <alignment horizontal="left" vertical="center" wrapText="1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 wrapText="1"/>
    </xf>
    <xf numFmtId="0" fontId="21" fillId="4" borderId="5" xfId="6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166" fontId="14" fillId="3" borderId="1" xfId="5" applyNumberFormat="1" applyFont="1" applyFill="1" applyBorder="1" applyAlignment="1">
      <alignment horizontal="center" vertical="center" wrapText="1"/>
    </xf>
    <xf numFmtId="0" fontId="22" fillId="9" borderId="1" xfId="10" applyFont="1" applyFill="1" applyBorder="1" applyAlignment="1">
      <alignment horizontal="center" vertical="center" wrapText="1"/>
    </xf>
    <xf numFmtId="0" fontId="22" fillId="9" borderId="1" xfId="1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top" wrapText="1"/>
    </xf>
    <xf numFmtId="0" fontId="23" fillId="3" borderId="0" xfId="0" applyFont="1" applyFill="1" applyAlignment="1">
      <alignment horizontal="center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vertical="center" wrapText="1"/>
    </xf>
    <xf numFmtId="1" fontId="24" fillId="3" borderId="1" xfId="3" applyNumberFormat="1" applyFont="1" applyFill="1" applyBorder="1" applyAlignment="1">
      <alignment horizontal="center" vertical="center"/>
    </xf>
    <xf numFmtId="1" fontId="24" fillId="3" borderId="1" xfId="3" applyNumberFormat="1" applyFont="1" applyFill="1" applyBorder="1" applyAlignment="1">
      <alignment horizontal="center" vertical="center" wrapText="1"/>
    </xf>
    <xf numFmtId="3" fontId="24" fillId="0" borderId="1" xfId="3" applyNumberFormat="1" applyFont="1" applyBorder="1" applyAlignment="1">
      <alignment vertical="center"/>
    </xf>
    <xf numFmtId="3" fontId="15" fillId="0" borderId="1" xfId="3" applyNumberFormat="1" applyFont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center" vertical="center"/>
    </xf>
    <xf numFmtId="168" fontId="16" fillId="3" borderId="1" xfId="4" applyNumberFormat="1" applyFont="1" applyFill="1" applyBorder="1" applyAlignment="1">
      <alignment horizontal="center" vertical="center" wrapText="1"/>
    </xf>
    <xf numFmtId="166" fontId="14" fillId="3" borderId="1" xfId="5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top"/>
    </xf>
  </cellXfs>
  <cellStyles count="12">
    <cellStyle name="Comma 2 4" xfId="11" xr:uid="{8A5AF02C-0666-4C63-A95A-A426C8ACAB42}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 8" xfId="10" xr:uid="{09DC3DE2-795E-486E-8D66-901F184D507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.%20HAI%20PLANNING\WovenForm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THERS\TRIMS%20&amp;%20FABRIC%20LIST\MARSHALL%20ARTIST\SP12%20PRODUCTION\trim\TRIMLIST\MAI\BCThue\Nam%202009\Tu%20van%20ke%20toan\Monthly%20report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9"/>
  <sheetViews>
    <sheetView tabSelected="1" view="pageBreakPreview" zoomScale="70" zoomScaleNormal="70" zoomScaleSheetLayoutView="70" zoomScalePageLayoutView="55" workbookViewId="0">
      <selection activeCell="L11" sqref="L11"/>
    </sheetView>
  </sheetViews>
  <sheetFormatPr defaultColWidth="9.1796875" defaultRowHeight="18"/>
  <cols>
    <col min="1" max="1" width="10.26953125" style="1" customWidth="1"/>
    <col min="2" max="2" width="14.54296875" style="1" customWidth="1"/>
    <col min="3" max="3" width="22.1796875" style="1" customWidth="1"/>
    <col min="4" max="4" width="12" style="1" customWidth="1"/>
    <col min="5" max="5" width="16.26953125" style="1" customWidth="1"/>
    <col min="6" max="6" width="11.54296875" style="1" customWidth="1"/>
    <col min="7" max="7" width="10.7265625" style="39" customWidth="1"/>
    <col min="8" max="8" width="11.1796875" style="1" customWidth="1"/>
    <col min="9" max="9" width="13.1796875" style="1" customWidth="1"/>
    <col min="10" max="10" width="12.26953125" style="1" customWidth="1"/>
    <col min="11" max="11" width="13.453125" style="1" customWidth="1"/>
    <col min="12" max="12" width="19.81640625" style="61" customWidth="1"/>
    <col min="13" max="13" width="23.7265625" style="61" customWidth="1"/>
    <col min="14" max="14" width="23.54296875" style="1" customWidth="1"/>
    <col min="15" max="16384" width="9.1796875" style="1"/>
  </cols>
  <sheetData>
    <row r="1" spans="1:14" ht="25" customHeight="1">
      <c r="A1" s="10"/>
      <c r="B1" s="10"/>
      <c r="C1" s="62"/>
      <c r="D1" s="10"/>
      <c r="E1" s="10"/>
      <c r="F1" s="10"/>
      <c r="G1" s="33"/>
      <c r="H1" s="10"/>
      <c r="I1" s="10"/>
      <c r="J1" s="10"/>
      <c r="K1" s="10"/>
      <c r="L1" s="51"/>
      <c r="M1" s="52" t="s">
        <v>0</v>
      </c>
      <c r="N1" s="2" t="s">
        <v>34</v>
      </c>
    </row>
    <row r="2" spans="1:14" ht="21.65" customHeight="1">
      <c r="A2" s="10"/>
      <c r="B2" s="10"/>
      <c r="C2" s="62"/>
      <c r="D2" s="10"/>
      <c r="E2" s="10"/>
      <c r="F2" s="10"/>
      <c r="G2" s="33"/>
      <c r="H2" s="10"/>
      <c r="I2" s="10"/>
      <c r="J2" s="10"/>
      <c r="K2" s="10"/>
      <c r="L2" s="51"/>
      <c r="M2" s="52" t="s">
        <v>1</v>
      </c>
      <c r="N2" s="3" t="s">
        <v>2</v>
      </c>
    </row>
    <row r="3" spans="1:14" ht="21.65" customHeight="1">
      <c r="A3" s="11"/>
      <c r="B3" s="11"/>
      <c r="C3" s="63"/>
      <c r="D3" s="11"/>
      <c r="E3" s="11"/>
      <c r="F3" s="11"/>
      <c r="G3" s="34"/>
      <c r="H3" s="11"/>
      <c r="I3" s="11"/>
      <c r="J3" s="11"/>
      <c r="K3" s="11"/>
      <c r="L3" s="53"/>
      <c r="M3" s="52" t="s">
        <v>4</v>
      </c>
      <c r="N3" s="4">
        <v>1</v>
      </c>
    </row>
    <row r="4" spans="1:14" ht="10" customHeight="1">
      <c r="A4" s="10"/>
      <c r="B4" s="10"/>
      <c r="C4" s="62"/>
      <c r="D4" s="10"/>
      <c r="E4" s="10"/>
      <c r="F4" s="11"/>
      <c r="G4" s="34"/>
      <c r="H4" s="11"/>
      <c r="I4" s="11"/>
      <c r="J4" s="10"/>
      <c r="K4" s="10"/>
      <c r="L4" s="54"/>
      <c r="M4" s="55"/>
      <c r="N4" s="19"/>
    </row>
    <row r="5" spans="1:14">
      <c r="A5" s="12" t="s">
        <v>5</v>
      </c>
      <c r="C5" s="29" t="s">
        <v>55</v>
      </c>
      <c r="D5" s="29"/>
      <c r="E5" s="13"/>
      <c r="F5" s="82" t="s">
        <v>6</v>
      </c>
      <c r="G5" s="83"/>
      <c r="H5" s="84" t="s">
        <v>35</v>
      </c>
      <c r="I5" s="85"/>
      <c r="J5" s="14"/>
      <c r="K5" s="14"/>
      <c r="L5" s="56"/>
      <c r="M5" s="57" t="s">
        <v>7</v>
      </c>
      <c r="N5" s="30">
        <v>45937</v>
      </c>
    </row>
    <row r="6" spans="1:14" ht="28.5" customHeight="1">
      <c r="A6" s="15" t="s">
        <v>8</v>
      </c>
      <c r="B6" s="77"/>
      <c r="D6" s="50"/>
      <c r="E6" s="13"/>
      <c r="F6" s="82" t="s">
        <v>9</v>
      </c>
      <c r="G6" s="83"/>
      <c r="H6" s="86" t="s">
        <v>123</v>
      </c>
      <c r="I6" s="87"/>
      <c r="J6" s="14"/>
      <c r="K6" s="14"/>
      <c r="L6" s="56"/>
      <c r="M6" s="57" t="s">
        <v>10</v>
      </c>
      <c r="N6" s="41"/>
    </row>
    <row r="7" spans="1:14" ht="21.75" customHeight="1">
      <c r="A7" s="15" t="s">
        <v>11</v>
      </c>
      <c r="B7" s="91" t="s">
        <v>56</v>
      </c>
      <c r="C7" s="91"/>
      <c r="D7" s="5"/>
      <c r="E7" s="13"/>
      <c r="F7" s="82" t="s">
        <v>12</v>
      </c>
      <c r="G7" s="83"/>
      <c r="H7" s="89">
        <f>N5+5</f>
        <v>45942</v>
      </c>
      <c r="I7" s="90"/>
      <c r="J7" s="14"/>
      <c r="K7" s="14"/>
      <c r="L7" s="56"/>
      <c r="M7" s="57" t="s">
        <v>13</v>
      </c>
      <c r="N7" s="32" t="s">
        <v>124</v>
      </c>
    </row>
    <row r="8" spans="1:14" ht="37.5" customHeight="1">
      <c r="A8" s="16" t="s">
        <v>14</v>
      </c>
      <c r="B8" s="88"/>
      <c r="C8" s="88"/>
      <c r="D8" s="9"/>
      <c r="E8" s="13"/>
      <c r="F8" s="82" t="s">
        <v>15</v>
      </c>
      <c r="G8" s="83"/>
      <c r="H8" s="89"/>
      <c r="I8" s="90"/>
      <c r="J8" s="17"/>
      <c r="K8" s="17"/>
      <c r="L8" s="56"/>
      <c r="M8" s="57" t="s">
        <v>16</v>
      </c>
      <c r="N8" s="31" t="s">
        <v>125</v>
      </c>
    </row>
    <row r="9" spans="1:14" ht="22" customHeight="1">
      <c r="A9" s="18"/>
      <c r="B9" s="18"/>
      <c r="C9" s="64"/>
      <c r="D9" s="18"/>
      <c r="E9" s="11"/>
      <c r="F9" s="18"/>
      <c r="G9" s="35"/>
      <c r="H9" s="18"/>
      <c r="I9" s="18"/>
      <c r="J9" s="11"/>
      <c r="K9" s="11"/>
      <c r="L9" s="58"/>
      <c r="M9" s="55"/>
      <c r="N9" s="19"/>
    </row>
    <row r="10" spans="1:14" ht="56.5" customHeight="1">
      <c r="A10" s="7" t="s">
        <v>17</v>
      </c>
      <c r="B10" s="7" t="s">
        <v>18</v>
      </c>
      <c r="C10" s="65" t="s">
        <v>19</v>
      </c>
      <c r="D10" s="7" t="s">
        <v>20</v>
      </c>
      <c r="E10" s="7" t="s">
        <v>21</v>
      </c>
      <c r="F10" s="6" t="s">
        <v>22</v>
      </c>
      <c r="G10" s="7" t="s">
        <v>23</v>
      </c>
      <c r="H10" s="6" t="s">
        <v>24</v>
      </c>
      <c r="I10" s="8" t="s">
        <v>25</v>
      </c>
      <c r="J10" s="8" t="s">
        <v>26</v>
      </c>
      <c r="K10" s="8" t="s">
        <v>27</v>
      </c>
      <c r="L10" s="59" t="s">
        <v>28</v>
      </c>
      <c r="M10" s="59" t="s">
        <v>29</v>
      </c>
      <c r="N10" s="6" t="s">
        <v>3</v>
      </c>
    </row>
    <row r="11" spans="1:14" s="40" customFormat="1" ht="142" customHeight="1">
      <c r="A11" s="99" t="s">
        <v>37</v>
      </c>
      <c r="B11" s="99"/>
      <c r="C11" s="99" t="s">
        <v>38</v>
      </c>
      <c r="D11" s="99" t="s">
        <v>39</v>
      </c>
      <c r="E11" s="100" t="s">
        <v>40</v>
      </c>
      <c r="F11" s="101"/>
      <c r="G11" s="102" t="s">
        <v>41</v>
      </c>
      <c r="H11" s="103" t="s">
        <v>36</v>
      </c>
      <c r="I11" s="103">
        <f>'AUS EXCLUSIVES'!H56</f>
        <v>3360</v>
      </c>
      <c r="J11" s="104">
        <v>0</v>
      </c>
      <c r="K11" s="105">
        <f>I11</f>
        <v>3360</v>
      </c>
      <c r="L11" s="106"/>
      <c r="M11" s="107">
        <f>K11*L11</f>
        <v>0</v>
      </c>
      <c r="N11" s="92" t="s">
        <v>54</v>
      </c>
    </row>
    <row r="12" spans="1:14" s="40" customFormat="1" ht="21.75" customHeight="1">
      <c r="A12" s="68"/>
      <c r="B12" s="68"/>
      <c r="C12" s="69"/>
      <c r="D12" s="70"/>
      <c r="E12" s="70"/>
      <c r="F12" s="71"/>
      <c r="G12" s="72"/>
      <c r="H12" s="68"/>
      <c r="I12" s="73"/>
      <c r="J12" s="73"/>
      <c r="K12" s="73"/>
      <c r="L12" s="74"/>
      <c r="M12" s="75"/>
      <c r="N12" s="76"/>
    </row>
    <row r="13" spans="1:14" s="40" customFormat="1" ht="33.65" customHeight="1">
      <c r="A13" s="42"/>
      <c r="B13" s="42"/>
      <c r="C13" s="66"/>
      <c r="D13" s="42"/>
      <c r="E13" s="42"/>
      <c r="F13" s="42"/>
      <c r="G13" s="43"/>
      <c r="H13" s="43" t="s">
        <v>30</v>
      </c>
      <c r="I13" s="44">
        <f>SUM(I11:I12)</f>
        <v>3360</v>
      </c>
      <c r="J13" s="45"/>
      <c r="K13" s="44">
        <f>SUM(K11:K12)</f>
        <v>3360</v>
      </c>
      <c r="L13" s="60"/>
      <c r="M13" s="78">
        <f>SUM(M11:M12)</f>
        <v>0</v>
      </c>
      <c r="N13" s="46"/>
    </row>
    <row r="14" spans="1:14" s="40" customFormat="1" ht="21.75" customHeight="1">
      <c r="A14" s="80" t="s">
        <v>31</v>
      </c>
      <c r="B14" s="80"/>
      <c r="C14" s="67"/>
      <c r="D14" s="47"/>
      <c r="E14" s="81" t="s">
        <v>32</v>
      </c>
      <c r="F14" s="81"/>
      <c r="G14" s="81"/>
      <c r="H14" s="48"/>
      <c r="I14" s="49"/>
      <c r="J14" s="49"/>
      <c r="K14" s="49"/>
      <c r="L14" s="79" t="s">
        <v>33</v>
      </c>
      <c r="M14" s="79"/>
      <c r="N14" s="46"/>
    </row>
    <row r="15" spans="1:14" ht="21.75" customHeight="1">
      <c r="A15" s="20"/>
      <c r="B15" s="21"/>
      <c r="C15" s="24"/>
      <c r="D15" s="20"/>
      <c r="E15" s="20"/>
      <c r="F15" s="20"/>
      <c r="G15" s="36"/>
      <c r="H15" s="22"/>
      <c r="I15" s="22"/>
      <c r="J15" s="22"/>
    </row>
    <row r="16" spans="1:14" ht="21.75" customHeight="1">
      <c r="A16" s="20"/>
      <c r="B16" s="21"/>
      <c r="C16" s="24"/>
      <c r="D16" s="20"/>
      <c r="E16" s="20"/>
      <c r="F16" s="20"/>
      <c r="G16" s="36"/>
      <c r="H16" s="22"/>
      <c r="I16" s="22"/>
      <c r="J16" s="22"/>
    </row>
    <row r="17" spans="1:10" ht="21.75" customHeight="1">
      <c r="A17" s="23"/>
      <c r="B17" s="24"/>
      <c r="C17" s="24"/>
      <c r="D17" s="20"/>
      <c r="E17" s="20"/>
      <c r="F17" s="20"/>
      <c r="G17" s="37"/>
      <c r="H17" s="25"/>
      <c r="I17" s="20"/>
      <c r="J17" s="22"/>
    </row>
    <row r="18" spans="1:10" ht="21.75" customHeight="1">
      <c r="A18" s="22"/>
      <c r="B18" s="26"/>
      <c r="C18" s="21"/>
      <c r="D18" s="22"/>
      <c r="E18" s="27"/>
      <c r="F18" s="27"/>
      <c r="G18" s="38"/>
      <c r="H18" s="28"/>
      <c r="I18" s="28"/>
      <c r="J18" s="22"/>
    </row>
    <row r="19" spans="1:10" ht="21.75" customHeight="1"/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3.25" customHeight="1"/>
    <row r="57" ht="23.25" customHeight="1"/>
    <row r="58" ht="23.25" customHeight="1"/>
    <row r="59" ht="23.25" customHeight="1"/>
  </sheetData>
  <mergeCells count="13">
    <mergeCell ref="L14:M14"/>
    <mergeCell ref="A14:B14"/>
    <mergeCell ref="E14:G14"/>
    <mergeCell ref="F5:G5"/>
    <mergeCell ref="H5:I5"/>
    <mergeCell ref="F6:G6"/>
    <mergeCell ref="H6:I6"/>
    <mergeCell ref="B8:C8"/>
    <mergeCell ref="F8:G8"/>
    <mergeCell ref="H8:I8"/>
    <mergeCell ref="B7:C7"/>
    <mergeCell ref="F7:G7"/>
    <mergeCell ref="H7:I7"/>
  </mergeCells>
  <printOptions horizontalCentered="1"/>
  <pageMargins left="0.25" right="0.25" top="1.0416666666666701" bottom="0.75" header="0.3" footer="0.3"/>
  <pageSetup paperSize="9" scale="46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FDCF-740A-429D-BDE1-AC0158EABC2B}">
  <dimension ref="A1:H56"/>
  <sheetViews>
    <sheetView view="pageBreakPreview" topLeftCell="A34" zoomScale="77" zoomScaleNormal="70" zoomScaleSheetLayoutView="77" workbookViewId="0">
      <selection activeCell="H7" sqref="H7"/>
    </sheetView>
  </sheetViews>
  <sheetFormatPr defaultColWidth="8.90625" defaultRowHeight="15.5"/>
  <cols>
    <col min="1" max="1" width="17.08984375" style="95" customWidth="1"/>
    <col min="2" max="2" width="18.26953125" style="95" customWidth="1"/>
    <col min="3" max="3" width="33.7265625" style="95" customWidth="1"/>
    <col min="4" max="4" width="13.90625" style="95" bestFit="1" customWidth="1"/>
    <col min="5" max="5" width="8.54296875" style="95" customWidth="1"/>
    <col min="6" max="6" width="27.81640625" style="95" customWidth="1"/>
    <col min="7" max="7" width="19.26953125" style="95" customWidth="1"/>
    <col min="8" max="8" width="15.81640625" style="95" customWidth="1"/>
    <col min="9" max="16384" width="8.90625" style="95"/>
  </cols>
  <sheetData>
    <row r="1" spans="1:8" s="95" customFormat="1" ht="62">
      <c r="A1" s="93" t="s">
        <v>42</v>
      </c>
      <c r="B1" s="93" t="s">
        <v>57</v>
      </c>
      <c r="C1" s="93" t="s">
        <v>43</v>
      </c>
      <c r="D1" s="93" t="s">
        <v>23</v>
      </c>
      <c r="E1" s="94" t="s">
        <v>44</v>
      </c>
      <c r="F1" s="94" t="s">
        <v>45</v>
      </c>
      <c r="G1" s="93" t="s">
        <v>46</v>
      </c>
      <c r="H1" s="93" t="s">
        <v>53</v>
      </c>
    </row>
    <row r="2" spans="1:8" s="98" customFormat="1">
      <c r="A2" s="96" t="s">
        <v>126</v>
      </c>
      <c r="B2" s="96" t="s">
        <v>61</v>
      </c>
      <c r="C2" s="96" t="s">
        <v>58</v>
      </c>
      <c r="D2" s="96" t="s">
        <v>64</v>
      </c>
      <c r="E2" s="96" t="s">
        <v>47</v>
      </c>
      <c r="F2" s="96" t="s">
        <v>70</v>
      </c>
      <c r="G2" s="97">
        <v>40</v>
      </c>
      <c r="H2" s="108">
        <f>ROUNDUP(G2*1.5,0)</f>
        <v>60</v>
      </c>
    </row>
    <row r="3" spans="1:8" s="98" customFormat="1">
      <c r="A3" s="96" t="s">
        <v>126</v>
      </c>
      <c r="B3" s="96" t="s">
        <v>61</v>
      </c>
      <c r="C3" s="96" t="s">
        <v>58</v>
      </c>
      <c r="D3" s="96" t="s">
        <v>64</v>
      </c>
      <c r="E3" s="96" t="s">
        <v>48</v>
      </c>
      <c r="F3" s="96" t="s">
        <v>71</v>
      </c>
      <c r="G3" s="97">
        <v>80</v>
      </c>
      <c r="H3" s="108">
        <f t="shared" ref="H3:H53" si="0">ROUNDUP(G3*1.13,0)</f>
        <v>91</v>
      </c>
    </row>
    <row r="4" spans="1:8" s="98" customFormat="1">
      <c r="A4" s="96" t="s">
        <v>126</v>
      </c>
      <c r="B4" s="96" t="s">
        <v>61</v>
      </c>
      <c r="C4" s="96" t="s">
        <v>58</v>
      </c>
      <c r="D4" s="96" t="s">
        <v>64</v>
      </c>
      <c r="E4" s="96" t="s">
        <v>49</v>
      </c>
      <c r="F4" s="96" t="s">
        <v>72</v>
      </c>
      <c r="G4" s="97">
        <v>80</v>
      </c>
      <c r="H4" s="108">
        <f t="shared" si="0"/>
        <v>91</v>
      </c>
    </row>
    <row r="5" spans="1:8" s="98" customFormat="1">
      <c r="A5" s="96" t="s">
        <v>126</v>
      </c>
      <c r="B5" s="96" t="s">
        <v>61</v>
      </c>
      <c r="C5" s="96" t="s">
        <v>58</v>
      </c>
      <c r="D5" s="96" t="s">
        <v>64</v>
      </c>
      <c r="E5" s="96" t="s">
        <v>50</v>
      </c>
      <c r="F5" s="96" t="s">
        <v>73</v>
      </c>
      <c r="G5" s="97">
        <v>70</v>
      </c>
      <c r="H5" s="108">
        <f t="shared" si="0"/>
        <v>80</v>
      </c>
    </row>
    <row r="6" spans="1:8" s="98" customFormat="1">
      <c r="A6" s="96" t="s">
        <v>126</v>
      </c>
      <c r="B6" s="96" t="s">
        <v>61</v>
      </c>
      <c r="C6" s="96" t="s">
        <v>58</v>
      </c>
      <c r="D6" s="96" t="s">
        <v>64</v>
      </c>
      <c r="E6" s="96" t="s">
        <v>51</v>
      </c>
      <c r="F6" s="96" t="s">
        <v>74</v>
      </c>
      <c r="G6" s="97">
        <v>20</v>
      </c>
      <c r="H6" s="108">
        <f t="shared" ref="H6:H8" si="1">ROUNDUP(G6*1.5,0)</f>
        <v>30</v>
      </c>
    </row>
    <row r="7" spans="1:8" s="98" customFormat="1">
      <c r="A7" s="96" t="s">
        <v>126</v>
      </c>
      <c r="B7" s="96" t="s">
        <v>61</v>
      </c>
      <c r="C7" s="96" t="s">
        <v>58</v>
      </c>
      <c r="D7" s="96" t="s">
        <v>64</v>
      </c>
      <c r="E7" s="96" t="s">
        <v>52</v>
      </c>
      <c r="F7" s="96" t="s">
        <v>75</v>
      </c>
      <c r="G7" s="97">
        <v>10</v>
      </c>
      <c r="H7" s="108">
        <f>ROUNDUP(G7*1.5,0)+1</f>
        <v>16</v>
      </c>
    </row>
    <row r="8" spans="1:8" s="98" customFormat="1">
      <c r="A8" s="96" t="s">
        <v>126</v>
      </c>
      <c r="B8" s="96" t="s">
        <v>61</v>
      </c>
      <c r="C8" s="96" t="s">
        <v>58</v>
      </c>
      <c r="D8" s="96" t="s">
        <v>65</v>
      </c>
      <c r="E8" s="96" t="s">
        <v>47</v>
      </c>
      <c r="F8" s="96" t="s">
        <v>76</v>
      </c>
      <c r="G8" s="97">
        <v>40</v>
      </c>
      <c r="H8" s="108">
        <f t="shared" si="1"/>
        <v>60</v>
      </c>
    </row>
    <row r="9" spans="1:8" s="98" customFormat="1">
      <c r="A9" s="96" t="s">
        <v>126</v>
      </c>
      <c r="B9" s="96" t="s">
        <v>61</v>
      </c>
      <c r="C9" s="96" t="s">
        <v>58</v>
      </c>
      <c r="D9" s="96" t="s">
        <v>65</v>
      </c>
      <c r="E9" s="96" t="s">
        <v>48</v>
      </c>
      <c r="F9" s="96" t="s">
        <v>77</v>
      </c>
      <c r="G9" s="97">
        <v>80</v>
      </c>
      <c r="H9" s="108">
        <f t="shared" si="0"/>
        <v>91</v>
      </c>
    </row>
    <row r="10" spans="1:8" s="98" customFormat="1">
      <c r="A10" s="96" t="s">
        <v>126</v>
      </c>
      <c r="B10" s="96" t="s">
        <v>61</v>
      </c>
      <c r="C10" s="96" t="s">
        <v>58</v>
      </c>
      <c r="D10" s="96" t="s">
        <v>65</v>
      </c>
      <c r="E10" s="96" t="s">
        <v>49</v>
      </c>
      <c r="F10" s="96" t="s">
        <v>78</v>
      </c>
      <c r="G10" s="97">
        <v>80</v>
      </c>
      <c r="H10" s="108">
        <f t="shared" si="0"/>
        <v>91</v>
      </c>
    </row>
    <row r="11" spans="1:8" s="98" customFormat="1">
      <c r="A11" s="96" t="s">
        <v>126</v>
      </c>
      <c r="B11" s="96" t="s">
        <v>61</v>
      </c>
      <c r="C11" s="96" t="s">
        <v>58</v>
      </c>
      <c r="D11" s="96" t="s">
        <v>65</v>
      </c>
      <c r="E11" s="96" t="s">
        <v>50</v>
      </c>
      <c r="F11" s="96" t="s">
        <v>79</v>
      </c>
      <c r="G11" s="97">
        <v>70</v>
      </c>
      <c r="H11" s="108">
        <f t="shared" si="0"/>
        <v>80</v>
      </c>
    </row>
    <row r="12" spans="1:8" s="98" customFormat="1">
      <c r="A12" s="96" t="s">
        <v>126</v>
      </c>
      <c r="B12" s="96" t="s">
        <v>61</v>
      </c>
      <c r="C12" s="96" t="s">
        <v>58</v>
      </c>
      <c r="D12" s="96" t="s">
        <v>65</v>
      </c>
      <c r="E12" s="96" t="s">
        <v>51</v>
      </c>
      <c r="F12" s="96" t="s">
        <v>80</v>
      </c>
      <c r="G12" s="97">
        <v>20</v>
      </c>
      <c r="H12" s="108">
        <f t="shared" ref="H12:H14" si="2">ROUNDUP(G12*1.5,0)</f>
        <v>30</v>
      </c>
    </row>
    <row r="13" spans="1:8" s="98" customFormat="1">
      <c r="A13" s="96" t="s">
        <v>126</v>
      </c>
      <c r="B13" s="96" t="s">
        <v>61</v>
      </c>
      <c r="C13" s="96" t="s">
        <v>58</v>
      </c>
      <c r="D13" s="96" t="s">
        <v>65</v>
      </c>
      <c r="E13" s="96" t="s">
        <v>52</v>
      </c>
      <c r="F13" s="96" t="s">
        <v>80</v>
      </c>
      <c r="G13" s="97">
        <v>10</v>
      </c>
      <c r="H13" s="108">
        <f t="shared" si="2"/>
        <v>15</v>
      </c>
    </row>
    <row r="14" spans="1:8" s="98" customFormat="1">
      <c r="A14" s="96" t="s">
        <v>127</v>
      </c>
      <c r="B14" s="96" t="s">
        <v>62</v>
      </c>
      <c r="C14" s="96" t="s">
        <v>59</v>
      </c>
      <c r="D14" s="96" t="s">
        <v>66</v>
      </c>
      <c r="E14" s="96" t="s">
        <v>47</v>
      </c>
      <c r="F14" s="96" t="s">
        <v>81</v>
      </c>
      <c r="G14" s="97">
        <v>30</v>
      </c>
      <c r="H14" s="108">
        <f t="shared" si="2"/>
        <v>45</v>
      </c>
    </row>
    <row r="15" spans="1:8" s="98" customFormat="1">
      <c r="A15" s="96" t="s">
        <v>127</v>
      </c>
      <c r="B15" s="96" t="s">
        <v>62</v>
      </c>
      <c r="C15" s="96" t="s">
        <v>59</v>
      </c>
      <c r="D15" s="96" t="s">
        <v>66</v>
      </c>
      <c r="E15" s="96" t="s">
        <v>48</v>
      </c>
      <c r="F15" s="96" t="s">
        <v>82</v>
      </c>
      <c r="G15" s="97">
        <v>70</v>
      </c>
      <c r="H15" s="108">
        <f t="shared" si="0"/>
        <v>80</v>
      </c>
    </row>
    <row r="16" spans="1:8" s="98" customFormat="1">
      <c r="A16" s="96" t="s">
        <v>127</v>
      </c>
      <c r="B16" s="96" t="s">
        <v>62</v>
      </c>
      <c r="C16" s="96" t="s">
        <v>59</v>
      </c>
      <c r="D16" s="96" t="s">
        <v>66</v>
      </c>
      <c r="E16" s="96" t="s">
        <v>49</v>
      </c>
      <c r="F16" s="96" t="s">
        <v>83</v>
      </c>
      <c r="G16" s="97">
        <v>70</v>
      </c>
      <c r="H16" s="108">
        <f t="shared" si="0"/>
        <v>80</v>
      </c>
    </row>
    <row r="17" spans="1:8" s="98" customFormat="1">
      <c r="A17" s="96" t="s">
        <v>127</v>
      </c>
      <c r="B17" s="96" t="s">
        <v>62</v>
      </c>
      <c r="C17" s="96" t="s">
        <v>59</v>
      </c>
      <c r="D17" s="96" t="s">
        <v>66</v>
      </c>
      <c r="E17" s="96" t="s">
        <v>50</v>
      </c>
      <c r="F17" s="96" t="s">
        <v>84</v>
      </c>
      <c r="G17" s="97">
        <v>70</v>
      </c>
      <c r="H17" s="108">
        <f t="shared" si="0"/>
        <v>80</v>
      </c>
    </row>
    <row r="18" spans="1:8" s="98" customFormat="1">
      <c r="A18" s="96" t="s">
        <v>127</v>
      </c>
      <c r="B18" s="96" t="s">
        <v>62</v>
      </c>
      <c r="C18" s="96" t="s">
        <v>59</v>
      </c>
      <c r="D18" s="96" t="s">
        <v>66</v>
      </c>
      <c r="E18" s="96" t="s">
        <v>51</v>
      </c>
      <c r="F18" s="96" t="s">
        <v>85</v>
      </c>
      <c r="G18" s="97">
        <v>40</v>
      </c>
      <c r="H18" s="108">
        <f t="shared" ref="H18:H20" si="3">ROUNDUP(G18*1.5,0)</f>
        <v>60</v>
      </c>
    </row>
    <row r="19" spans="1:8" s="98" customFormat="1">
      <c r="A19" s="96" t="s">
        <v>127</v>
      </c>
      <c r="B19" s="96" t="s">
        <v>62</v>
      </c>
      <c r="C19" s="96" t="s">
        <v>59</v>
      </c>
      <c r="D19" s="96" t="s">
        <v>66</v>
      </c>
      <c r="E19" s="96" t="s">
        <v>52</v>
      </c>
      <c r="F19" s="96" t="s">
        <v>86</v>
      </c>
      <c r="G19" s="97">
        <v>20</v>
      </c>
      <c r="H19" s="108">
        <f t="shared" si="3"/>
        <v>30</v>
      </c>
    </row>
    <row r="20" spans="1:8" s="98" customFormat="1">
      <c r="A20" s="96" t="s">
        <v>127</v>
      </c>
      <c r="B20" s="96" t="s">
        <v>62</v>
      </c>
      <c r="C20" s="96" t="s">
        <v>59</v>
      </c>
      <c r="D20" s="96" t="s">
        <v>64</v>
      </c>
      <c r="E20" s="96" t="s">
        <v>47</v>
      </c>
      <c r="F20" s="96" t="s">
        <v>87</v>
      </c>
      <c r="G20" s="97">
        <v>30</v>
      </c>
      <c r="H20" s="108">
        <f t="shared" si="3"/>
        <v>45</v>
      </c>
    </row>
    <row r="21" spans="1:8" s="98" customFormat="1">
      <c r="A21" s="96" t="s">
        <v>127</v>
      </c>
      <c r="B21" s="96" t="s">
        <v>62</v>
      </c>
      <c r="C21" s="96" t="s">
        <v>59</v>
      </c>
      <c r="D21" s="96" t="s">
        <v>64</v>
      </c>
      <c r="E21" s="96" t="s">
        <v>48</v>
      </c>
      <c r="F21" s="96" t="s">
        <v>88</v>
      </c>
      <c r="G21" s="97">
        <v>70</v>
      </c>
      <c r="H21" s="108">
        <f t="shared" si="0"/>
        <v>80</v>
      </c>
    </row>
    <row r="22" spans="1:8" s="98" customFormat="1">
      <c r="A22" s="96" t="s">
        <v>127</v>
      </c>
      <c r="B22" s="96" t="s">
        <v>62</v>
      </c>
      <c r="C22" s="96" t="s">
        <v>59</v>
      </c>
      <c r="D22" s="96" t="s">
        <v>64</v>
      </c>
      <c r="E22" s="96" t="s">
        <v>49</v>
      </c>
      <c r="F22" s="96" t="s">
        <v>89</v>
      </c>
      <c r="G22" s="97">
        <v>70</v>
      </c>
      <c r="H22" s="108">
        <f t="shared" si="0"/>
        <v>80</v>
      </c>
    </row>
    <row r="23" spans="1:8" s="98" customFormat="1">
      <c r="A23" s="96" t="s">
        <v>127</v>
      </c>
      <c r="B23" s="96" t="s">
        <v>62</v>
      </c>
      <c r="C23" s="96" t="s">
        <v>59</v>
      </c>
      <c r="D23" s="96" t="s">
        <v>64</v>
      </c>
      <c r="E23" s="96" t="s">
        <v>50</v>
      </c>
      <c r="F23" s="96" t="s">
        <v>90</v>
      </c>
      <c r="G23" s="97">
        <v>70</v>
      </c>
      <c r="H23" s="108">
        <f t="shared" si="0"/>
        <v>80</v>
      </c>
    </row>
    <row r="24" spans="1:8" s="98" customFormat="1">
      <c r="A24" s="96" t="s">
        <v>127</v>
      </c>
      <c r="B24" s="96" t="s">
        <v>62</v>
      </c>
      <c r="C24" s="96" t="s">
        <v>59</v>
      </c>
      <c r="D24" s="96" t="s">
        <v>64</v>
      </c>
      <c r="E24" s="96" t="s">
        <v>51</v>
      </c>
      <c r="F24" s="96" t="s">
        <v>91</v>
      </c>
      <c r="G24" s="97">
        <v>40</v>
      </c>
      <c r="H24" s="108">
        <f t="shared" ref="H24:H26" si="4">ROUNDUP(G24*1.5,0)</f>
        <v>60</v>
      </c>
    </row>
    <row r="25" spans="1:8" s="98" customFormat="1">
      <c r="A25" s="96" t="s">
        <v>127</v>
      </c>
      <c r="B25" s="96" t="s">
        <v>62</v>
      </c>
      <c r="C25" s="96" t="s">
        <v>59</v>
      </c>
      <c r="D25" s="96" t="s">
        <v>64</v>
      </c>
      <c r="E25" s="96" t="s">
        <v>52</v>
      </c>
      <c r="F25" s="96" t="s">
        <v>92</v>
      </c>
      <c r="G25" s="97">
        <v>20</v>
      </c>
      <c r="H25" s="108">
        <f t="shared" si="4"/>
        <v>30</v>
      </c>
    </row>
    <row r="26" spans="1:8" s="98" customFormat="1">
      <c r="A26" s="96" t="s">
        <v>127</v>
      </c>
      <c r="B26" s="96" t="s">
        <v>62</v>
      </c>
      <c r="C26" s="96" t="s">
        <v>59</v>
      </c>
      <c r="D26" s="96" t="s">
        <v>65</v>
      </c>
      <c r="E26" s="96" t="s">
        <v>47</v>
      </c>
      <c r="F26" s="96" t="s">
        <v>93</v>
      </c>
      <c r="G26" s="97">
        <v>30</v>
      </c>
      <c r="H26" s="108">
        <f t="shared" si="4"/>
        <v>45</v>
      </c>
    </row>
    <row r="27" spans="1:8" s="98" customFormat="1">
      <c r="A27" s="96" t="s">
        <v>127</v>
      </c>
      <c r="B27" s="96" t="s">
        <v>62</v>
      </c>
      <c r="C27" s="96" t="s">
        <v>59</v>
      </c>
      <c r="D27" s="96" t="s">
        <v>65</v>
      </c>
      <c r="E27" s="96" t="s">
        <v>48</v>
      </c>
      <c r="F27" s="96" t="s">
        <v>94</v>
      </c>
      <c r="G27" s="97">
        <v>70</v>
      </c>
      <c r="H27" s="108">
        <f t="shared" si="0"/>
        <v>80</v>
      </c>
    </row>
    <row r="28" spans="1:8" s="98" customFormat="1">
      <c r="A28" s="96" t="s">
        <v>127</v>
      </c>
      <c r="B28" s="96" t="s">
        <v>62</v>
      </c>
      <c r="C28" s="96" t="s">
        <v>59</v>
      </c>
      <c r="D28" s="96" t="s">
        <v>65</v>
      </c>
      <c r="E28" s="96" t="s">
        <v>49</v>
      </c>
      <c r="F28" s="96" t="s">
        <v>95</v>
      </c>
      <c r="G28" s="97">
        <v>70</v>
      </c>
      <c r="H28" s="108">
        <f t="shared" si="0"/>
        <v>80</v>
      </c>
    </row>
    <row r="29" spans="1:8" s="98" customFormat="1">
      <c r="A29" s="96" t="s">
        <v>127</v>
      </c>
      <c r="B29" s="96" t="s">
        <v>62</v>
      </c>
      <c r="C29" s="96" t="s">
        <v>59</v>
      </c>
      <c r="D29" s="96" t="s">
        <v>65</v>
      </c>
      <c r="E29" s="96" t="s">
        <v>50</v>
      </c>
      <c r="F29" s="96" t="s">
        <v>96</v>
      </c>
      <c r="G29" s="97">
        <v>70</v>
      </c>
      <c r="H29" s="108">
        <f t="shared" si="0"/>
        <v>80</v>
      </c>
    </row>
    <row r="30" spans="1:8" s="98" customFormat="1">
      <c r="A30" s="96" t="s">
        <v>127</v>
      </c>
      <c r="B30" s="96" t="s">
        <v>62</v>
      </c>
      <c r="C30" s="96" t="s">
        <v>59</v>
      </c>
      <c r="D30" s="96" t="s">
        <v>65</v>
      </c>
      <c r="E30" s="96" t="s">
        <v>51</v>
      </c>
      <c r="F30" s="96" t="s">
        <v>97</v>
      </c>
      <c r="G30" s="97">
        <v>40</v>
      </c>
      <c r="H30" s="108">
        <f t="shared" ref="H30:H32" si="5">ROUNDUP(G30*1.5,0)</f>
        <v>60</v>
      </c>
    </row>
    <row r="31" spans="1:8" s="98" customFormat="1">
      <c r="A31" s="96" t="s">
        <v>127</v>
      </c>
      <c r="B31" s="96" t="s">
        <v>62</v>
      </c>
      <c r="C31" s="96" t="s">
        <v>59</v>
      </c>
      <c r="D31" s="96" t="s">
        <v>65</v>
      </c>
      <c r="E31" s="96" t="s">
        <v>52</v>
      </c>
      <c r="F31" s="96" t="s">
        <v>98</v>
      </c>
      <c r="G31" s="97">
        <v>20</v>
      </c>
      <c r="H31" s="108">
        <f t="shared" si="5"/>
        <v>30</v>
      </c>
    </row>
    <row r="32" spans="1:8" s="98" customFormat="1">
      <c r="A32" s="96" t="s">
        <v>128</v>
      </c>
      <c r="B32" s="96" t="s">
        <v>63</v>
      </c>
      <c r="C32" s="96" t="s">
        <v>60</v>
      </c>
      <c r="D32" s="96" t="s">
        <v>67</v>
      </c>
      <c r="E32" s="96" t="s">
        <v>47</v>
      </c>
      <c r="F32" s="96" t="s">
        <v>99</v>
      </c>
      <c r="G32" s="97">
        <v>30</v>
      </c>
      <c r="H32" s="108">
        <f t="shared" si="5"/>
        <v>45</v>
      </c>
    </row>
    <row r="33" spans="1:8" s="98" customFormat="1">
      <c r="A33" s="96" t="s">
        <v>128</v>
      </c>
      <c r="B33" s="96" t="s">
        <v>63</v>
      </c>
      <c r="C33" s="96" t="s">
        <v>60</v>
      </c>
      <c r="D33" s="96" t="s">
        <v>67</v>
      </c>
      <c r="E33" s="96" t="s">
        <v>48</v>
      </c>
      <c r="F33" s="96" t="s">
        <v>100</v>
      </c>
      <c r="G33" s="97">
        <v>70</v>
      </c>
      <c r="H33" s="108">
        <f t="shared" si="0"/>
        <v>80</v>
      </c>
    </row>
    <row r="34" spans="1:8" s="98" customFormat="1">
      <c r="A34" s="96" t="s">
        <v>128</v>
      </c>
      <c r="B34" s="96" t="s">
        <v>63</v>
      </c>
      <c r="C34" s="96" t="s">
        <v>60</v>
      </c>
      <c r="D34" s="96" t="s">
        <v>67</v>
      </c>
      <c r="E34" s="96" t="s">
        <v>49</v>
      </c>
      <c r="F34" s="96" t="s">
        <v>101</v>
      </c>
      <c r="G34" s="97">
        <v>70</v>
      </c>
      <c r="H34" s="108">
        <f t="shared" si="0"/>
        <v>80</v>
      </c>
    </row>
    <row r="35" spans="1:8" s="98" customFormat="1">
      <c r="A35" s="96" t="s">
        <v>128</v>
      </c>
      <c r="B35" s="96" t="s">
        <v>63</v>
      </c>
      <c r="C35" s="96" t="s">
        <v>60</v>
      </c>
      <c r="D35" s="96" t="s">
        <v>67</v>
      </c>
      <c r="E35" s="96" t="s">
        <v>50</v>
      </c>
      <c r="F35" s="96" t="s">
        <v>102</v>
      </c>
      <c r="G35" s="97">
        <v>70</v>
      </c>
      <c r="H35" s="108">
        <f t="shared" si="0"/>
        <v>80</v>
      </c>
    </row>
    <row r="36" spans="1:8" s="98" customFormat="1">
      <c r="A36" s="96" t="s">
        <v>128</v>
      </c>
      <c r="B36" s="96" t="s">
        <v>63</v>
      </c>
      <c r="C36" s="96" t="s">
        <v>60</v>
      </c>
      <c r="D36" s="96" t="s">
        <v>67</v>
      </c>
      <c r="E36" s="96" t="s">
        <v>51</v>
      </c>
      <c r="F36" s="96" t="s">
        <v>103</v>
      </c>
      <c r="G36" s="97">
        <v>40</v>
      </c>
      <c r="H36" s="108">
        <f t="shared" ref="H36:H38" si="6">ROUNDUP(G36*1.5,0)</f>
        <v>60</v>
      </c>
    </row>
    <row r="37" spans="1:8" s="98" customFormat="1">
      <c r="A37" s="96" t="s">
        <v>128</v>
      </c>
      <c r="B37" s="96" t="s">
        <v>63</v>
      </c>
      <c r="C37" s="96" t="s">
        <v>60</v>
      </c>
      <c r="D37" s="96" t="s">
        <v>67</v>
      </c>
      <c r="E37" s="96" t="s">
        <v>52</v>
      </c>
      <c r="F37" s="96" t="s">
        <v>104</v>
      </c>
      <c r="G37" s="97">
        <v>20</v>
      </c>
      <c r="H37" s="108">
        <f t="shared" si="6"/>
        <v>30</v>
      </c>
    </row>
    <row r="38" spans="1:8" s="98" customFormat="1">
      <c r="A38" s="96" t="s">
        <v>128</v>
      </c>
      <c r="B38" s="96" t="s">
        <v>63</v>
      </c>
      <c r="C38" s="96" t="s">
        <v>60</v>
      </c>
      <c r="D38" s="96" t="s">
        <v>68</v>
      </c>
      <c r="E38" s="96" t="s">
        <v>47</v>
      </c>
      <c r="F38" s="96" t="s">
        <v>105</v>
      </c>
      <c r="G38" s="97">
        <v>30</v>
      </c>
      <c r="H38" s="108">
        <f t="shared" si="6"/>
        <v>45</v>
      </c>
    </row>
    <row r="39" spans="1:8" s="98" customFormat="1">
      <c r="A39" s="96" t="s">
        <v>128</v>
      </c>
      <c r="B39" s="96" t="s">
        <v>63</v>
      </c>
      <c r="C39" s="96" t="s">
        <v>60</v>
      </c>
      <c r="D39" s="96" t="s">
        <v>68</v>
      </c>
      <c r="E39" s="96" t="s">
        <v>48</v>
      </c>
      <c r="F39" s="96" t="s">
        <v>106</v>
      </c>
      <c r="G39" s="97">
        <v>70</v>
      </c>
      <c r="H39" s="108">
        <f t="shared" si="0"/>
        <v>80</v>
      </c>
    </row>
    <row r="40" spans="1:8" s="98" customFormat="1">
      <c r="A40" s="96" t="s">
        <v>128</v>
      </c>
      <c r="B40" s="96" t="s">
        <v>63</v>
      </c>
      <c r="C40" s="96" t="s">
        <v>60</v>
      </c>
      <c r="D40" s="96" t="s">
        <v>68</v>
      </c>
      <c r="E40" s="96" t="s">
        <v>49</v>
      </c>
      <c r="F40" s="96" t="s">
        <v>107</v>
      </c>
      <c r="G40" s="97">
        <v>70</v>
      </c>
      <c r="H40" s="108">
        <f t="shared" si="0"/>
        <v>80</v>
      </c>
    </row>
    <row r="41" spans="1:8" s="98" customFormat="1">
      <c r="A41" s="96" t="s">
        <v>128</v>
      </c>
      <c r="B41" s="96" t="s">
        <v>63</v>
      </c>
      <c r="C41" s="96" t="s">
        <v>60</v>
      </c>
      <c r="D41" s="96" t="s">
        <v>68</v>
      </c>
      <c r="E41" s="96" t="s">
        <v>50</v>
      </c>
      <c r="F41" s="96" t="s">
        <v>108</v>
      </c>
      <c r="G41" s="97">
        <v>70</v>
      </c>
      <c r="H41" s="108">
        <f t="shared" si="0"/>
        <v>80</v>
      </c>
    </row>
    <row r="42" spans="1:8" s="98" customFormat="1">
      <c r="A42" s="96" t="s">
        <v>128</v>
      </c>
      <c r="B42" s="96" t="s">
        <v>63</v>
      </c>
      <c r="C42" s="96" t="s">
        <v>60</v>
      </c>
      <c r="D42" s="96" t="s">
        <v>68</v>
      </c>
      <c r="E42" s="96" t="s">
        <v>51</v>
      </c>
      <c r="F42" s="96" t="s">
        <v>109</v>
      </c>
      <c r="G42" s="97">
        <v>40</v>
      </c>
      <c r="H42" s="108">
        <f t="shared" ref="H42:H44" si="7">ROUNDUP(G42*1.5,0)</f>
        <v>60</v>
      </c>
    </row>
    <row r="43" spans="1:8" s="98" customFormat="1">
      <c r="A43" s="96" t="s">
        <v>128</v>
      </c>
      <c r="B43" s="96" t="s">
        <v>63</v>
      </c>
      <c r="C43" s="96" t="s">
        <v>60</v>
      </c>
      <c r="D43" s="96" t="s">
        <v>68</v>
      </c>
      <c r="E43" s="96" t="s">
        <v>52</v>
      </c>
      <c r="F43" s="96" t="s">
        <v>110</v>
      </c>
      <c r="G43" s="97">
        <v>20</v>
      </c>
      <c r="H43" s="108">
        <f t="shared" si="7"/>
        <v>30</v>
      </c>
    </row>
    <row r="44" spans="1:8" s="98" customFormat="1">
      <c r="A44" s="96" t="s">
        <v>128</v>
      </c>
      <c r="B44" s="96" t="s">
        <v>63</v>
      </c>
      <c r="C44" s="96" t="s">
        <v>60</v>
      </c>
      <c r="D44" s="96" t="s">
        <v>69</v>
      </c>
      <c r="E44" s="96" t="s">
        <v>47</v>
      </c>
      <c r="F44" s="96" t="s">
        <v>111</v>
      </c>
      <c r="G44" s="97">
        <v>30</v>
      </c>
      <c r="H44" s="108">
        <f t="shared" si="7"/>
        <v>45</v>
      </c>
    </row>
    <row r="45" spans="1:8" s="98" customFormat="1">
      <c r="A45" s="96" t="s">
        <v>128</v>
      </c>
      <c r="B45" s="96" t="s">
        <v>63</v>
      </c>
      <c r="C45" s="96" t="s">
        <v>60</v>
      </c>
      <c r="D45" s="96" t="s">
        <v>69</v>
      </c>
      <c r="E45" s="96" t="s">
        <v>48</v>
      </c>
      <c r="F45" s="96" t="s">
        <v>112</v>
      </c>
      <c r="G45" s="97">
        <v>70</v>
      </c>
      <c r="H45" s="108">
        <f t="shared" si="0"/>
        <v>80</v>
      </c>
    </row>
    <row r="46" spans="1:8" s="98" customFormat="1">
      <c r="A46" s="96" t="s">
        <v>128</v>
      </c>
      <c r="B46" s="96" t="s">
        <v>63</v>
      </c>
      <c r="C46" s="96" t="s">
        <v>60</v>
      </c>
      <c r="D46" s="96" t="s">
        <v>69</v>
      </c>
      <c r="E46" s="96" t="s">
        <v>49</v>
      </c>
      <c r="F46" s="96" t="s">
        <v>113</v>
      </c>
      <c r="G46" s="97">
        <v>70</v>
      </c>
      <c r="H46" s="108">
        <f t="shared" si="0"/>
        <v>80</v>
      </c>
    </row>
    <row r="47" spans="1:8" s="98" customFormat="1">
      <c r="A47" s="96" t="s">
        <v>128</v>
      </c>
      <c r="B47" s="96" t="s">
        <v>63</v>
      </c>
      <c r="C47" s="96" t="s">
        <v>60</v>
      </c>
      <c r="D47" s="96" t="s">
        <v>69</v>
      </c>
      <c r="E47" s="96" t="s">
        <v>50</v>
      </c>
      <c r="F47" s="96" t="s">
        <v>114</v>
      </c>
      <c r="G47" s="97">
        <v>70</v>
      </c>
      <c r="H47" s="108">
        <f t="shared" si="0"/>
        <v>80</v>
      </c>
    </row>
    <row r="48" spans="1:8" s="98" customFormat="1">
      <c r="A48" s="96" t="s">
        <v>128</v>
      </c>
      <c r="B48" s="96" t="s">
        <v>63</v>
      </c>
      <c r="C48" s="96" t="s">
        <v>60</v>
      </c>
      <c r="D48" s="96" t="s">
        <v>69</v>
      </c>
      <c r="E48" s="96" t="s">
        <v>51</v>
      </c>
      <c r="F48" s="96" t="s">
        <v>115</v>
      </c>
      <c r="G48" s="97">
        <v>40</v>
      </c>
      <c r="H48" s="108">
        <f t="shared" ref="H48:H50" si="8">ROUNDUP(G48*1.5,0)</f>
        <v>60</v>
      </c>
    </row>
    <row r="49" spans="1:8" s="98" customFormat="1">
      <c r="A49" s="96" t="s">
        <v>128</v>
      </c>
      <c r="B49" s="96" t="s">
        <v>63</v>
      </c>
      <c r="C49" s="96" t="s">
        <v>60</v>
      </c>
      <c r="D49" s="96" t="s">
        <v>69</v>
      </c>
      <c r="E49" s="96" t="s">
        <v>52</v>
      </c>
      <c r="F49" s="96" t="s">
        <v>116</v>
      </c>
      <c r="G49" s="97">
        <v>20</v>
      </c>
      <c r="H49" s="108">
        <f t="shared" si="8"/>
        <v>30</v>
      </c>
    </row>
    <row r="50" spans="1:8" s="98" customFormat="1">
      <c r="A50" s="96" t="s">
        <v>128</v>
      </c>
      <c r="B50" s="96" t="s">
        <v>63</v>
      </c>
      <c r="C50" s="96" t="s">
        <v>60</v>
      </c>
      <c r="D50" s="96" t="s">
        <v>66</v>
      </c>
      <c r="E50" s="96" t="s">
        <v>47</v>
      </c>
      <c r="F50" s="96" t="s">
        <v>117</v>
      </c>
      <c r="G50" s="97">
        <v>30</v>
      </c>
      <c r="H50" s="108">
        <f t="shared" si="8"/>
        <v>45</v>
      </c>
    </row>
    <row r="51" spans="1:8" s="98" customFormat="1">
      <c r="A51" s="96" t="s">
        <v>128</v>
      </c>
      <c r="B51" s="96" t="s">
        <v>63</v>
      </c>
      <c r="C51" s="96" t="s">
        <v>60</v>
      </c>
      <c r="D51" s="96" t="s">
        <v>66</v>
      </c>
      <c r="E51" s="96" t="s">
        <v>48</v>
      </c>
      <c r="F51" s="96" t="s">
        <v>118</v>
      </c>
      <c r="G51" s="97">
        <v>70</v>
      </c>
      <c r="H51" s="108">
        <f t="shared" si="0"/>
        <v>80</v>
      </c>
    </row>
    <row r="52" spans="1:8" s="98" customFormat="1">
      <c r="A52" s="96" t="s">
        <v>128</v>
      </c>
      <c r="B52" s="96" t="s">
        <v>63</v>
      </c>
      <c r="C52" s="96" t="s">
        <v>60</v>
      </c>
      <c r="D52" s="96" t="s">
        <v>66</v>
      </c>
      <c r="E52" s="96" t="s">
        <v>49</v>
      </c>
      <c r="F52" s="96" t="s">
        <v>119</v>
      </c>
      <c r="G52" s="97">
        <v>70</v>
      </c>
      <c r="H52" s="108">
        <f t="shared" si="0"/>
        <v>80</v>
      </c>
    </row>
    <row r="53" spans="1:8" s="98" customFormat="1">
      <c r="A53" s="96" t="s">
        <v>128</v>
      </c>
      <c r="B53" s="96" t="s">
        <v>63</v>
      </c>
      <c r="C53" s="96" t="s">
        <v>60</v>
      </c>
      <c r="D53" s="96" t="s">
        <v>66</v>
      </c>
      <c r="E53" s="96" t="s">
        <v>50</v>
      </c>
      <c r="F53" s="96" t="s">
        <v>120</v>
      </c>
      <c r="G53" s="97">
        <v>70</v>
      </c>
      <c r="H53" s="108">
        <f t="shared" si="0"/>
        <v>80</v>
      </c>
    </row>
    <row r="54" spans="1:8" s="98" customFormat="1">
      <c r="A54" s="96" t="s">
        <v>128</v>
      </c>
      <c r="B54" s="96" t="s">
        <v>63</v>
      </c>
      <c r="C54" s="96" t="s">
        <v>60</v>
      </c>
      <c r="D54" s="96" t="s">
        <v>66</v>
      </c>
      <c r="E54" s="96" t="s">
        <v>51</v>
      </c>
      <c r="F54" s="96" t="s">
        <v>121</v>
      </c>
      <c r="G54" s="97">
        <v>40</v>
      </c>
      <c r="H54" s="108">
        <f t="shared" ref="H54:H55" si="9">ROUNDUP(G54*1.5,0)</f>
        <v>60</v>
      </c>
    </row>
    <row r="55" spans="1:8" s="98" customFormat="1">
      <c r="A55" s="96" t="s">
        <v>128</v>
      </c>
      <c r="B55" s="96" t="s">
        <v>63</v>
      </c>
      <c r="C55" s="96" t="s">
        <v>60</v>
      </c>
      <c r="D55" s="96" t="s">
        <v>66</v>
      </c>
      <c r="E55" s="96" t="s">
        <v>52</v>
      </c>
      <c r="F55" s="96" t="s">
        <v>122</v>
      </c>
      <c r="G55" s="97">
        <v>20</v>
      </c>
      <c r="H55" s="108">
        <f t="shared" si="9"/>
        <v>30</v>
      </c>
    </row>
    <row r="56" spans="1:8" s="95" customFormat="1">
      <c r="H56" s="95">
        <f>SUM(H2:H55)</f>
        <v>3360</v>
      </c>
    </row>
  </sheetData>
  <autoFilter ref="A1:H55" xr:uid="{E3FDD519-1EB8-47E9-ACF8-189215348AE9}"/>
  <pageMargins left="0.7" right="0.7" top="0.75" bottom="0.75" header="0.3" footer="0.3"/>
  <pageSetup scale="4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4590B1-A575-4F4E-9DA6-C8E16115B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18C142-C600-4F1E-A536-E157E56CC1A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96E1A915-146E-4E0D-B7C7-D87265957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PUR.QT-2.BM1</vt:lpstr>
      <vt:lpstr>AUS EXCLUSIVES</vt:lpstr>
      <vt:lpstr>'AUS EXCLUSIVES'!Print_Area</vt:lpstr>
      <vt:lpstr>'PUR.QT-2.BM1'!Print_Area</vt:lpstr>
      <vt:lpstr>'PUR.QT-2.BM1'!Print_Titles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2025-06-11T08:43:34Z</cp:lastPrinted>
  <dcterms:created xsi:type="dcterms:W3CDTF">2020-11-11T02:21:38Z</dcterms:created>
  <dcterms:modified xsi:type="dcterms:W3CDTF">2025-10-07T08:14:20Z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