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AU DINH MUC\GOLF WANG\SS24\DROP 1\G10SR53\"/>
    </mc:Choice>
  </mc:AlternateContent>
  <xr:revisionPtr revIDLastSave="0" documentId="13_ncr:1_{757C0E1E-42AF-49A8-813A-5887EE812FAF}" xr6:coauthVersionLast="47" xr6:coauthVersionMax="47" xr10:uidLastSave="{00000000-0000-0000-0000-000000000000}"/>
  <bookViews>
    <workbookView xWindow="-120" yWindow="-120" windowWidth="19440" windowHeight="15000" tabRatio="1000" xr2:uid="{00000000-000D-0000-FFFF-FFFF00000000}"/>
  </bookViews>
  <sheets>
    <sheet name="FULLSIZE-24-10-2023" sheetId="29" r:id="rId1"/>
    <sheet name="UPDATED 220823" sheetId="28" r:id="rId2"/>
    <sheet name="CD - PINK" sheetId="14" state="hidden" r:id="rId3"/>
    <sheet name="DETAIL STICKER" sheetId="24" state="hidden" r:id="rId4"/>
    <sheet name="6. PP MEETING" sheetId="25" state="hidden" r:id="rId5"/>
    <sheet name="PACKING" sheetId="26" state="hidden" r:id="rId6"/>
    <sheet name="4. PP MEETING" sheetId="1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SCM40" localSheetId="4">'[1]Raw material movement'!#REF!</definedName>
    <definedName name="____SCM40" localSheetId="3">'[1]Raw material movement'!#REF!</definedName>
    <definedName name="____SCM40" localSheetId="5">'[1]Raw material movement'!#REF!</definedName>
    <definedName name="____SCM40">'[1]Raw material movement'!#REF!</definedName>
    <definedName name="___SCM40" localSheetId="4">'[2]Raw material movement'!#REF!</definedName>
    <definedName name="___SCM40" localSheetId="3">'[2]Raw material movement'!#REF!</definedName>
    <definedName name="___SCM40" localSheetId="5">'[2]Raw material movement'!#REF!</definedName>
    <definedName name="___SCM40">'[2]Raw material movement'!#REF!</definedName>
    <definedName name="__SCM40" localSheetId="3">'[3]Raw material movement'!#REF!</definedName>
    <definedName name="__SCM40">'[3]Raw material movement'!#REF!</definedName>
    <definedName name="_2DATA_DATA2_L" localSheetId="4">'[4]#REF'!#REF!</definedName>
    <definedName name="_2DATA_DATA2_L" localSheetId="3">'[5]#REF'!#REF!</definedName>
    <definedName name="_2DATA_DATA2_L">'[5]#REF'!#REF!</definedName>
    <definedName name="_DATA_DATA2_L" localSheetId="3">'[4]#REF'!#REF!</definedName>
    <definedName name="_DATA_DATA2_L">'[4]#REF'!#REF!</definedName>
    <definedName name="_Fill" localSheetId="6" hidden="1">#REF!</definedName>
    <definedName name="_Fill" localSheetId="4" hidden="1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hidden="1">#REF!</definedName>
    <definedName name="_xlnm._FilterDatabase" localSheetId="3" hidden="1">'DETAIL STICKER'!$A$2:$H$267</definedName>
    <definedName name="_SCM40" localSheetId="4">'[2]Raw material movement'!#REF!</definedName>
    <definedName name="_SCM40" localSheetId="3">'[2]Raw material movement'!#REF!</definedName>
    <definedName name="_SCM40" localSheetId="5">'[2]Raw material movement'!#REF!</definedName>
    <definedName name="_SCM40">'[2]Raw material movement'!#REF!</definedName>
    <definedName name="AB" localSheetId="4">#REF!</definedName>
    <definedName name="AB" localSheetId="3">#REF!</definedName>
    <definedName name="AB" localSheetId="5">#REF!</definedName>
    <definedName name="AB">#REF!</definedName>
    <definedName name="CODE">[6]CODE!$A$6:$B$156</definedName>
    <definedName name="DA" localSheetId="4">'[7]Raw material movement'!#REF!</definedName>
    <definedName name="DA" localSheetId="3">'[7]Raw material movement'!#REF!</definedName>
    <definedName name="DA" localSheetId="5">'[7]Raw material movement'!#REF!</definedName>
    <definedName name="DA">'[7]Raw material movement'!#REF!</definedName>
    <definedName name="df" localSheetId="4">'[2]Raw material movement'!#REF!</definedName>
    <definedName name="df" localSheetId="3">'[2]Raw material movement'!#REF!</definedName>
    <definedName name="df">'[2]Raw material movement'!#REF!</definedName>
    <definedName name="dsdf" localSheetId="3">'[8]Raw material movement'!#REF!</definedName>
    <definedName name="dsdf">'[8]Raw material movement'!#REF!</definedName>
    <definedName name="GDFD" localSheetId="4">'[9]Raw material movement'!#REF!</definedName>
    <definedName name="GDFD" localSheetId="3">'[9]Raw material movement'!#REF!</definedName>
    <definedName name="GDFD" localSheetId="5">'[9]Raw material movement'!#REF!</definedName>
    <definedName name="GDFD">'[9]Raw material movement'!#REF!</definedName>
    <definedName name="IB" localSheetId="4">#REF!</definedName>
    <definedName name="IB" localSheetId="3">#REF!</definedName>
    <definedName name="IB" localSheetId="5">#REF!</definedName>
    <definedName name="IB">#REF!</definedName>
    <definedName name="INTERNAL_INVOICE" localSheetId="4">[10]UN!#REF!</definedName>
    <definedName name="INTERNAL_INVOICE" localSheetId="3">[10]UN!#REF!</definedName>
    <definedName name="INTERNAL_INVOICE" localSheetId="5">[10]UN!#REF!</definedName>
    <definedName name="INTERNAL_INVOICE">[10]UN!#REF!</definedName>
    <definedName name="MAHANG" localSheetId="4">#REF!</definedName>
    <definedName name="MAHANG" localSheetId="3">#REF!</definedName>
    <definedName name="MAHANG" localSheetId="5">#REF!</definedName>
    <definedName name="MAHANG">#REF!</definedName>
    <definedName name="MAVT">[11]Code!$A$7:$A$73</definedName>
    <definedName name="NAVY" localSheetId="6" hidden="1">#REF!</definedName>
    <definedName name="NAVY" localSheetId="4" hidden="1">#REF!</definedName>
    <definedName name="NAVY" localSheetId="2" hidden="1">#REF!</definedName>
    <definedName name="NAVY" localSheetId="5" hidden="1">#REF!</definedName>
    <definedName name="NAVY" hidden="1">#REF!</definedName>
    <definedName name="PRICE" localSheetId="4">#REF!</definedName>
    <definedName name="PRICE" localSheetId="3">#REF!</definedName>
    <definedName name="PRICE">#REF!</definedName>
    <definedName name="_xlnm.Print_Area" localSheetId="6">'4. PP MEETING'!$A$1:$H$21</definedName>
    <definedName name="_xlnm.Print_Area" localSheetId="4">'6. PP MEETING'!$A$1:$H$26</definedName>
    <definedName name="_xlnm.Print_Area" localSheetId="2">'CD - PINK'!$A$1:$P$142</definedName>
    <definedName name="_xlnm.Print_Area" localSheetId="3">'DETAIL STICKER'!$A$1:$G$267</definedName>
    <definedName name="_xlnm.Print_Area" localSheetId="0">'FULLSIZE-24-10-2023'!$A$1:$K$18</definedName>
    <definedName name="_xlnm.Print_Area" localSheetId="5">PACKING!$A$1:$U$19</definedName>
    <definedName name="_xlnm.Print_Area" localSheetId="1">'UPDATED 220823'!$A$1:$K$18</definedName>
    <definedName name="_xlnm.Print_Titles" localSheetId="2">'CD - PINK'!$1:$15</definedName>
    <definedName name="_xlnm.Print_Titles" localSheetId="3">'DETAIL STICKER'!$2:$2</definedName>
    <definedName name="SESEAM" localSheetId="6" hidden="1">#REF!</definedName>
    <definedName name="SESEAM" localSheetId="4" hidden="1">#REF!</definedName>
    <definedName name="SESEAM" localSheetId="2" hidden="1">#REF!</definedName>
    <definedName name="SESEAM" localSheetId="5" hidden="1">#REF!</definedName>
    <definedName name="SESEAM" hidden="1">#REF!</definedName>
    <definedName name="style" localSheetId="4">#REF!</definedName>
    <definedName name="style" localSheetId="3">#REF!</definedName>
    <definedName name="style">#REF!</definedName>
    <definedName name="WAFORD" localSheetId="4">#REF!</definedName>
    <definedName name="WAFORD" localSheetId="3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9" l="1"/>
  <c r="J18" i="29"/>
  <c r="F18" i="29"/>
  <c r="G18" i="29"/>
  <c r="H18" i="29"/>
  <c r="K17" i="29"/>
  <c r="J17" i="29"/>
  <c r="F17" i="29"/>
  <c r="G17" i="29"/>
  <c r="H17" i="29"/>
  <c r="K16" i="29"/>
  <c r="J16" i="29"/>
  <c r="F16" i="29"/>
  <c r="G16" i="29"/>
  <c r="H16" i="29"/>
  <c r="K15" i="29"/>
  <c r="J15" i="29"/>
  <c r="F15" i="29"/>
  <c r="G15" i="29"/>
  <c r="H15" i="29"/>
  <c r="K14" i="29"/>
  <c r="J14" i="29"/>
  <c r="F14" i="29"/>
  <c r="G14" i="29"/>
  <c r="H14" i="29"/>
  <c r="K13" i="29"/>
  <c r="J13" i="29"/>
  <c r="F13" i="29"/>
  <c r="G13" i="29"/>
  <c r="H13" i="29"/>
  <c r="K12" i="29"/>
  <c r="J12" i="29"/>
  <c r="F12" i="29"/>
  <c r="G12" i="29"/>
  <c r="H12" i="29"/>
  <c r="K11" i="29"/>
  <c r="J11" i="29"/>
  <c r="F11" i="29"/>
  <c r="G11" i="29"/>
  <c r="H11" i="29"/>
  <c r="K10" i="29"/>
  <c r="J10" i="29"/>
  <c r="F10" i="29"/>
  <c r="G10" i="29"/>
  <c r="H10" i="29"/>
  <c r="K9" i="29"/>
  <c r="J9" i="29"/>
  <c r="F9" i="29"/>
  <c r="G9" i="29"/>
  <c r="H9" i="29"/>
  <c r="K8" i="29"/>
  <c r="J8" i="29"/>
  <c r="F8" i="29"/>
  <c r="G8" i="29"/>
  <c r="H8" i="29"/>
  <c r="K7" i="29"/>
  <c r="J7" i="29"/>
  <c r="F7" i="29"/>
  <c r="G7" i="29"/>
  <c r="H7" i="29"/>
  <c r="K6" i="29"/>
  <c r="J6" i="29"/>
  <c r="F6" i="29"/>
  <c r="G6" i="29"/>
  <c r="H6" i="29"/>
  <c r="G8" i="25"/>
  <c r="D8" i="25"/>
  <c r="G6" i="25"/>
  <c r="D6" i="25"/>
  <c r="I212" i="24"/>
  <c r="C7" i="17" l="1"/>
  <c r="F7" i="17"/>
  <c r="F5" i="17"/>
  <c r="L62" i="14"/>
  <c r="L61" i="14"/>
  <c r="L60" i="14"/>
  <c r="L59" i="14"/>
  <c r="L58" i="14"/>
  <c r="L57" i="14"/>
  <c r="L56" i="14"/>
  <c r="L55" i="14"/>
  <c r="L54" i="14"/>
  <c r="G19" i="14"/>
  <c r="H19" i="14"/>
  <c r="I19" i="14"/>
  <c r="J19" i="14"/>
  <c r="F19" i="14"/>
  <c r="G20" i="14"/>
  <c r="H20" i="14"/>
  <c r="J20" i="14"/>
  <c r="H137" i="14"/>
  <c r="B131" i="14"/>
  <c r="B130" i="14"/>
  <c r="B122" i="14"/>
  <c r="B121" i="14"/>
  <c r="B120" i="14"/>
  <c r="B111" i="14"/>
  <c r="B110" i="14"/>
  <c r="L104" i="14"/>
  <c r="H104" i="14"/>
  <c r="H103" i="14"/>
  <c r="H102" i="14"/>
  <c r="L101" i="14"/>
  <c r="H101" i="14"/>
  <c r="L100" i="14"/>
  <c r="H100" i="14"/>
  <c r="L99" i="14"/>
  <c r="L102" i="14"/>
  <c r="H99" i="14"/>
  <c r="L98" i="14"/>
  <c r="H98" i="14"/>
  <c r="L97" i="14"/>
  <c r="H97" i="14"/>
  <c r="L96" i="14"/>
  <c r="H96" i="14"/>
  <c r="H95" i="14"/>
  <c r="H94" i="14"/>
  <c r="H93" i="14"/>
  <c r="H92" i="14"/>
  <c r="H91" i="14"/>
  <c r="H90" i="14"/>
  <c r="H89" i="14"/>
  <c r="H88" i="14"/>
  <c r="H87" i="14"/>
  <c r="H83" i="14"/>
  <c r="H82" i="14"/>
  <c r="H81" i="14"/>
  <c r="H80" i="14"/>
  <c r="H79" i="14"/>
  <c r="H78" i="14"/>
  <c r="H77" i="14"/>
  <c r="F77" i="14"/>
  <c r="H76" i="14"/>
  <c r="F76" i="14"/>
  <c r="H75" i="14"/>
  <c r="F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F56" i="14"/>
  <c r="H55" i="14"/>
  <c r="F55" i="14"/>
  <c r="H54" i="14"/>
  <c r="F54" i="14"/>
  <c r="A48" i="14"/>
  <c r="A49" i="14"/>
  <c r="A50" i="14"/>
  <c r="B47" i="14"/>
  <c r="A46" i="14"/>
  <c r="E47" i="14"/>
  <c r="E48" i="14"/>
  <c r="E49" i="14"/>
  <c r="A43" i="14"/>
  <c r="A44" i="14"/>
  <c r="A45" i="14"/>
  <c r="B42" i="14"/>
  <c r="A41" i="14"/>
  <c r="B37" i="14"/>
  <c r="A36" i="14"/>
  <c r="E37" i="14"/>
  <c r="E38" i="14"/>
  <c r="J29" i="14"/>
  <c r="J30" i="14"/>
  <c r="I29" i="14"/>
  <c r="I30" i="14"/>
  <c r="H29" i="14"/>
  <c r="H30" i="14"/>
  <c r="G29" i="14"/>
  <c r="G30" i="14"/>
  <c r="F29" i="14"/>
  <c r="F30" i="14"/>
  <c r="D29" i="14"/>
  <c r="D30" i="14"/>
  <c r="P28" i="14"/>
  <c r="Q28" i="14"/>
  <c r="J24" i="14"/>
  <c r="J25" i="14"/>
  <c r="I24" i="14"/>
  <c r="I25" i="14"/>
  <c r="H24" i="14"/>
  <c r="H25" i="14"/>
  <c r="G24" i="14"/>
  <c r="G25" i="14"/>
  <c r="F24" i="14"/>
  <c r="P24" i="14"/>
  <c r="P25" i="14"/>
  <c r="D24" i="14"/>
  <c r="D25" i="14"/>
  <c r="P23" i="14"/>
  <c r="Q23" i="14"/>
  <c r="I20" i="14"/>
  <c r="F20" i="14"/>
  <c r="D19" i="14"/>
  <c r="D20" i="14"/>
  <c r="E42" i="14"/>
  <c r="E43" i="14"/>
  <c r="E44" i="14"/>
  <c r="P18" i="14"/>
  <c r="Q18" i="14"/>
  <c r="J32" i="14"/>
  <c r="G137" i="14"/>
  <c r="G32" i="14"/>
  <c r="D137" i="14"/>
  <c r="H32" i="14"/>
  <c r="E137" i="14"/>
  <c r="K103" i="14"/>
  <c r="K76" i="14"/>
  <c r="M76" i="14"/>
  <c r="N76" i="14"/>
  <c r="O76" i="14"/>
  <c r="K58" i="14"/>
  <c r="M58" i="14"/>
  <c r="N58" i="14"/>
  <c r="O58" i="14"/>
  <c r="K82" i="14"/>
  <c r="M82" i="14"/>
  <c r="N82" i="14"/>
  <c r="O82" i="14"/>
  <c r="K73" i="14"/>
  <c r="M73" i="14"/>
  <c r="N73" i="14"/>
  <c r="O73" i="14"/>
  <c r="G45" i="14"/>
  <c r="I45" i="14"/>
  <c r="K100" i="14"/>
  <c r="M100" i="14"/>
  <c r="K88" i="14"/>
  <c r="M88" i="14"/>
  <c r="N88" i="14"/>
  <c r="O88" i="14"/>
  <c r="G42" i="14"/>
  <c r="I42" i="14"/>
  <c r="K91" i="14"/>
  <c r="M91" i="14"/>
  <c r="N91" i="14"/>
  <c r="O91" i="14"/>
  <c r="K97" i="14"/>
  <c r="M97" i="14"/>
  <c r="N97" i="14"/>
  <c r="O97" i="14"/>
  <c r="K94" i="14"/>
  <c r="M94" i="14"/>
  <c r="N94" i="14"/>
  <c r="O94" i="14"/>
  <c r="K55" i="14"/>
  <c r="M55" i="14"/>
  <c r="N55" i="14"/>
  <c r="O55" i="14"/>
  <c r="G43" i="14"/>
  <c r="I43" i="14"/>
  <c r="K64" i="14"/>
  <c r="M64" i="14"/>
  <c r="N64" i="14"/>
  <c r="O64" i="14"/>
  <c r="G44" i="14"/>
  <c r="I44" i="14"/>
  <c r="K67" i="14"/>
  <c r="M67" i="14"/>
  <c r="N67" i="14"/>
  <c r="O67" i="14"/>
  <c r="K61" i="14"/>
  <c r="M61" i="14"/>
  <c r="N61" i="14"/>
  <c r="O61" i="14"/>
  <c r="K79" i="14"/>
  <c r="M79" i="14"/>
  <c r="N79" i="14"/>
  <c r="O79" i="14"/>
  <c r="K70" i="14"/>
  <c r="M70" i="14"/>
  <c r="N70" i="14"/>
  <c r="O70" i="14"/>
  <c r="I32" i="14"/>
  <c r="F137" i="14"/>
  <c r="P29" i="14"/>
  <c r="P30" i="14"/>
  <c r="L103" i="14"/>
  <c r="P19" i="14"/>
  <c r="P20" i="14"/>
  <c r="F25" i="14"/>
  <c r="F32" i="14"/>
  <c r="C137" i="14"/>
  <c r="E39" i="14"/>
  <c r="I137" i="14"/>
  <c r="M103" i="14"/>
  <c r="N103" i="14"/>
  <c r="O103" i="14"/>
  <c r="N100" i="14"/>
  <c r="O100" i="14"/>
  <c r="K99" i="14"/>
  <c r="M99" i="14"/>
  <c r="K90" i="14"/>
  <c r="M90" i="14"/>
  <c r="N90" i="14"/>
  <c r="O90" i="14"/>
  <c r="K93" i="14"/>
  <c r="M93" i="14"/>
  <c r="N93" i="14"/>
  <c r="O93" i="14"/>
  <c r="K96" i="14"/>
  <c r="M96" i="14"/>
  <c r="N96" i="14"/>
  <c r="O96" i="14"/>
  <c r="G38" i="14"/>
  <c r="I38" i="14"/>
  <c r="J38" i="14"/>
  <c r="L38" i="14"/>
  <c r="K60" i="14"/>
  <c r="M60" i="14"/>
  <c r="N60" i="14"/>
  <c r="O60" i="14"/>
  <c r="K63" i="14"/>
  <c r="M63" i="14"/>
  <c r="N63" i="14"/>
  <c r="O63" i="14"/>
  <c r="K54" i="14"/>
  <c r="M54" i="14"/>
  <c r="N54" i="14"/>
  <c r="O54" i="14"/>
  <c r="P32" i="14"/>
  <c r="K78" i="14"/>
  <c r="M78" i="14"/>
  <c r="N78" i="14"/>
  <c r="O78" i="14"/>
  <c r="K69" i="14"/>
  <c r="M69" i="14"/>
  <c r="N69" i="14"/>
  <c r="O69" i="14"/>
  <c r="K66" i="14"/>
  <c r="M66" i="14"/>
  <c r="N66" i="14"/>
  <c r="O66" i="14"/>
  <c r="G39" i="14"/>
  <c r="I39" i="14"/>
  <c r="J39" i="14"/>
  <c r="L39" i="14"/>
  <c r="K102" i="14"/>
  <c r="K81" i="14"/>
  <c r="M81" i="14"/>
  <c r="N81" i="14"/>
  <c r="O81" i="14"/>
  <c r="K75" i="14"/>
  <c r="M75" i="14"/>
  <c r="N75" i="14"/>
  <c r="O75" i="14"/>
  <c r="K72" i="14"/>
  <c r="M72" i="14"/>
  <c r="N72" i="14"/>
  <c r="O72" i="14"/>
  <c r="G40" i="14"/>
  <c r="I40" i="14"/>
  <c r="J40" i="14"/>
  <c r="L40" i="14"/>
  <c r="K87" i="14"/>
  <c r="M87" i="14"/>
  <c r="N87" i="14"/>
  <c r="O87" i="14"/>
  <c r="K57" i="14"/>
  <c r="M57" i="14"/>
  <c r="N57" i="14"/>
  <c r="O57" i="14"/>
  <c r="G37" i="14"/>
  <c r="I37" i="14"/>
  <c r="J37" i="14"/>
  <c r="L37" i="14"/>
  <c r="J44" i="14"/>
  <c r="L44" i="14"/>
  <c r="J42" i="14"/>
  <c r="L42" i="14"/>
  <c r="K65" i="14"/>
  <c r="M65" i="14"/>
  <c r="N65" i="14"/>
  <c r="O65" i="14"/>
  <c r="G50" i="14"/>
  <c r="I50" i="14"/>
  <c r="J50" i="14"/>
  <c r="L50" i="14"/>
  <c r="K104" i="14"/>
  <c r="K77" i="14"/>
  <c r="M77" i="14"/>
  <c r="N77" i="14"/>
  <c r="O77" i="14"/>
  <c r="K68" i="14"/>
  <c r="M68" i="14"/>
  <c r="N68" i="14"/>
  <c r="O68" i="14"/>
  <c r="G47" i="14"/>
  <c r="I47" i="14"/>
  <c r="J47" i="14"/>
  <c r="L47" i="14"/>
  <c r="K89" i="14"/>
  <c r="M89" i="14"/>
  <c r="N89" i="14"/>
  <c r="O89" i="14"/>
  <c r="K80" i="14"/>
  <c r="M80" i="14"/>
  <c r="N80" i="14"/>
  <c r="O80" i="14"/>
  <c r="K71" i="14"/>
  <c r="M71" i="14"/>
  <c r="N71" i="14"/>
  <c r="O71" i="14"/>
  <c r="K59" i="14"/>
  <c r="M59" i="14"/>
  <c r="N59" i="14"/>
  <c r="O59" i="14"/>
  <c r="K56" i="14"/>
  <c r="M56" i="14"/>
  <c r="N56" i="14"/>
  <c r="O56" i="14"/>
  <c r="K101" i="14"/>
  <c r="M101" i="14"/>
  <c r="K83" i="14"/>
  <c r="M83" i="14"/>
  <c r="N83" i="14"/>
  <c r="O83" i="14"/>
  <c r="K74" i="14"/>
  <c r="M74" i="14"/>
  <c r="N74" i="14"/>
  <c r="O74" i="14"/>
  <c r="G48" i="14"/>
  <c r="I48" i="14"/>
  <c r="J48" i="14"/>
  <c r="L48" i="14"/>
  <c r="K98" i="14"/>
  <c r="M98" i="14"/>
  <c r="N98" i="14"/>
  <c r="O98" i="14"/>
  <c r="K92" i="14"/>
  <c r="M92" i="14"/>
  <c r="N92" i="14"/>
  <c r="O92" i="14"/>
  <c r="G49" i="14"/>
  <c r="I49" i="14"/>
  <c r="J49" i="14"/>
  <c r="L49" i="14"/>
  <c r="K95" i="14"/>
  <c r="M95" i="14"/>
  <c r="N95" i="14"/>
  <c r="O95" i="14"/>
  <c r="K62" i="14"/>
  <c r="M62" i="14"/>
  <c r="N62" i="14"/>
  <c r="O62" i="14"/>
  <c r="J43" i="14"/>
  <c r="L43" i="14"/>
  <c r="L45" i="14"/>
  <c r="J45" i="14"/>
  <c r="M104" i="14"/>
  <c r="N104" i="14"/>
  <c r="O104" i="14"/>
  <c r="N101" i="14"/>
  <c r="O101" i="14"/>
  <c r="N99" i="14"/>
  <c r="O99" i="14"/>
  <c r="M102" i="14"/>
  <c r="N102" i="14"/>
  <c r="O102" i="14"/>
</calcChain>
</file>

<file path=xl/sharedStrings.xml><?xml version="1.0" encoding="utf-8"?>
<sst xmlns="http://schemas.openxmlformats.org/spreadsheetml/2006/main" count="1271" uniqueCount="528">
  <si>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</si>
  <si>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</si>
  <si>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</si>
  <si>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</si>
  <si>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</si>
  <si>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</si>
  <si>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</si>
  <si>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</si>
  <si>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</si>
  <si>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</si>
  <si>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</si>
  <si>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</si>
  <si>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</si>
  <si>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</si>
  <si>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</si>
  <si>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</si>
  <si>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</si>
  <si>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</si>
  <si>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</si>
  <si>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</si>
  <si>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</si>
  <si>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</si>
  <si>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</si>
  <si>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</si>
  <si>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</si>
  <si>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</si>
  <si>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</si>
  <si>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</si>
  <si>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</si>
  <si>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</si>
  <si>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</si>
  <si>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</si>
  <si>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</si>
  <si>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PHẦN D: LƯU Ý </t>
  </si>
  <si>
    <t>SỐ LƯỢNG THEO ĐỊNH MỨC  (NET)</t>
  </si>
  <si>
    <t>LỖI VẢI (DEFECT)</t>
  </si>
  <si>
    <t>SỐ LƯỢNG CẦN CẤP CHO TỔ CẮT (GROSS)</t>
  </si>
  <si>
    <t>WHITE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</si>
  <si>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</si>
  <si>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</si>
  <si>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</si>
  <si>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</si>
  <si>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</si>
  <si>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</si>
  <si>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</si>
  <si>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</si>
  <si>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</si>
  <si>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</si>
  <si>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>VẢI CHÍNH</t>
  </si>
  <si>
    <t xml:space="preserve">GHI CHÚ / CODE VẢI </t>
  </si>
  <si>
    <t>DUYỆT HÌNH IN THEO</t>
  </si>
  <si>
    <t>THÔNG TIN ĐỊNH VỊ HÌNH IN</t>
  </si>
  <si>
    <t>TẤM LÓT THÙNG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</si>
  <si>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</si>
  <si>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</si>
  <si>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</si>
  <si>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</si>
  <si>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</si>
  <si>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</si>
  <si>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</si>
  <si>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</si>
  <si>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</si>
  <si>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>DUYỆT THEO PPS CHUYỂN CÙNG TÁC NGHIỆP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</si>
  <si>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</si>
  <si>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</si>
  <si>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</si>
  <si>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</si>
  <si>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</si>
  <si>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XS</t>
  </si>
  <si>
    <t>ĐỊNH VỊ HÌNH IN: THÂN TRƯỚC</t>
  </si>
  <si>
    <t>ĐỊNH VỊ HÌNH IN: THÂN SAU</t>
  </si>
  <si>
    <t>CANH GIỮA, CÁCH ĐƯỜNG TRA BO CỔ 7.5CM</t>
  </si>
  <si>
    <t>DUYỆT HÌNH THÊU THEO</t>
  </si>
  <si>
    <t>THÔNG TIN ĐỊNH VỊ HÌNH THÊU</t>
  </si>
  <si>
    <t>ĐỊNH VỊ HÌNH THÊU: THÂN SAU</t>
  </si>
  <si>
    <t>CHẤT LƯỢNG, HIỆU ỨNG VÀ MÀU SẮC DUYỆT THEO</t>
  </si>
  <si>
    <t>DUYỆT THEO STRIKE OFF DỰ KIẾN CHUYỂN NGÀY 1/1/21</t>
  </si>
  <si>
    <t>SKU</t>
  </si>
  <si>
    <t>Mã số:</t>
  </si>
  <si>
    <t>MER.QT-1.BM.4</t>
  </si>
  <si>
    <t>Lần ban hành:</t>
  </si>
  <si>
    <t>01</t>
  </si>
  <si>
    <t>Số trang</t>
  </si>
  <si>
    <t>GOLF WANG</t>
  </si>
  <si>
    <t xml:space="preserve">THÀNH PHẦN: </t>
  </si>
  <si>
    <t xml:space="preserve">80%COTTON 20%POLY </t>
  </si>
  <si>
    <t>100%COTTON RIB 1x1 _430GSM</t>
  </si>
  <si>
    <t>NHÃN THÀNH PHẦN 80%COTTON 20%POLY</t>
  </si>
  <si>
    <t>YELLOW</t>
  </si>
  <si>
    <t>-CÁCH MAY THEO NHƯ ÁO MẪU VÀ TÀI LIỆU ĐÍNH KÈM</t>
  </si>
  <si>
    <t>CHỈ 40/2 MAY NHÃN</t>
  </si>
  <si>
    <t>BRUSH FLEECE 80%COTTON 20%POLY 370GSM</t>
  </si>
  <si>
    <t>- GHI CHÚ…</t>
  </si>
  <si>
    <t>PANTS</t>
  </si>
  <si>
    <t>ĐÁY QUẦN</t>
  </si>
  <si>
    <t>SINGLE JERSEY 100% COTTON CM16/1_230GSM</t>
  </si>
  <si>
    <t>LÓT TÚI</t>
  </si>
  <si>
    <t>MIỆNG TÚI</t>
  </si>
  <si>
    <t>SỐ LƯỢNG CẦN CẤP CHO TEST THÊU</t>
  </si>
  <si>
    <t xml:space="preserve">WHITE </t>
  </si>
  <si>
    <t>DÂY LUỒN DẸP 1CM</t>
  </si>
  <si>
    <t>STICKER POLY BAG</t>
  </si>
  <si>
    <t>GÓI CHỐNG ẨM</t>
  </si>
  <si>
    <t>THÊU THÂN TRƯỚC</t>
  </si>
  <si>
    <t xml:space="preserve"> 1''</t>
  </si>
  <si>
    <t>BLACK</t>
  </si>
  <si>
    <t>CLEAR</t>
  </si>
  <si>
    <r>
      <t>IN :</t>
    </r>
    <r>
      <rPr>
        <b/>
        <sz val="18"/>
        <rFont val="Muli"/>
      </rPr>
      <t xml:space="preserve"> </t>
    </r>
  </si>
  <si>
    <r>
      <t>WASH:</t>
    </r>
    <r>
      <rPr>
        <sz val="18"/>
        <rFont val="Muli"/>
      </rPr>
      <t xml:space="preserve"> </t>
    </r>
  </si>
  <si>
    <t>161CM</t>
  </si>
  <si>
    <t>NHÃN CHÍNH 60mm x 24mm</t>
  </si>
  <si>
    <t xml:space="preserve"> NHÃN SIZE 37mm x 13mm</t>
  </si>
  <si>
    <t>NHÃN CỜ 31mm x 19mm</t>
  </si>
  <si>
    <t>BAO NYLON 14"X16", CÓ LOGO</t>
  </si>
  <si>
    <t>BIG POLY BAG 100cmx120cm</t>
  </si>
  <si>
    <t xml:space="preserve">THÙNG CARTON 60X40X30 CM </t>
  </si>
  <si>
    <t>KHÔNG IN</t>
  </si>
  <si>
    <t>YE1799</t>
  </si>
  <si>
    <t>THÊU THÂN TRƯỚC TRÁI NGƯỜI MẶC</t>
  </si>
  <si>
    <r>
      <rPr>
        <b/>
        <u/>
        <sz val="18"/>
        <rFont val="Muli"/>
      </rPr>
      <t>ĐỊNH VỊ HÌNH THÊU: THÂN TRƯỚC</t>
    </r>
    <r>
      <rPr>
        <sz val="18"/>
        <rFont val="Muli"/>
      </rPr>
      <t xml:space="preserve">
BÊN TRÁI NGƯỜI MẶC , CÁCH CẠNH DƯỚI TÚI</t>
    </r>
  </si>
  <si>
    <t>KHÔNG WASH</t>
  </si>
  <si>
    <t xml:space="preserve">- DÂY LUỒN SAU KHI LUỒN DƯ RA 20 CM ( ĐÃ BAO GỒM GÚT ĐẦU DÂY LUỒN) MỖI BÊN TÍNH TỪ ĐIỂM KHUY, </t>
  </si>
  <si>
    <t>- THÔNG SỐ THUN TỪNG SIZE NHƯ BẢNG THÔNG SỐ, CHÚ Y CỘNG ĐÔ CO RÚT THUN</t>
  </si>
  <si>
    <t>- THAM KHẢO TRANG QUY CÁCH GẤP XẾP ĐÍNH KÈM.</t>
  </si>
  <si>
    <t>- HÌNH THÊU KHÔNG ĐƯỢC NGHIÊNG</t>
  </si>
  <si>
    <t>KEO MÈ</t>
  </si>
  <si>
    <t>THUN LƯNG 6.5 CM</t>
  </si>
  <si>
    <t>THUN LAI 4.5 CM</t>
  </si>
  <si>
    <t>MER - THÚY 252</t>
  </si>
  <si>
    <r>
      <t>THÊU :</t>
    </r>
    <r>
      <rPr>
        <b/>
        <sz val="18"/>
        <rFont val="Muli"/>
      </rPr>
      <t xml:space="preserve"> </t>
    </r>
  </si>
  <si>
    <t>G10PA37</t>
  </si>
  <si>
    <t>MẪU THAM KHẢO CÁCH MAY LÀ MẪU G10PA08, MÀU SPORT GREY, SIZE L, CHUYỂN CÙNG TÁC NGHIỆP</t>
  </si>
  <si>
    <t>CONTRAST STITCH LOGO SWEATPANTS by GOLF WANG</t>
  </si>
  <si>
    <t>SEASONAL</t>
  </si>
  <si>
    <t>PINK</t>
  </si>
  <si>
    <t>NAVY</t>
  </si>
  <si>
    <t>GREEN</t>
  </si>
  <si>
    <t>CHỈ 40/2 DIỄU</t>
  </si>
  <si>
    <t>SS22 PRODUCTION</t>
  </si>
  <si>
    <t>RE6335</t>
  </si>
  <si>
    <t>GR5905</t>
  </si>
  <si>
    <t>GR6490</t>
  </si>
  <si>
    <r>
      <rPr>
        <b/>
        <u/>
        <sz val="18"/>
        <rFont val="Muli"/>
      </rPr>
      <t>ĐỊNH VỊ HÌNH THÊU: THÂN TRƯỚC</t>
    </r>
    <r>
      <rPr>
        <sz val="18"/>
        <rFont val="Muli"/>
      </rPr>
      <t xml:space="preserve">
 ĐIỂM CUỐI CHỮ "F"  PHẢI SONG SONG VỚI ĐƯỜNG DIỄU SƯỜN NGOÀI, CÁCH ĐƯỜNG DIỄU SƯỜN</t>
    </r>
  </si>
  <si>
    <t>1"</t>
  </si>
  <si>
    <t>G10  SS22  G2260</t>
  </si>
  <si>
    <t>ITEM</t>
  </si>
  <si>
    <t>MER.QT-4.BM4</t>
  </si>
  <si>
    <t>01/01</t>
  </si>
  <si>
    <t>PP MEETING DATE</t>
  </si>
  <si>
    <t xml:space="preserve">BUYER </t>
  </si>
  <si>
    <t>SEASON</t>
  </si>
  <si>
    <t xml:space="preserve">STYLE(S)# </t>
  </si>
  <si>
    <t>Issue</t>
  </si>
  <si>
    <t>Comments</t>
  </si>
  <si>
    <t>Responsible</t>
  </si>
  <si>
    <t>Completion Date</t>
  </si>
  <si>
    <t>Fabric</t>
  </si>
  <si>
    <t>Trims and Accessories</t>
  </si>
  <si>
    <t>TRIM ĐÃ NHẬP KHO</t>
  </si>
  <si>
    <t>Pattern &amp; Marker</t>
  </si>
  <si>
    <t>Cutting</t>
  </si>
  <si>
    <t>CẮT CHÍNH XÁC</t>
  </si>
  <si>
    <t>Technical Garment Construction</t>
  </si>
  <si>
    <t>Operation and Attachments</t>
  </si>
  <si>
    <t>CÁCH GẮN NHÃN THEO TÁC NGHIỆP SX</t>
  </si>
  <si>
    <t>Printting</t>
  </si>
  <si>
    <t>Embroidery</t>
  </si>
  <si>
    <t>Washing</t>
  </si>
  <si>
    <t>Packing</t>
  </si>
  <si>
    <t>VỆ SINH CÔNG NGHIỆP SẠCH SẼ
ĐÓNG GÓI THEO QUY CÁCH ĐÓNG GÓI ĐÍNH KÈM</t>
  </si>
  <si>
    <t>CUTTING      PRODUCTION MANAGER      TECHNICAL     PRINTING     OUTSOURCE      DYING      QC/QA       PACKING</t>
  </si>
  <si>
    <t>CẤP RẬP ĐỊNH VỊ THÊU THÂN TRƯỚC TRÁI</t>
  </si>
  <si>
    <t>VẢI CHÍNH ĐÃ NHẬP KHO</t>
  </si>
  <si>
    <t>MAY THEO MẪU PP CHUYỂN KÈM TÁC NGHIỆP</t>
  </si>
  <si>
    <t>KUMQUAT</t>
  </si>
  <si>
    <t>G10SR48</t>
  </si>
  <si>
    <t>SHORTS</t>
  </si>
  <si>
    <t>KHÔNG THÊU</t>
  </si>
  <si>
    <t>IN BÁN THÀNH PHẨM - THÂN TRƯỚC TRÁI</t>
  </si>
  <si>
    <t>SEAFOAM  GREEN</t>
  </si>
  <si>
    <t>STARLIGHT BLUE</t>
  </si>
  <si>
    <t>INSIGNIA BLUE</t>
  </si>
  <si>
    <t>ITEM</t>
    <phoneticPr fontId="0" type="noConversion"/>
  </si>
  <si>
    <t xml:space="preserve">STYLE NO UA </t>
  </si>
  <si>
    <t>SIZE</t>
    <phoneticPr fontId="0" type="noConversion"/>
  </si>
  <si>
    <t>SKU CODE</t>
    <phoneticPr fontId="0" type="noConversion"/>
  </si>
  <si>
    <t>UnAvailable</t>
  </si>
  <si>
    <t>G10AHD85</t>
  </si>
  <si>
    <t>COLLEGE ZIP HOODIE</t>
  </si>
  <si>
    <t>SEAFOAM GREEN</t>
  </si>
  <si>
    <t>SM</t>
  </si>
  <si>
    <t>GWH230302-SFGN-SM</t>
  </si>
  <si>
    <t>MD</t>
  </si>
  <si>
    <t>GWH230302-SFGN-MD</t>
  </si>
  <si>
    <t>LG</t>
  </si>
  <si>
    <t>GWH230302-SFGN-LG</t>
  </si>
  <si>
    <t>GWH230302-SFGN-XL</t>
  </si>
  <si>
    <t>XX</t>
  </si>
  <si>
    <t>GWH230302-SFGN-XX</t>
  </si>
  <si>
    <t>PC LT BLUE</t>
  </si>
  <si>
    <t>GWH230302-PCLB-SM</t>
  </si>
  <si>
    <t>GWH230302-PCLB-MD</t>
  </si>
  <si>
    <t>GWH230302-PCLB-LG</t>
  </si>
  <si>
    <t>GWH230302-PCLB-XL</t>
  </si>
  <si>
    <t>GWH230302-PCLB-XX</t>
  </si>
  <si>
    <t>GWH230302-IABL-SM</t>
  </si>
  <si>
    <t>GWH230302-IABL-MD</t>
  </si>
  <si>
    <t>GWH230302-IABL-LG</t>
  </si>
  <si>
    <t>GWH230302-IABL-XL</t>
  </si>
  <si>
    <t>GWH230302-IABL-XX</t>
  </si>
  <si>
    <t>G10AHD86</t>
  </si>
  <si>
    <t xml:space="preserve">CRITTER KING HOODIE </t>
  </si>
  <si>
    <t>ALMOND BLOSSOM</t>
  </si>
  <si>
    <t>GWH230303-ALBM-SM</t>
  </si>
  <si>
    <t>GWH230303-ALBM-MD</t>
  </si>
  <si>
    <t>GWH230303-ALBM-LG</t>
  </si>
  <si>
    <t>GWH230303-ALBM-XL</t>
  </si>
  <si>
    <t>GWH230303-ALBM-XX</t>
  </si>
  <si>
    <t>GWH230303-KMQT-SM</t>
  </si>
  <si>
    <t>GWH230303-KMQT-MD</t>
  </si>
  <si>
    <t>GWH230303-KMQT-LG</t>
  </si>
  <si>
    <t>GWH230303-KMQT-XL</t>
  </si>
  <si>
    <t>GWH230303-KMQT-XX</t>
  </si>
  <si>
    <t>BISON</t>
  </si>
  <si>
    <t>GWH230303-BISN-SM</t>
  </si>
  <si>
    <t>GWH230303-BISN-MD</t>
  </si>
  <si>
    <t>GWH230303-BISN-LG</t>
  </si>
  <si>
    <t>GWH230303-BISN-XL</t>
  </si>
  <si>
    <t>GWH230303-BISN-XX</t>
  </si>
  <si>
    <t>G10AHD88</t>
  </si>
  <si>
    <t>GAME OF LOVE HOODIE</t>
  </si>
  <si>
    <t>ANTIQUE WHITE</t>
  </si>
  <si>
    <t>GWH230304-ATWT-SM</t>
  </si>
  <si>
    <t>GWH230304-ATWT-MD</t>
  </si>
  <si>
    <t>GWH230304-ATWT-LG</t>
  </si>
  <si>
    <t>GWH230304-ATWT-XL</t>
  </si>
  <si>
    <t>GWH230304-ATWT-XX</t>
  </si>
  <si>
    <t>ALMOND  BLOSSOM</t>
  </si>
  <si>
    <t>GWH230304-ALBM-SM</t>
  </si>
  <si>
    <t>GWH230304-ALBM-MD</t>
  </si>
  <si>
    <t>GWH230304-ALBM-LG</t>
  </si>
  <si>
    <t>GWH230304-ALBM-XL</t>
  </si>
  <si>
    <t>GWH230304-ALBM-XX</t>
  </si>
  <si>
    <t>GWH230304-BLK-SM</t>
  </si>
  <si>
    <t>GWH230304-BLK-MD</t>
  </si>
  <si>
    <t>GWH230304-BLK-LG</t>
  </si>
  <si>
    <t>GWH230304-BLK-XL</t>
  </si>
  <si>
    <t>GWH230304-BLK-XX</t>
  </si>
  <si>
    <t>G10STS86</t>
  </si>
  <si>
    <t xml:space="preserve">DOUGHBOY TEE </t>
  </si>
  <si>
    <t>PC WHITE</t>
  </si>
  <si>
    <t>GWT230302-PCWT-SM</t>
  </si>
  <si>
    <t>GWT230302-PCWT-MD</t>
  </si>
  <si>
    <t>GWT230302-PCWT-LG</t>
  </si>
  <si>
    <t>GWT230302-PCWT-XL</t>
  </si>
  <si>
    <t>GWT230302-PCWT-XX</t>
  </si>
  <si>
    <t>GWT230302-PCLB-SM</t>
  </si>
  <si>
    <t>GWT230302-PCLB-MD</t>
  </si>
  <si>
    <t>GWT230302-PCLB-LG</t>
  </si>
  <si>
    <t>GWT230302-PCLB-XL</t>
  </si>
  <si>
    <t>GWT230302-PCLB-XX</t>
  </si>
  <si>
    <t>GWT230302-BISN-SM</t>
  </si>
  <si>
    <t>GWT230302-BISN-MD</t>
  </si>
  <si>
    <t>GWT230302-BISN-LG</t>
  </si>
  <si>
    <t>GWT230302-BISN-XL</t>
  </si>
  <si>
    <t>GWT230302-BISN-XX</t>
  </si>
  <si>
    <t>G10STS88</t>
  </si>
  <si>
    <t>CRITTER KING TEE</t>
  </si>
  <si>
    <t>GWT230303-KMQT-SM</t>
  </si>
  <si>
    <t>GWT230303-KMQT-MD</t>
  </si>
  <si>
    <t>GWT230303-KMQT-LG</t>
  </si>
  <si>
    <t>GWT230303-KMQT-XL</t>
  </si>
  <si>
    <t>GWT230303-KMQT-XX</t>
  </si>
  <si>
    <t>GWT230303-ALBM-SM</t>
  </si>
  <si>
    <t>GWT230303-ALBM-MD</t>
  </si>
  <si>
    <t>GWT230303-ALBM-LG</t>
  </si>
  <si>
    <t>GWT230303-ALBM-XL</t>
  </si>
  <si>
    <t>GWT230303-ALBM-XX</t>
  </si>
  <si>
    <t>GWT230303-BISN-SM</t>
  </si>
  <si>
    <t>GWT230303-BISN-MD</t>
  </si>
  <si>
    <t>GWT230303-BISN-LG</t>
  </si>
  <si>
    <t>GWT230303-BISN-XL</t>
  </si>
  <si>
    <t>GWT230303-BISN-XX</t>
  </si>
  <si>
    <t>G10STS91</t>
  </si>
  <si>
    <t>DENTAL SERVICES TEE</t>
  </si>
  <si>
    <t>GWT230304-KMQT-SM</t>
  </si>
  <si>
    <t>GWT230304-KMQT-MD</t>
  </si>
  <si>
    <t>GWT230304-KMQT-LG</t>
  </si>
  <si>
    <t>GWT230304-KMQT-XL</t>
  </si>
  <si>
    <t>GWT230304-KMQT-XX</t>
  </si>
  <si>
    <t>GWT230304-PCLB-SM</t>
  </si>
  <si>
    <t>GWT230304-PCLB-MD</t>
  </si>
  <si>
    <t>GWT230304-PCLB-LG</t>
  </si>
  <si>
    <t>GWT230304-PCLB-XL</t>
  </si>
  <si>
    <t>GWT230304-PCLB-XX</t>
  </si>
  <si>
    <t>PC BLACK</t>
  </si>
  <si>
    <t>GWT230304-PCBK-SM</t>
  </si>
  <si>
    <t>GWT230304-PCBK-MD</t>
  </si>
  <si>
    <t>GWT230304-PCBK-LG</t>
  </si>
  <si>
    <t>GWT230304-PCBK-XL</t>
  </si>
  <si>
    <t>GWT230304-PCBK-XX</t>
  </si>
  <si>
    <t>G10STS92</t>
  </si>
  <si>
    <t>ANTIGOLF HEAVYWEIGHT TEE</t>
  </si>
  <si>
    <t>LT BLUE</t>
  </si>
  <si>
    <t>GWT230305-LTBL-SM</t>
  </si>
  <si>
    <t>GWT230305-LTBL-MD</t>
  </si>
  <si>
    <t>GWT230305-LTBL-LG</t>
  </si>
  <si>
    <t>GWT230305-LTBL-XL</t>
  </si>
  <si>
    <t>GWT230305-LTBL-XX</t>
  </si>
  <si>
    <t>RED</t>
  </si>
  <si>
    <t>GWT230305-RED-SM</t>
  </si>
  <si>
    <t>GWT230305-RED-MD</t>
  </si>
  <si>
    <t>GWT230305-RED-LG</t>
  </si>
  <si>
    <t>GWT230305-RED-XL</t>
  </si>
  <si>
    <t>GWT230305-RED-XX</t>
  </si>
  <si>
    <t>GWT230305-PCBK-SM</t>
  </si>
  <si>
    <t>GWT230305-PCBK-MD</t>
  </si>
  <si>
    <t>GWT230305-PCBK-LG</t>
  </si>
  <si>
    <t>GWT230305-PCBK-XL</t>
  </si>
  <si>
    <t>GWT230305-PCBK-XX</t>
  </si>
  <si>
    <t>COLLEGE MESH SHORT</t>
  </si>
  <si>
    <t>GWW230302-SFGN-SM</t>
  </si>
  <si>
    <t>GWW230302-SFGN-MD</t>
  </si>
  <si>
    <t>GWW230302-SFGN-LG</t>
  </si>
  <si>
    <t>GWW230302-SFGN-XL</t>
  </si>
  <si>
    <t>GWW230302-STBL-SM</t>
  </si>
  <si>
    <t>GWW230302-STBL-MD</t>
  </si>
  <si>
    <t>GWW230302-STBL-LG</t>
  </si>
  <si>
    <t>GWW230302-STBL-XL</t>
  </si>
  <si>
    <t>GWW230302-IABL-SM</t>
  </si>
  <si>
    <t>GWW230302-IABL-MD</t>
  </si>
  <si>
    <t>GWW230302-IABL-LG</t>
  </si>
  <si>
    <t>GWW230302-IABL-XL</t>
  </si>
  <si>
    <t>G10AHD87</t>
  </si>
  <si>
    <t>PLAYGROUND HOODIE</t>
  </si>
  <si>
    <t>GWH230305-SFGN-SM</t>
  </si>
  <si>
    <t>GWH230305-SFGN-MD</t>
  </si>
  <si>
    <t>GWH230305-SFGN-LG</t>
  </si>
  <si>
    <t>GWH230305-SFGN-XL</t>
  </si>
  <si>
    <t>GWH230305-SFGN-XX</t>
  </si>
  <si>
    <t>GREENER PASTURES</t>
  </si>
  <si>
    <t>GWH230305-GRPT-SM</t>
  </si>
  <si>
    <t>GWH230305-GRPT-MD</t>
  </si>
  <si>
    <t>GWH230305-GRPT-LG</t>
  </si>
  <si>
    <t>GWH230305-GRPT-XL</t>
  </si>
  <si>
    <t>GWH230305-GRPT-XX</t>
  </si>
  <si>
    <t>GWH230305-IABL-SM</t>
  </si>
  <si>
    <t>GWH230305-IABL-MD</t>
  </si>
  <si>
    <t>GWH230305-IABL-LG</t>
  </si>
  <si>
    <t>GWH230305-IABL-XL</t>
  </si>
  <si>
    <t>GWH230305-IABL-XX</t>
  </si>
  <si>
    <t>G10AHD89</t>
  </si>
  <si>
    <t>HESS ZIP UP</t>
  </si>
  <si>
    <t>GWH230306-IABL-SM</t>
  </si>
  <si>
    <t>GWH230306-IABL-MD</t>
  </si>
  <si>
    <t>GWH230306-IABL-LG</t>
  </si>
  <si>
    <t>GWH230306-IABL-XL</t>
  </si>
  <si>
    <t>GWH230306-IABL-XX</t>
  </si>
  <si>
    <t>GWH230306-PCBK-SM</t>
  </si>
  <si>
    <t>GWH230306-PCBK-MD</t>
  </si>
  <si>
    <t>GWH230306-PCBK-LG</t>
  </si>
  <si>
    <t>GWH230306-PCBK-XL</t>
  </si>
  <si>
    <t>GWH230306-PCBK-XX</t>
  </si>
  <si>
    <t>GWH230306-BISN-SM</t>
  </si>
  <si>
    <t>GWH230306-BISN-MD</t>
  </si>
  <si>
    <t>GWH230306-BISN-LG</t>
  </si>
  <si>
    <t>GWH230306-BISN-XL</t>
  </si>
  <si>
    <t>GWH230306-BISN-XX</t>
  </si>
  <si>
    <t>G10STS83</t>
  </si>
  <si>
    <t xml:space="preserve">SELL YOUR SOUL TEE </t>
  </si>
  <si>
    <t>PC ASH</t>
  </si>
  <si>
    <t>GWT230307-PCAH-SM</t>
  </si>
  <si>
    <t>GWT230307-PCAH-MD</t>
  </si>
  <si>
    <t>GWT230307-PCAH-LG</t>
  </si>
  <si>
    <t>GWT230307-PCAH-XL</t>
  </si>
  <si>
    <t>GWT230307-PCAH-XX</t>
  </si>
  <si>
    <t>GWT230307-PCLB-SM</t>
  </si>
  <si>
    <t>GWT230307-PCLB-MD</t>
  </si>
  <si>
    <t>GWT230307-PCLB-LG</t>
  </si>
  <si>
    <t>GWT230307-PCLB-XL</t>
  </si>
  <si>
    <t>GWT230307-PCLB-XX</t>
  </si>
  <si>
    <t>GWT230307-PCBK-SM</t>
  </si>
  <si>
    <t>GWT230307-PCBK-MD</t>
  </si>
  <si>
    <t>GWT230307-PCBK-LG</t>
  </si>
  <si>
    <t>GWT230307-PCBK-XL</t>
  </si>
  <si>
    <t>GWT230307-PCBK-XX</t>
  </si>
  <si>
    <t>G10STS84</t>
  </si>
  <si>
    <t xml:space="preserve">HESS TEE </t>
  </si>
  <si>
    <t>GWT230308-IABL-SM</t>
  </si>
  <si>
    <t>GWT230308-IABL-MD</t>
  </si>
  <si>
    <t>GWT230308-IABL-LG</t>
  </si>
  <si>
    <t>GWT230308-IABL-XL</t>
  </si>
  <si>
    <t>GWT230308-IABL-XX</t>
  </si>
  <si>
    <t>GWT230308-BISN-SM</t>
  </si>
  <si>
    <t>GWT230308-BISN-MD</t>
  </si>
  <si>
    <t>GWT230308-BISN-XL</t>
  </si>
  <si>
    <t>GWT230308-BISN-XX</t>
  </si>
  <si>
    <t>GWT230308-PCBK-SM</t>
  </si>
  <si>
    <t>GWT230308-PCBK-MD</t>
  </si>
  <si>
    <t>GWT230308-PCBK-LG</t>
  </si>
  <si>
    <t>GWT230308-PCBK-XL</t>
  </si>
  <si>
    <t>GWT230308-PCBK-XX</t>
  </si>
  <si>
    <t>G10STS87</t>
  </si>
  <si>
    <t xml:space="preserve">PLAYGROUND TEE </t>
  </si>
  <si>
    <t>GWT230309-SFGN-SM</t>
  </si>
  <si>
    <t>GWT230309-SFGN-MD</t>
  </si>
  <si>
    <t>GWT230309-SFGN-LG</t>
  </si>
  <si>
    <t>GWT230309-SFGN-XL</t>
  </si>
  <si>
    <t>GWT230309-SFGN-XX</t>
  </si>
  <si>
    <t>GWT230309-GRPT-SM</t>
  </si>
  <si>
    <t>GWT230309-GRPT-MD</t>
  </si>
  <si>
    <t>GWT230309-GRPT-LG</t>
  </si>
  <si>
    <t>GWT230309-GRPT-XL</t>
  </si>
  <si>
    <t>GWT230309-GRPT-XX</t>
  </si>
  <si>
    <t>GWT230309-IABL-SM</t>
  </si>
  <si>
    <t>GWT230309-IABL-MD</t>
  </si>
  <si>
    <t>GWT230309-IABL-LG</t>
  </si>
  <si>
    <t>GWT230309-IABL-XL</t>
  </si>
  <si>
    <t>GWT230309-IABL-XX</t>
  </si>
  <si>
    <t>G10STS89</t>
  </si>
  <si>
    <t xml:space="preserve">HORRIFIC TEE </t>
  </si>
  <si>
    <t>ELFIN YELLOW</t>
  </si>
  <si>
    <t>GWT230310-EYLW-SM</t>
  </si>
  <si>
    <t>GWT230310-EYLW-MD</t>
  </si>
  <si>
    <t>GWT230310-EYLW-LG</t>
  </si>
  <si>
    <t>GWT230310-EYLW-XL</t>
  </si>
  <si>
    <t>GWT230310-EYLW-XX</t>
  </si>
  <si>
    <t>GWT230310-ALBM-SM</t>
  </si>
  <si>
    <t>GWT230310-ALBM-MD</t>
  </si>
  <si>
    <t>GWT230310-ALBM-LG</t>
  </si>
  <si>
    <t>GWT230310-ALBM-XL</t>
  </si>
  <si>
    <t>GWT230310-ALBM-XX</t>
  </si>
  <si>
    <t>GWT230310-PCBK-SM</t>
  </si>
  <si>
    <t>GWT230310-PCBK-MD</t>
  </si>
  <si>
    <t>GWT230310-PCBK-LG</t>
  </si>
  <si>
    <t>GWT230310-PCBK-XL</t>
  </si>
  <si>
    <t>GWT230310-PCBK-XX</t>
  </si>
  <si>
    <t>G10STS94</t>
  </si>
  <si>
    <t>MATCH POINT RINGER TEE</t>
  </si>
  <si>
    <t>GWT230311-PCWT-SM</t>
  </si>
  <si>
    <t>GWT230311-PCWT-MD</t>
  </si>
  <si>
    <t>GWT230311-PCWT-LG</t>
  </si>
  <si>
    <t>GWT230311-PCWT-XL</t>
  </si>
  <si>
    <t>GWT230311-PCWT-XX</t>
  </si>
  <si>
    <t>GWT230311-PCLB-SM</t>
  </si>
  <si>
    <t>GWT230311-PCLB-MD</t>
  </si>
  <si>
    <t>GWT230311-PCLB-LG</t>
  </si>
  <si>
    <t>GWT230311-PCLB-XL</t>
  </si>
  <si>
    <t>GWT230311-PCLB-XX</t>
  </si>
  <si>
    <t>02</t>
  </si>
  <si>
    <t xml:space="preserve">STYLE(s)# 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</si>
  <si>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</si>
  <si>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</si>
  <si>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</si>
  <si>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</si>
  <si>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</si>
  <si>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</si>
  <si>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</si>
  <si>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THÚY</t>
  </si>
  <si>
    <t>CÁC BƯỚC ĐÓNG HÀNG CHO GOLWANG</t>
  </si>
  <si>
    <t>LONG SLEEVE</t>
  </si>
  <si>
    <t>THÂN TRƯỚC</t>
  </si>
  <si>
    <t>THÂN SAU</t>
  </si>
  <si>
    <t>GẤP 2 SƯỜN ÁO+TAY</t>
  </si>
  <si>
    <t>GẤP ĐÔI THÂN ÁO</t>
  </si>
  <si>
    <t>ĐÓNG ÁO VỪA BAO</t>
  </si>
  <si>
    <t>DÁN STICKER BÊN NGOÀI BAO</t>
  </si>
  <si>
    <t>CREWNECK</t>
  </si>
  <si>
    <t>T SHIRT</t>
  </si>
  <si>
    <t xml:space="preserve">HOODIE </t>
  </si>
  <si>
    <t>GẤP NÓN</t>
  </si>
  <si>
    <t>GẤP ĐÔI QUẦN</t>
  </si>
  <si>
    <t>GẤP ĐÁY</t>
  </si>
  <si>
    <t>GẤP ÔNG QUẦN</t>
  </si>
  <si>
    <t>GẤP QUẦN SAO CHO CHIỀU DÀI VỪA VỚI BAO</t>
  </si>
  <si>
    <t>MẶT TÚI SAU ĐẶT PHÍA TRÊN</t>
  </si>
  <si>
    <t>ĐÓNG QUẦN VỪA BAO</t>
  </si>
  <si>
    <t>GẤP QUẦN SAO CHO CHIỀU DÀI VỪA VỚI BAO, MẶT TÚI SAU ĐẶT PHÍA TRÊN</t>
  </si>
  <si>
    <t>VẢI ĐÃ NHẬP KHO - NCC JERRY</t>
  </si>
  <si>
    <t>CẤP RẬP ĐỊNH VỊ IN THÂN TRƯỚC TRÁI</t>
  </si>
  <si>
    <t>ROMEO WATER SHORTS</t>
  </si>
  <si>
    <r>
      <rPr>
        <b/>
        <sz val="11"/>
        <color indexed="8"/>
        <rFont val="Muli"/>
      </rPr>
      <t xml:space="preserve">BRAND:  </t>
    </r>
    <r>
      <rPr>
        <b/>
        <sz val="11"/>
        <color theme="1"/>
        <rFont val="Muli"/>
      </rPr>
      <t xml:space="preserve">                               </t>
    </r>
  </si>
  <si>
    <t>DATE</t>
  </si>
  <si>
    <t xml:space="preserve">STYLE NUMBER:                                                                                                                                                                                           </t>
  </si>
  <si>
    <t>VENDOR REF</t>
  </si>
  <si>
    <t>UNAVAILABLE</t>
  </si>
  <si>
    <t>DESCRIPTION:</t>
  </si>
  <si>
    <t>SS24</t>
  </si>
  <si>
    <t>MEASUREMENTS: INCH</t>
  </si>
  <si>
    <t>GRADING</t>
  </si>
  <si>
    <t>TOL +/-</t>
  </si>
  <si>
    <t>WAIST ALONG TOP EDGE TOTAL CIRC RELAXED</t>
  </si>
  <si>
    <t>WAIST ALONG TOP EDGE</t>
  </si>
  <si>
    <t xml:space="preserve">LƯNG ĐO ÊM </t>
  </si>
  <si>
    <r>
      <t xml:space="preserve">WAIST ALONG TOP EDGE TOTAL CIRC </t>
    </r>
    <r>
      <rPr>
        <b/>
        <sz val="16"/>
        <rFont val="Calibri"/>
        <family val="2"/>
      </rPr>
      <t>EXTENDED</t>
    </r>
  </si>
  <si>
    <t xml:space="preserve">LƯNG ĐO CĂNG </t>
  </si>
  <si>
    <t>WB HEIGHT</t>
  </si>
  <si>
    <t xml:space="preserve">TO BẢN LƯNG </t>
  </si>
  <si>
    <t>HIP 8" INCLUDED WAISTBAND</t>
  </si>
  <si>
    <t xml:space="preserve">MÔNG 8" TỪ LƯNG XUỐNG </t>
  </si>
  <si>
    <t xml:space="preserve">THIGH 1" FROM CROTCH </t>
  </si>
  <si>
    <t>THIGH 1" FROM CROTCH</t>
  </si>
  <si>
    <t>ĐÙI DƯỚI ĐÁY 1"</t>
  </si>
  <si>
    <t>FRONT RISE INCLUDE WAISTBAND</t>
  </si>
  <si>
    <t>FRONT RISE TO TOP EDGE</t>
  </si>
  <si>
    <t xml:space="preserve">ĐÁY TRƯỚC BAO GỒM LƯNG </t>
  </si>
  <si>
    <t>BACK RISE INCLUDE WASITBAND</t>
  </si>
  <si>
    <t>BACK RISE TO TOP EDGE</t>
  </si>
  <si>
    <t xml:space="preserve">ĐÁY SAU BAO GỒM LƯNG </t>
  </si>
  <si>
    <t>LEG OPENING AT EDGE</t>
  </si>
  <si>
    <t xml:space="preserve">RỘNG ỐNG </t>
  </si>
  <si>
    <t xml:space="preserve">INSEAM </t>
  </si>
  <si>
    <t>LEG OPENING</t>
  </si>
  <si>
    <t xml:space="preserve">DÀI SƯỜN TRONG </t>
  </si>
  <si>
    <t>FRONT POCKET OPENING</t>
  </si>
  <si>
    <t>FRONT POCKET WIDTH ALONG WB SEAM</t>
  </si>
  <si>
    <t xml:space="preserve"> DÀI MIỆNG TÚI TRƯỚC</t>
  </si>
  <si>
    <t xml:space="preserve">BACK WELT POCKET OPENING </t>
  </si>
  <si>
    <t xml:space="preserve">DÀI MIỆNG TÚI SAU </t>
  </si>
  <si>
    <t>BACK WELT POCKET HEIGHT</t>
  </si>
  <si>
    <t xml:space="preserve">CAO MIỆNG TÚI SAU </t>
  </si>
  <si>
    <t>HEM HEIGHT</t>
  </si>
  <si>
    <t xml:space="preserve">TO BẢN LAI </t>
  </si>
  <si>
    <r>
      <t>Mã G10SR51:  Dài dây kéo túi s</t>
    </r>
    <r>
      <rPr>
        <b/>
        <sz val="11"/>
        <color rgb="FF000000"/>
        <rFont val="Cambria"/>
        <family val="1"/>
      </rPr>
      <t>ườ</t>
    </r>
    <r>
      <rPr>
        <b/>
        <sz val="11"/>
        <color rgb="FF000000"/>
        <rFont val="Muli"/>
      </rPr>
      <t>n 6.5” (dây kéo gi</t>
    </r>
    <r>
      <rPr>
        <b/>
        <sz val="11"/>
        <color rgb="FF000000"/>
        <rFont val="Cambria"/>
        <family val="1"/>
      </rPr>
      <t>ọ</t>
    </r>
    <r>
      <rPr>
        <b/>
        <sz val="11"/>
        <color rgb="FF000000"/>
        <rFont val="Muli"/>
      </rPr>
      <t>t n</t>
    </r>
    <r>
      <rPr>
        <b/>
        <sz val="11"/>
        <color rgb="FF000000"/>
        <rFont val="Cambria"/>
        <family val="1"/>
      </rPr>
      <t>ướ</t>
    </r>
    <r>
      <rPr>
        <b/>
        <sz val="11"/>
        <color rgb="FF000000"/>
        <rFont val="Muli"/>
      </rPr>
      <t>c).</t>
    </r>
  </si>
  <si>
    <t>                           Dài dây kéo túi sau 5.5”</t>
  </si>
  <si>
    <t>Mã G10SR53: Dài dây kéo túi sau: 5.5”</t>
  </si>
  <si>
    <t>CHINH LAI THEO COMMENT 290823</t>
  </si>
  <si>
    <t>G10SR53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</si>
</sst>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"/>
    <numFmt numFmtId="174" formatCode="[$-409]d\-mmm\-yy;@"/>
    <numFmt numFmtId="175" formatCode="_-[$VND]\ * #,##0_-;\-[$VND]\ * #,##0_-;_-[$VND]\ * &quot;-&quot;_-;_-@_-"/>
    <numFmt numFmtId="176" formatCode="_-* #,##0.00_-;\-* #,##0.00_-;_-* &quot;-&quot;??_-;_-@_-"/>
    <numFmt numFmtId="177" formatCode="_([$VND]\ * #,##0_);_([$VND]\ * \(#,##0\);_([$VND]\ * &quot;-&quot;_);_(@_)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Geneva"/>
      <family val="1"/>
      <charset val="134"/>
    </font>
    <font>
      <sz val="11"/>
      <color rgb="FF000000"/>
      <name val="Calibri"/>
      <family val="2"/>
    </font>
    <font>
      <sz val="13"/>
      <name val="Muli"/>
    </font>
    <font>
      <b/>
      <sz val="36"/>
      <name val="Muli"/>
    </font>
    <font>
      <b/>
      <sz val="16"/>
      <name val="Muli"/>
    </font>
    <font>
      <sz val="16"/>
      <name val="Muli"/>
    </font>
    <font>
      <sz val="26"/>
      <name val="Muli"/>
    </font>
    <font>
      <b/>
      <sz val="26"/>
      <name val="Muli"/>
    </font>
    <font>
      <b/>
      <u/>
      <sz val="26"/>
      <name val="Muli"/>
    </font>
    <font>
      <b/>
      <sz val="22"/>
      <name val="Muli"/>
    </font>
    <font>
      <sz val="22"/>
      <name val="Muli"/>
    </font>
    <font>
      <b/>
      <i/>
      <sz val="22"/>
      <name val="Muli"/>
    </font>
    <font>
      <b/>
      <sz val="30"/>
      <name val="Muli"/>
    </font>
    <font>
      <sz val="15"/>
      <name val="Muli"/>
    </font>
    <font>
      <b/>
      <u/>
      <sz val="12"/>
      <name val="Muli"/>
    </font>
    <font>
      <u/>
      <sz val="15"/>
      <name val="Muli"/>
    </font>
    <font>
      <b/>
      <sz val="14"/>
      <name val="Muli"/>
    </font>
    <font>
      <b/>
      <sz val="12"/>
      <name val="Muli"/>
    </font>
    <font>
      <b/>
      <sz val="28"/>
      <name val="Muli"/>
    </font>
    <font>
      <b/>
      <sz val="11"/>
      <name val="Muli"/>
    </font>
    <font>
      <sz val="18"/>
      <name val="Muli"/>
    </font>
    <font>
      <sz val="12"/>
      <name val="Muli"/>
    </font>
    <font>
      <sz val="11"/>
      <name val="Muli"/>
    </font>
    <font>
      <b/>
      <u/>
      <sz val="18"/>
      <name val="Muli"/>
    </font>
    <font>
      <b/>
      <sz val="18"/>
      <name val="Muli"/>
    </font>
    <font>
      <b/>
      <sz val="20"/>
      <name val="Muli"/>
    </font>
    <font>
      <b/>
      <sz val="19"/>
      <name val="Muli"/>
    </font>
    <font>
      <sz val="20"/>
      <name val="Muli"/>
    </font>
    <font>
      <sz val="14"/>
      <name val="Muli"/>
    </font>
    <font>
      <b/>
      <sz val="48"/>
      <name val="Muli"/>
    </font>
    <font>
      <b/>
      <sz val="22"/>
      <color theme="9" tint="-0.249977111117893"/>
      <name val="Muli"/>
    </font>
    <font>
      <sz val="24"/>
      <name val="Muli"/>
    </font>
    <font>
      <sz val="32"/>
      <color theme="1"/>
      <name val="Muli"/>
    </font>
    <font>
      <sz val="11"/>
      <color theme="1"/>
      <name val="Muli"/>
    </font>
    <font>
      <b/>
      <sz val="26"/>
      <color theme="9" tint="-0.249977111117893"/>
      <name val="Muli"/>
    </font>
    <font>
      <b/>
      <sz val="26"/>
      <color rgb="FFFF0000"/>
      <name val="Muli"/>
    </font>
    <font>
      <sz val="12"/>
      <color theme="1"/>
      <name val="Calibri"/>
      <family val="2"/>
      <charset val="134"/>
      <scheme val="minor"/>
    </font>
    <font>
      <b/>
      <sz val="10"/>
      <color theme="1"/>
      <name val="Muli"/>
    </font>
    <font>
      <sz val="10"/>
      <color theme="1"/>
      <name val="Muli"/>
    </font>
    <font>
      <b/>
      <sz val="10"/>
      <name val="Muli"/>
    </font>
    <font>
      <sz val="36"/>
      <name val="Muli"/>
    </font>
    <font>
      <sz val="11"/>
      <color rgb="FF000000"/>
      <name val="Calibri"/>
      <family val="2"/>
    </font>
    <font>
      <sz val="12"/>
      <color theme="1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rgb="FF000000"/>
      <name val="Muli"/>
    </font>
    <font>
      <sz val="18"/>
      <color rgb="FFFF0000"/>
      <name val="Muli"/>
    </font>
    <font>
      <b/>
      <sz val="16"/>
      <color theme="1"/>
      <name val="Muli"/>
    </font>
    <font>
      <b/>
      <sz val="11"/>
      <color theme="1"/>
      <name val="Muli"/>
    </font>
    <font>
      <b/>
      <sz val="8"/>
      <name val="Muli"/>
    </font>
    <font>
      <b/>
      <sz val="9"/>
      <name val="Muli"/>
    </font>
    <font>
      <i/>
      <sz val="12"/>
      <name val="Muli"/>
    </font>
    <font>
      <b/>
      <sz val="22"/>
      <color theme="1"/>
      <name val="Muli"/>
    </font>
    <font>
      <b/>
      <sz val="12"/>
      <color theme="1"/>
      <name val="Muli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8"/>
      <name val="Muli"/>
    </font>
    <font>
      <b/>
      <sz val="14"/>
      <color indexed="8"/>
      <name val="Muli"/>
    </font>
    <font>
      <b/>
      <sz val="10"/>
      <color indexed="8"/>
      <name val="Muli"/>
    </font>
    <font>
      <sz val="10"/>
      <color indexed="8"/>
      <name val="Muli"/>
    </font>
    <font>
      <b/>
      <sz val="16"/>
      <color indexed="8"/>
      <name val="Muli"/>
    </font>
    <font>
      <b/>
      <sz val="11"/>
      <color rgb="FF000000"/>
      <name val="Muli"/>
    </font>
    <font>
      <b/>
      <sz val="16"/>
      <name val="Calibri"/>
      <family val="2"/>
    </font>
    <font>
      <sz val="16"/>
      <name val="Calibri"/>
      <family val="2"/>
    </font>
    <font>
      <sz val="16"/>
      <color indexed="8"/>
      <name val="Calibri"/>
      <family val="2"/>
    </font>
    <font>
      <sz val="14"/>
      <name val="Calibri"/>
      <family val="2"/>
    </font>
    <font>
      <b/>
      <sz val="11"/>
      <color rgb="FF000000"/>
      <name val="Cambria"/>
      <family val="1"/>
    </font>
    <font>
      <sz val="16"/>
      <color indexed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color theme="1"/>
      <name val="Muli"/>
    </font>
    <font>
      <b/>
      <sz val="12"/>
      <color rgb="FF000000"/>
      <name val="Muli"/>
    </font>
    <font>
      <b/>
      <sz val="16"/>
      <color rgb="FF000000"/>
      <name val="Muli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9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3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6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3" applyNumberFormat="0" applyProtection="0">
      <alignment horizontal="right" vertical="center"/>
    </xf>
    <xf numFmtId="0" fontId="2" fillId="8" borderId="23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4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20" fillId="0" borderId="0"/>
    <xf numFmtId="0" fontId="10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0" fontId="56" fillId="0" borderId="0">
      <alignment vertical="center"/>
    </xf>
    <xf numFmtId="43" fontId="56" fillId="0" borderId="0" applyFont="0" applyFill="0" applyBorder="0" applyAlignment="0" applyProtection="0"/>
    <xf numFmtId="0" fontId="61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74" fillId="0" borderId="0" applyNumberFormat="0" applyFill="0" applyBorder="0" applyAlignment="0" applyProtection="0">
      <alignment vertical="top"/>
      <protection locked="0"/>
    </xf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/>
    <xf numFmtId="177" fontId="1" fillId="0" borderId="0"/>
    <xf numFmtId="177" fontId="1" fillId="0" borderId="0"/>
    <xf numFmtId="175" fontId="2" fillId="0" borderId="0"/>
    <xf numFmtId="176" fontId="2" fillId="0" borderId="0" applyFont="0" applyFill="0" applyBorder="0" applyAlignment="0" applyProtection="0"/>
    <xf numFmtId="43" fontId="75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2" fillId="0" borderId="0"/>
    <xf numFmtId="0" fontId="1" fillId="0" borderId="0"/>
    <xf numFmtId="0" fontId="76" fillId="0" borderId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</cellStyleXfs>
  <cellXfs count="433">
    <xf numFmtId="0" fontId="0" fillId="0" borderId="0" xfId="0"/>
    <xf numFmtId="0" fontId="22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0" fontId="27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1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horizontal="left" vertical="center"/>
    </xf>
    <xf numFmtId="15" fontId="29" fillId="2" borderId="1" xfId="0" applyNumberFormat="1" applyFont="1" applyFill="1" applyBorder="1" applyAlignment="1">
      <alignment horizontal="left" vertical="center" wrapText="1"/>
    </xf>
    <xf numFmtId="164" fontId="29" fillId="2" borderId="1" xfId="0" quotePrefix="1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4" borderId="2" xfId="0" quotePrefix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vertical="center"/>
    </xf>
    <xf numFmtId="0" fontId="27" fillId="2" borderId="3" xfId="0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0" fontId="27" fillId="2" borderId="2" xfId="0" applyFont="1" applyFill="1" applyBorder="1" applyAlignment="1">
      <alignment horizontal="right" vertical="center"/>
    </xf>
    <xf numFmtId="0" fontId="29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right" vertical="center" wrapText="1"/>
    </xf>
    <xf numFmtId="0" fontId="29" fillId="0" borderId="2" xfId="0" applyFont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right" vertical="center"/>
    </xf>
    <xf numFmtId="3" fontId="34" fillId="2" borderId="4" xfId="0" applyNumberFormat="1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right" vertical="center"/>
    </xf>
    <xf numFmtId="3" fontId="34" fillId="2" borderId="4" xfId="0" applyNumberFormat="1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right" vertical="center" wrapText="1"/>
    </xf>
    <xf numFmtId="3" fontId="37" fillId="2" borderId="0" xfId="0" applyNumberFormat="1" applyFont="1" applyFill="1" applyAlignment="1">
      <alignment horizontal="center" vertical="center"/>
    </xf>
    <xf numFmtId="0" fontId="38" fillId="3" borderId="35" xfId="0" applyFont="1" applyFill="1" applyBorder="1" applyAlignment="1">
      <alignment vertical="center"/>
    </xf>
    <xf numFmtId="0" fontId="38" fillId="3" borderId="21" xfId="0" applyFont="1" applyFill="1" applyBorder="1" applyAlignment="1">
      <alignment vertical="center" wrapText="1"/>
    </xf>
    <xf numFmtId="0" fontId="38" fillId="3" borderId="14" xfId="0" applyFont="1" applyFill="1" applyBorder="1" applyAlignment="1">
      <alignment vertical="center"/>
    </xf>
    <xf numFmtId="0" fontId="38" fillId="3" borderId="15" xfId="0" applyFont="1" applyFill="1" applyBorder="1" applyAlignment="1">
      <alignment vertical="center"/>
    </xf>
    <xf numFmtId="0" fontId="38" fillId="3" borderId="0" xfId="0" applyFont="1" applyFill="1" applyAlignment="1">
      <alignment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1" fontId="30" fillId="2" borderId="11" xfId="0" applyNumberFormat="1" applyFont="1" applyFill="1" applyBorder="1" applyAlignment="1">
      <alignment horizontal="center" vertical="center" wrapText="1"/>
    </xf>
    <xf numFmtId="165" fontId="30" fillId="2" borderId="11" xfId="0" applyNumberFormat="1" applyFont="1" applyFill="1" applyBorder="1" applyAlignment="1">
      <alignment horizontal="center" vertical="center"/>
    </xf>
    <xf numFmtId="1" fontId="30" fillId="2" borderId="11" xfId="0" applyNumberFormat="1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/>
    </xf>
    <xf numFmtId="0" fontId="39" fillId="2" borderId="0" xfId="0" applyFont="1" applyFill="1" applyAlignment="1">
      <alignment vertical="center" wrapText="1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/>
    </xf>
    <xf numFmtId="1" fontId="30" fillId="0" borderId="16" xfId="1" applyNumberFormat="1" applyFont="1" applyBorder="1" applyAlignment="1">
      <alignment horizontal="center" vertical="center" wrapText="1"/>
    </xf>
    <xf numFmtId="1" fontId="29" fillId="0" borderId="16" xfId="1" applyNumberFormat="1" applyFont="1" applyBorder="1" applyAlignment="1">
      <alignment horizontal="center" vertical="center" wrapText="1"/>
    </xf>
    <xf numFmtId="1" fontId="40" fillId="2" borderId="16" xfId="0" applyNumberFormat="1" applyFont="1" applyFill="1" applyBorder="1" applyAlignment="1">
      <alignment horizontal="left" vertical="center"/>
    </xf>
    <xf numFmtId="1" fontId="30" fillId="2" borderId="16" xfId="0" applyNumberFormat="1" applyFont="1" applyFill="1" applyBorder="1" applyAlignment="1">
      <alignment horizontal="left" vertical="center"/>
    </xf>
    <xf numFmtId="2" fontId="30" fillId="2" borderId="16" xfId="0" applyNumberFormat="1" applyFont="1" applyFill="1" applyBorder="1" applyAlignment="1">
      <alignment horizontal="center" vertical="center"/>
    </xf>
    <xf numFmtId="165" fontId="30" fillId="2" borderId="16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vertical="center"/>
    </xf>
    <xf numFmtId="1" fontId="30" fillId="2" borderId="16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1" fontId="22" fillId="0" borderId="16" xfId="1" applyNumberFormat="1" applyFont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vertical="center" wrapText="1"/>
    </xf>
    <xf numFmtId="1" fontId="30" fillId="0" borderId="16" xfId="0" applyNumberFormat="1" applyFont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165" fontId="30" fillId="2" borderId="16" xfId="0" applyNumberFormat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vertical="center" wrapText="1"/>
    </xf>
    <xf numFmtId="0" fontId="39" fillId="2" borderId="4" xfId="0" applyFont="1" applyFill="1" applyBorder="1" applyAlignment="1">
      <alignment vertical="center"/>
    </xf>
    <xf numFmtId="0" fontId="39" fillId="2" borderId="4" xfId="0" applyFont="1" applyFill="1" applyBorder="1" applyAlignment="1">
      <alignment vertical="center" wrapText="1"/>
    </xf>
    <xf numFmtId="0" fontId="39" fillId="2" borderId="4" xfId="0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2" fontId="42" fillId="2" borderId="0" xfId="0" applyNumberFormat="1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Alignment="1">
      <alignment vertical="center" wrapText="1"/>
    </xf>
    <xf numFmtId="166" fontId="30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0" fillId="2" borderId="0" xfId="0" applyFont="1" applyFill="1" applyAlignment="1">
      <alignment vertical="center" wrapText="1"/>
    </xf>
    <xf numFmtId="0" fontId="44" fillId="2" borderId="0" xfId="0" applyFont="1" applyFill="1" applyAlignment="1">
      <alignment vertical="center" wrapText="1"/>
    </xf>
    <xf numFmtId="0" fontId="44" fillId="0" borderId="16" xfId="0" applyFont="1" applyBorder="1" applyAlignment="1">
      <alignment horizontal="center" vertical="center"/>
    </xf>
    <xf numFmtId="1" fontId="40" fillId="2" borderId="17" xfId="0" applyNumberFormat="1" applyFont="1" applyFill="1" applyBorder="1" applyAlignment="1">
      <alignment vertical="center" wrapText="1"/>
    </xf>
    <xf numFmtId="0" fontId="48" fillId="2" borderId="0" xfId="0" applyFont="1" applyFill="1" applyAlignment="1">
      <alignment horizontal="left" vertical="center"/>
    </xf>
    <xf numFmtId="0" fontId="44" fillId="0" borderId="13" xfId="0" quotePrefix="1" applyFont="1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1" fontId="40" fillId="2" borderId="17" xfId="0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166" fontId="40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29" fillId="2" borderId="16" xfId="0" quotePrefix="1" applyFont="1" applyFill="1" applyBorder="1" applyAlignment="1">
      <alignment horizontal="left"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right" vertical="center"/>
    </xf>
    <xf numFmtId="0" fontId="29" fillId="2" borderId="0" xfId="0" applyFont="1" applyFill="1" applyAlignment="1">
      <alignment horizontal="center" vertical="center"/>
    </xf>
    <xf numFmtId="166" fontId="29" fillId="2" borderId="0" xfId="0" applyNumberFormat="1" applyFont="1" applyFill="1" applyAlignment="1">
      <alignment horizontal="center" vertical="center"/>
    </xf>
    <xf numFmtId="1" fontId="29" fillId="2" borderId="16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32" fillId="10" borderId="0" xfId="0" applyFont="1" applyFill="1" applyAlignment="1">
      <alignment horizontal="left" vertical="center"/>
    </xf>
    <xf numFmtId="0" fontId="32" fillId="10" borderId="0" xfId="0" applyFont="1" applyFill="1" applyAlignment="1">
      <alignment horizontal="center" vertical="center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>
      <alignment horizontal="center" vertical="center"/>
    </xf>
    <xf numFmtId="173" fontId="30" fillId="2" borderId="16" xfId="0" applyNumberFormat="1" applyFont="1" applyFill="1" applyBorder="1" applyAlignment="1">
      <alignment horizontal="center" vertical="center"/>
    </xf>
    <xf numFmtId="2" fontId="30" fillId="2" borderId="16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vertical="center" wrapText="1"/>
    </xf>
    <xf numFmtId="0" fontId="30" fillId="3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51" fillId="2" borderId="0" xfId="0" quotePrefix="1" applyFont="1" applyFill="1" applyAlignment="1">
      <alignment horizontal="left" vertical="center"/>
    </xf>
    <xf numFmtId="0" fontId="52" fillId="3" borderId="0" xfId="0" quotePrefix="1" applyFont="1" applyFill="1"/>
    <xf numFmtId="0" fontId="53" fillId="3" borderId="0" xfId="0" applyFont="1" applyFill="1" applyAlignment="1">
      <alignment vertical="center"/>
    </xf>
    <xf numFmtId="0" fontId="53" fillId="3" borderId="0" xfId="0" applyFont="1" applyFill="1" applyAlignment="1">
      <alignment vertical="center" wrapText="1"/>
    </xf>
    <xf numFmtId="0" fontId="52" fillId="3" borderId="0" xfId="0" quotePrefix="1" applyFont="1" applyFill="1" applyAlignment="1">
      <alignment vertical="center"/>
    </xf>
    <xf numFmtId="0" fontId="30" fillId="2" borderId="16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54" fillId="2" borderId="2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center" vertical="center"/>
    </xf>
    <xf numFmtId="0" fontId="45" fillId="5" borderId="9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/>
    </xf>
    <xf numFmtId="1" fontId="30" fillId="2" borderId="0" xfId="0" applyNumberFormat="1" applyFont="1" applyFill="1" applyAlignment="1">
      <alignment horizontal="center" vertical="center"/>
    </xf>
    <xf numFmtId="1" fontId="29" fillId="0" borderId="0" xfId="0" applyNumberFormat="1" applyFont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/>
    </xf>
    <xf numFmtId="0" fontId="44" fillId="5" borderId="20" xfId="0" applyFont="1" applyFill="1" applyBorder="1" applyAlignment="1">
      <alignment horizontal="center" vertical="center" wrapText="1"/>
    </xf>
    <xf numFmtId="0" fontId="44" fillId="5" borderId="20" xfId="0" applyFont="1" applyFill="1" applyBorder="1" applyAlignment="1">
      <alignment vertical="center" wrapText="1"/>
    </xf>
    <xf numFmtId="0" fontId="27" fillId="4" borderId="2" xfId="0" quotePrefix="1" applyFont="1" applyFill="1" applyBorder="1" applyAlignment="1">
      <alignment horizontal="left" vertical="center"/>
    </xf>
    <xf numFmtId="1" fontId="50" fillId="0" borderId="16" xfId="1" applyNumberFormat="1" applyFont="1" applyBorder="1" applyAlignment="1">
      <alignment horizontal="center" vertical="center" wrapText="1"/>
    </xf>
    <xf numFmtId="1" fontId="47" fillId="0" borderId="16" xfId="1" applyNumberFormat="1" applyFont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41" fillId="0" borderId="25" xfId="60" applyFont="1" applyBorder="1" applyAlignment="1">
      <alignment vertical="center"/>
    </xf>
    <xf numFmtId="0" fontId="57" fillId="11" borderId="22" xfId="0" applyFont="1" applyFill="1" applyBorder="1" applyAlignment="1">
      <alignment vertical="center"/>
    </xf>
    <xf numFmtId="0" fontId="58" fillId="0" borderId="22" xfId="0" applyFont="1" applyBorder="1" applyAlignment="1">
      <alignment horizontal="center" vertical="center"/>
    </xf>
    <xf numFmtId="0" fontId="41" fillId="0" borderId="26" xfId="60" applyFont="1" applyBorder="1" applyAlignment="1">
      <alignment vertical="center"/>
    </xf>
    <xf numFmtId="0" fontId="41" fillId="0" borderId="26" xfId="60" applyFont="1" applyBorder="1" applyAlignment="1">
      <alignment vertical="center" wrapText="1"/>
    </xf>
    <xf numFmtId="0" fontId="37" fillId="0" borderId="27" xfId="60" applyFont="1" applyBorder="1" applyAlignment="1">
      <alignment vertical="center"/>
    </xf>
    <xf numFmtId="0" fontId="41" fillId="0" borderId="0" xfId="60" applyFont="1" applyAlignment="1">
      <alignment vertical="center"/>
    </xf>
    <xf numFmtId="0" fontId="41" fillId="0" borderId="28" xfId="60" applyFont="1" applyBorder="1" applyAlignment="1">
      <alignment vertical="center"/>
    </xf>
    <xf numFmtId="0" fontId="57" fillId="11" borderId="16" xfId="0" applyFont="1" applyFill="1" applyBorder="1" applyAlignment="1">
      <alignment vertical="center"/>
    </xf>
    <xf numFmtId="0" fontId="58" fillId="0" borderId="16" xfId="0" quotePrefix="1" applyFont="1" applyBorder="1" applyAlignment="1">
      <alignment horizontal="center" vertical="center"/>
    </xf>
    <xf numFmtId="0" fontId="41" fillId="0" borderId="0" xfId="60" applyFont="1" applyAlignment="1">
      <alignment vertical="center" wrapText="1"/>
    </xf>
    <xf numFmtId="0" fontId="37" fillId="0" borderId="29" xfId="60" applyFont="1" applyBorder="1" applyAlignment="1">
      <alignment vertical="center"/>
    </xf>
    <xf numFmtId="16" fontId="58" fillId="0" borderId="16" xfId="0" quotePrefix="1" applyNumberFormat="1" applyFont="1" applyBorder="1" applyAlignment="1">
      <alignment horizontal="center" vertical="center"/>
    </xf>
    <xf numFmtId="174" fontId="37" fillId="12" borderId="38" xfId="60" quotePrefix="1" applyNumberFormat="1" applyFont="1" applyFill="1" applyBorder="1" applyAlignment="1">
      <alignment vertical="center"/>
    </xf>
    <xf numFmtId="0" fontId="37" fillId="0" borderId="28" xfId="60" applyFont="1" applyBorder="1" applyAlignment="1">
      <alignment vertical="center"/>
    </xf>
    <xf numFmtId="0" fontId="37" fillId="0" borderId="0" xfId="60" applyFont="1" applyAlignment="1">
      <alignment vertical="center"/>
    </xf>
    <xf numFmtId="0" fontId="37" fillId="0" borderId="0" xfId="60" applyFont="1" applyAlignment="1">
      <alignment vertical="center" wrapText="1"/>
    </xf>
    <xf numFmtId="0" fontId="41" fillId="0" borderId="0" xfId="60" applyFont="1"/>
    <xf numFmtId="0" fontId="37" fillId="5" borderId="38" xfId="60" applyFont="1" applyFill="1" applyBorder="1" applyAlignment="1">
      <alignment horizontal="left" vertical="center"/>
    </xf>
    <xf numFmtId="0" fontId="37" fillId="5" borderId="38" xfId="60" applyFont="1" applyFill="1" applyBorder="1" applyAlignment="1">
      <alignment horizontal="left" vertical="center" wrapText="1"/>
    </xf>
    <xf numFmtId="0" fontId="37" fillId="0" borderId="0" xfId="60" applyFont="1" applyAlignment="1">
      <alignment horizontal="left" vertical="center"/>
    </xf>
    <xf numFmtId="0" fontId="37" fillId="0" borderId="0" xfId="60" applyFont="1" applyAlignment="1">
      <alignment horizontal="left" vertical="center" wrapText="1"/>
    </xf>
    <xf numFmtId="0" fontId="41" fillId="0" borderId="25" xfId="60" applyFont="1" applyBorder="1"/>
    <xf numFmtId="0" fontId="41" fillId="0" borderId="26" xfId="60" applyFont="1" applyBorder="1"/>
    <xf numFmtId="0" fontId="41" fillId="0" borderId="26" xfId="60" applyFont="1" applyBorder="1" applyAlignment="1">
      <alignment wrapText="1"/>
    </xf>
    <xf numFmtId="0" fontId="37" fillId="0" borderId="38" xfId="60" applyFont="1" applyBorder="1" applyAlignment="1">
      <alignment horizontal="center" vertical="center"/>
    </xf>
    <xf numFmtId="0" fontId="37" fillId="0" borderId="5" xfId="60" applyFont="1" applyBorder="1" applyAlignment="1">
      <alignment horizontal="center" vertical="center"/>
    </xf>
    <xf numFmtId="0" fontId="37" fillId="0" borderId="7" xfId="60" applyFont="1" applyBorder="1" applyAlignment="1">
      <alignment horizontal="center" vertical="center"/>
    </xf>
    <xf numFmtId="0" fontId="37" fillId="0" borderId="7" xfId="60" applyFont="1" applyBorder="1" applyAlignment="1">
      <alignment horizontal="center" vertical="center" wrapText="1"/>
    </xf>
    <xf numFmtId="0" fontId="37" fillId="0" borderId="0" xfId="60" applyFont="1" applyAlignment="1">
      <alignment horizontal="center" vertical="center"/>
    </xf>
    <xf numFmtId="0" fontId="37" fillId="0" borderId="39" xfId="60" applyFont="1" applyBorder="1" applyAlignment="1">
      <alignment horizontal="center" vertical="center"/>
    </xf>
    <xf numFmtId="0" fontId="37" fillId="0" borderId="39" xfId="60" applyFont="1" applyBorder="1" applyAlignment="1">
      <alignment horizontal="center" vertical="center" wrapText="1"/>
    </xf>
    <xf numFmtId="0" fontId="37" fillId="0" borderId="42" xfId="60" applyFont="1" applyBorder="1" applyAlignment="1">
      <alignment horizontal="center" vertical="center"/>
    </xf>
    <xf numFmtId="0" fontId="41" fillId="0" borderId="39" xfId="60" applyFont="1" applyBorder="1" applyAlignment="1">
      <alignment horizontal="left" vertical="center"/>
    </xf>
    <xf numFmtId="0" fontId="37" fillId="0" borderId="43" xfId="60" applyFont="1" applyBorder="1" applyAlignment="1">
      <alignment horizontal="center" vertical="center"/>
    </xf>
    <xf numFmtId="0" fontId="37" fillId="0" borderId="44" xfId="60" applyFont="1" applyBorder="1" applyAlignment="1">
      <alignment horizontal="center" vertical="center" wrapText="1"/>
    </xf>
    <xf numFmtId="0" fontId="37" fillId="0" borderId="47" xfId="60" applyFont="1" applyBorder="1" applyAlignment="1">
      <alignment horizontal="center" vertical="center"/>
    </xf>
    <xf numFmtId="0" fontId="41" fillId="0" borderId="48" xfId="60" applyFont="1" applyBorder="1" applyAlignment="1">
      <alignment horizontal="left" vertical="center"/>
    </xf>
    <xf numFmtId="0" fontId="37" fillId="0" borderId="44" xfId="60" applyFont="1" applyBorder="1" applyAlignment="1">
      <alignment horizontal="center" vertical="center"/>
    </xf>
    <xf numFmtId="0" fontId="37" fillId="0" borderId="43" xfId="60" applyFont="1" applyBorder="1" applyAlignment="1">
      <alignment horizontal="center" vertical="center" wrapText="1"/>
    </xf>
    <xf numFmtId="0" fontId="37" fillId="0" borderId="49" xfId="60" applyFont="1" applyBorder="1" applyAlignment="1">
      <alignment horizontal="center" vertical="center"/>
    </xf>
    <xf numFmtId="0" fontId="37" fillId="0" borderId="29" xfId="60" applyFont="1" applyBorder="1" applyAlignment="1">
      <alignment horizontal="center" vertical="center"/>
    </xf>
    <xf numFmtId="0" fontId="41" fillId="0" borderId="52" xfId="60" applyFont="1" applyBorder="1" applyAlignment="1">
      <alignment horizontal="left" vertical="center"/>
    </xf>
    <xf numFmtId="0" fontId="37" fillId="0" borderId="53" xfId="60" applyFont="1" applyBorder="1" applyAlignment="1">
      <alignment horizontal="center" vertical="center"/>
    </xf>
    <xf numFmtId="0" fontId="37" fillId="0" borderId="54" xfId="60" applyFont="1" applyBorder="1" applyAlignment="1">
      <alignment horizontal="center" vertical="center"/>
    </xf>
    <xf numFmtId="0" fontId="37" fillId="0" borderId="56" xfId="60" applyFont="1" applyBorder="1" applyAlignment="1">
      <alignment horizontal="center" vertical="center"/>
    </xf>
    <xf numFmtId="0" fontId="41" fillId="0" borderId="54" xfId="60" applyFont="1" applyBorder="1" applyAlignment="1">
      <alignment horizontal="left" vertical="center"/>
    </xf>
    <xf numFmtId="0" fontId="41" fillId="0" borderId="0" xfId="60" applyFont="1" applyAlignment="1">
      <alignment horizontal="left" vertical="center"/>
    </xf>
    <xf numFmtId="0" fontId="37" fillId="0" borderId="0" xfId="0" applyFont="1" applyAlignment="1">
      <alignment vertical="center"/>
    </xf>
    <xf numFmtId="0" fontId="59" fillId="0" borderId="0" xfId="60" applyFont="1" applyAlignment="1">
      <alignment horizontal="left" vertical="center"/>
    </xf>
    <xf numFmtId="0" fontId="59" fillId="0" borderId="0" xfId="60" applyFont="1" applyAlignment="1">
      <alignment horizontal="center" vertical="center"/>
    </xf>
    <xf numFmtId="0" fontId="59" fillId="0" borderId="0" xfId="6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6" xfId="60" applyFont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62" fillId="0" borderId="0" xfId="64" applyFont="1" applyAlignment="1">
      <alignment horizontal="center" vertical="center"/>
    </xf>
    <xf numFmtId="0" fontId="60" fillId="0" borderId="0" xfId="64" applyFont="1" applyAlignment="1">
      <alignment horizontal="center" vertical="center"/>
    </xf>
    <xf numFmtId="0" fontId="41" fillId="0" borderId="0" xfId="64" applyFont="1" applyAlignment="1">
      <alignment horizontal="center" vertical="center"/>
    </xf>
    <xf numFmtId="0" fontId="63" fillId="13" borderId="16" xfId="64" applyFont="1" applyFill="1" applyBorder="1" applyAlignment="1">
      <alignment horizontal="center" vertical="center"/>
    </xf>
    <xf numFmtId="0" fontId="63" fillId="13" borderId="17" xfId="64" applyFont="1" applyFill="1" applyBorder="1" applyAlignment="1">
      <alignment horizontal="center" vertical="center"/>
    </xf>
    <xf numFmtId="0" fontId="63" fillId="13" borderId="32" xfId="64" applyFont="1" applyFill="1" applyBorder="1" applyAlignment="1">
      <alignment horizontal="center" vertical="center" wrapText="1"/>
    </xf>
    <xf numFmtId="0" fontId="63" fillId="13" borderId="13" xfId="64" applyFont="1" applyFill="1" applyBorder="1" applyAlignment="1">
      <alignment horizontal="center" vertical="center" wrapText="1"/>
    </xf>
    <xf numFmtId="0" fontId="64" fillId="0" borderId="16" xfId="64" applyFont="1" applyBorder="1" applyAlignment="1">
      <alignment horizontal="center" vertical="center"/>
    </xf>
    <xf numFmtId="1" fontId="64" fillId="0" borderId="59" xfId="64" applyNumberFormat="1" applyFont="1" applyBorder="1" applyAlignment="1">
      <alignment horizontal="center" vertical="center"/>
    </xf>
    <xf numFmtId="1" fontId="64" fillId="0" borderId="0" xfId="64" applyNumberFormat="1" applyFont="1" applyAlignment="1">
      <alignment horizontal="center" vertical="center"/>
    </xf>
    <xf numFmtId="0" fontId="64" fillId="0" borderId="0" xfId="64" applyFont="1" applyAlignment="1">
      <alignment horizontal="center" vertical="center"/>
    </xf>
    <xf numFmtId="1" fontId="40" fillId="0" borderId="59" xfId="64" applyNumberFormat="1" applyFont="1" applyBorder="1" applyAlignment="1">
      <alignment horizontal="center" vertical="center"/>
    </xf>
    <xf numFmtId="0" fontId="66" fillId="0" borderId="0" xfId="64" applyFont="1" applyAlignment="1">
      <alignment horizontal="center" vertical="center"/>
    </xf>
    <xf numFmtId="0" fontId="67" fillId="0" borderId="0" xfId="64" applyFont="1" applyAlignment="1">
      <alignment horizontal="center" vertical="center"/>
    </xf>
    <xf numFmtId="0" fontId="68" fillId="11" borderId="16" xfId="0" applyFont="1" applyFill="1" applyBorder="1" applyAlignment="1">
      <alignment vertical="center"/>
    </xf>
    <xf numFmtId="0" fontId="53" fillId="0" borderId="16" xfId="0" applyFont="1" applyBorder="1" applyAlignment="1">
      <alignment horizontal="center"/>
    </xf>
    <xf numFmtId="0" fontId="53" fillId="0" borderId="16" xfId="0" quotePrefix="1" applyFont="1" applyBorder="1" applyAlignment="1">
      <alignment horizontal="center"/>
    </xf>
    <xf numFmtId="16" fontId="53" fillId="0" borderId="16" xfId="0" quotePrefix="1" applyNumberFormat="1" applyFont="1" applyBorder="1" applyAlignment="1">
      <alignment horizontal="center"/>
    </xf>
    <xf numFmtId="14" fontId="37" fillId="14" borderId="38" xfId="60" applyNumberFormat="1" applyFont="1" applyFill="1" applyBorder="1" applyAlignment="1">
      <alignment horizontal="center" vertical="center"/>
    </xf>
    <xf numFmtId="0" fontId="69" fillId="14" borderId="38" xfId="60" applyFont="1" applyFill="1" applyBorder="1" applyAlignment="1">
      <alignment horizontal="center" vertical="center" wrapText="1"/>
    </xf>
    <xf numFmtId="0" fontId="70" fillId="14" borderId="38" xfId="60" applyFont="1" applyFill="1" applyBorder="1" applyAlignment="1">
      <alignment horizontal="center" vertical="center"/>
    </xf>
    <xf numFmtId="0" fontId="39" fillId="0" borderId="0" xfId="60" applyFont="1" applyAlignment="1">
      <alignment horizontal="center" vertical="center"/>
    </xf>
    <xf numFmtId="0" fontId="37" fillId="14" borderId="38" xfId="60" applyFont="1" applyFill="1" applyBorder="1" applyAlignment="1">
      <alignment horizontal="center" vertical="center"/>
    </xf>
    <xf numFmtId="0" fontId="0" fillId="0" borderId="28" xfId="0" applyBorder="1"/>
    <xf numFmtId="0" fontId="41" fillId="0" borderId="30" xfId="60" applyFont="1" applyBorder="1"/>
    <xf numFmtId="0" fontId="39" fillId="5" borderId="38" xfId="60" applyFont="1" applyFill="1" applyBorder="1" applyAlignment="1">
      <alignment horizontal="center" vertical="center"/>
    </xf>
    <xf numFmtId="0" fontId="39" fillId="5" borderId="5" xfId="60" applyFont="1" applyFill="1" applyBorder="1" applyAlignment="1">
      <alignment horizontal="center" vertical="center"/>
    </xf>
    <xf numFmtId="0" fontId="39" fillId="5" borderId="38" xfId="60" applyFont="1" applyFill="1" applyBorder="1" applyAlignment="1">
      <alignment horizontal="center" vertical="center" wrapText="1"/>
    </xf>
    <xf numFmtId="0" fontId="39" fillId="5" borderId="7" xfId="60" applyFont="1" applyFill="1" applyBorder="1" applyAlignment="1">
      <alignment horizontal="center" vertical="center" wrapText="1"/>
    </xf>
    <xf numFmtId="0" fontId="37" fillId="0" borderId="48" xfId="60" applyFont="1" applyBorder="1" applyAlignment="1">
      <alignment horizontal="center" vertical="center"/>
    </xf>
    <xf numFmtId="0" fontId="37" fillId="0" borderId="54" xfId="60" applyFont="1" applyBorder="1" applyAlignment="1">
      <alignment horizontal="center" vertical="center" wrapText="1"/>
    </xf>
    <xf numFmtId="0" fontId="37" fillId="0" borderId="0" xfId="60" applyFont="1" applyAlignment="1">
      <alignment horizontal="center" vertical="top"/>
    </xf>
    <xf numFmtId="0" fontId="53" fillId="0" borderId="0" xfId="0" applyFont="1"/>
    <xf numFmtId="0" fontId="53" fillId="3" borderId="0" xfId="0" applyFont="1" applyFill="1" applyAlignment="1">
      <alignment horizontal="center"/>
    </xf>
    <xf numFmtId="0" fontId="53" fillId="3" borderId="0" xfId="0" applyFont="1" applyFill="1"/>
    <xf numFmtId="0" fontId="72" fillId="0" borderId="0" xfId="0" applyFont="1"/>
    <xf numFmtId="0" fontId="67" fillId="3" borderId="0" xfId="0" applyFont="1" applyFill="1" applyAlignment="1">
      <alignment horizontal="left"/>
    </xf>
    <xf numFmtId="0" fontId="72" fillId="3" borderId="0" xfId="0" applyFont="1" applyFill="1" applyAlignment="1">
      <alignment horizontal="center"/>
    </xf>
    <xf numFmtId="0" fontId="72" fillId="3" borderId="0" xfId="0" applyFont="1" applyFill="1"/>
    <xf numFmtId="0" fontId="68" fillId="15" borderId="0" xfId="0" applyFont="1" applyFill="1" applyAlignment="1">
      <alignment horizontal="center" vertical="center"/>
    </xf>
    <xf numFmtId="0" fontId="68" fillId="5" borderId="0" xfId="0" applyFont="1" applyFill="1" applyAlignment="1">
      <alignment horizontal="center" vertical="center"/>
    </xf>
    <xf numFmtId="0" fontId="68" fillId="3" borderId="0" xfId="0" applyFont="1" applyFill="1" applyAlignment="1">
      <alignment horizontal="center" vertical="center"/>
    </xf>
    <xf numFmtId="0" fontId="68" fillId="5" borderId="0" xfId="0" applyFont="1" applyFill="1" applyAlignment="1">
      <alignment horizontal="center" vertical="center" wrapText="1"/>
    </xf>
    <xf numFmtId="0" fontId="68" fillId="15" borderId="0" xfId="0" applyFont="1" applyFill="1"/>
    <xf numFmtId="0" fontId="73" fillId="3" borderId="0" xfId="0" applyFont="1" applyFill="1" applyAlignment="1">
      <alignment vertical="center"/>
    </xf>
    <xf numFmtId="0" fontId="73" fillId="3" borderId="0" xfId="0" applyFont="1" applyFill="1" applyAlignment="1">
      <alignment horizontal="left" vertical="center" indent="5"/>
    </xf>
    <xf numFmtId="0" fontId="0" fillId="3" borderId="0" xfId="0" applyFill="1"/>
    <xf numFmtId="0" fontId="53" fillId="15" borderId="0" xfId="0" applyFont="1" applyFill="1"/>
    <xf numFmtId="0" fontId="62" fillId="3" borderId="0" xfId="0" applyFont="1" applyFill="1" applyAlignment="1">
      <alignment vertical="center"/>
    </xf>
    <xf numFmtId="0" fontId="53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left"/>
    </xf>
    <xf numFmtId="0" fontId="62" fillId="3" borderId="0" xfId="0" applyFont="1" applyFill="1" applyAlignment="1">
      <alignment horizontal="left" vertical="center" indent="5"/>
    </xf>
    <xf numFmtId="0" fontId="62" fillId="3" borderId="0" xfId="0" applyFont="1" applyFill="1" applyAlignment="1">
      <alignment horizontal="center" vertical="center"/>
    </xf>
    <xf numFmtId="0" fontId="68" fillId="0" borderId="17" xfId="68" applyFont="1" applyBorder="1" applyAlignment="1">
      <alignment vertical="center"/>
    </xf>
    <xf numFmtId="0" fontId="68" fillId="0" borderId="14" xfId="68" applyFont="1" applyBorder="1" applyAlignment="1">
      <alignment vertical="center"/>
    </xf>
    <xf numFmtId="0" fontId="68" fillId="0" borderId="15" xfId="68" applyFont="1" applyBorder="1" applyAlignment="1">
      <alignment vertical="center" wrapText="1"/>
    </xf>
    <xf numFmtId="0" fontId="68" fillId="0" borderId="14" xfId="68" applyFont="1" applyBorder="1" applyAlignment="1">
      <alignment horizontal="center" vertical="center"/>
    </xf>
    <xf numFmtId="0" fontId="53" fillId="2" borderId="0" xfId="68" applyFont="1" applyFill="1" applyAlignment="1">
      <alignment vertical="center"/>
    </xf>
    <xf numFmtId="0" fontId="77" fillId="0" borderId="17" xfId="68" applyFont="1" applyBorder="1" applyAlignment="1">
      <alignment vertical="center"/>
    </xf>
    <xf numFmtId="0" fontId="77" fillId="0" borderId="14" xfId="68" applyFont="1" applyBorder="1" applyAlignment="1">
      <alignment vertical="center"/>
    </xf>
    <xf numFmtId="0" fontId="77" fillId="0" borderId="14" xfId="68" applyFont="1" applyBorder="1" applyAlignment="1">
      <alignment vertical="center" wrapText="1"/>
    </xf>
    <xf numFmtId="0" fontId="68" fillId="0" borderId="31" xfId="68" applyFont="1" applyBorder="1" applyAlignment="1">
      <alignment vertical="center" wrapText="1"/>
    </xf>
    <xf numFmtId="0" fontId="53" fillId="0" borderId="17" xfId="68" applyFont="1" applyBorder="1" applyAlignment="1">
      <alignment vertical="center"/>
    </xf>
    <xf numFmtId="0" fontId="78" fillId="0" borderId="14" xfId="68" applyFont="1" applyBorder="1" applyAlignment="1">
      <alignment vertical="center"/>
    </xf>
    <xf numFmtId="0" fontId="79" fillId="0" borderId="14" xfId="68" applyFont="1" applyBorder="1" applyAlignment="1">
      <alignment vertical="center" wrapText="1"/>
    </xf>
    <xf numFmtId="0" fontId="80" fillId="0" borderId="14" xfId="68" applyFont="1" applyBorder="1" applyAlignment="1">
      <alignment vertical="center"/>
    </xf>
    <xf numFmtId="0" fontId="53" fillId="0" borderId="14" xfId="68" applyFont="1" applyBorder="1" applyAlignment="1">
      <alignment horizontal="center" vertical="center"/>
    </xf>
    <xf numFmtId="0" fontId="53" fillId="0" borderId="14" xfId="68" applyFont="1" applyBorder="1" applyAlignment="1">
      <alignment vertical="center"/>
    </xf>
    <xf numFmtId="0" fontId="78" fillId="2" borderId="16" xfId="68" applyFont="1" applyFill="1" applyBorder="1" applyAlignment="1">
      <alignment horizontal="left" vertical="center"/>
    </xf>
    <xf numFmtId="0" fontId="78" fillId="2" borderId="16" xfId="68" applyFont="1" applyFill="1" applyBorder="1" applyAlignment="1">
      <alignment horizontal="center" vertical="center"/>
    </xf>
    <xf numFmtId="0" fontId="81" fillId="3" borderId="16" xfId="68" applyFont="1" applyFill="1" applyBorder="1" applyAlignment="1">
      <alignment horizontal="center" vertical="center"/>
    </xf>
    <xf numFmtId="0" fontId="78" fillId="2" borderId="0" xfId="68" applyFont="1" applyFill="1" applyAlignment="1">
      <alignment horizontal="center" vertical="center"/>
    </xf>
    <xf numFmtId="0" fontId="53" fillId="0" borderId="16" xfId="68" applyFont="1" applyBorder="1" applyAlignment="1">
      <alignment horizontal="center" vertical="center"/>
    </xf>
    <xf numFmtId="0" fontId="68" fillId="0" borderId="16" xfId="88" applyFont="1" applyBorder="1" applyAlignment="1">
      <alignment vertical="center" wrapText="1"/>
    </xf>
    <xf numFmtId="0" fontId="48" fillId="0" borderId="16" xfId="88" applyFont="1" applyBorder="1" applyAlignment="1">
      <alignment horizontal="left" vertical="center" wrapText="1"/>
    </xf>
    <xf numFmtId="12" fontId="82" fillId="0" borderId="11" xfId="68" applyNumberFormat="1" applyFont="1" applyBorder="1" applyAlignment="1">
      <alignment horizontal="center" vertical="center"/>
    </xf>
    <xf numFmtId="12" fontId="53" fillId="0" borderId="0" xfId="68" applyNumberFormat="1" applyFont="1" applyAlignment="1">
      <alignment vertical="center"/>
    </xf>
    <xf numFmtId="0" fontId="53" fillId="0" borderId="0" xfId="68" applyFont="1" applyAlignment="1">
      <alignment vertical="center"/>
    </xf>
    <xf numFmtId="0" fontId="84" fillId="0" borderId="0" xfId="68" applyFont="1" applyAlignment="1">
      <alignment horizontal="center" vertical="center"/>
    </xf>
    <xf numFmtId="0" fontId="84" fillId="0" borderId="0" xfId="68" applyFont="1" applyAlignment="1">
      <alignment vertical="center"/>
    </xf>
    <xf numFmtId="0" fontId="82" fillId="0" borderId="0" xfId="68" applyFont="1" applyAlignment="1">
      <alignment vertical="center"/>
    </xf>
    <xf numFmtId="0" fontId="85" fillId="0" borderId="0" xfId="68" applyFont="1"/>
    <xf numFmtId="0" fontId="86" fillId="0" borderId="0" xfId="68" applyFont="1" applyAlignment="1">
      <alignment horizontal="center" vertical="center"/>
    </xf>
    <xf numFmtId="0" fontId="88" fillId="0" borderId="0" xfId="68" applyFont="1" applyAlignment="1">
      <alignment horizontal="left" vertical="center"/>
    </xf>
    <xf numFmtId="12" fontId="89" fillId="0" borderId="0" xfId="68" applyNumberFormat="1" applyFont="1" applyAlignment="1">
      <alignment horizontal="center" vertical="center"/>
    </xf>
    <xf numFmtId="0" fontId="84" fillId="0" borderId="0" xfId="68" applyFont="1" applyAlignment="1">
      <alignment vertical="top" wrapText="1"/>
    </xf>
    <xf numFmtId="0" fontId="84" fillId="0" borderId="0" xfId="68" applyFont="1" applyAlignment="1">
      <alignment vertical="top"/>
    </xf>
    <xf numFmtId="0" fontId="21" fillId="0" borderId="0" xfId="68"/>
    <xf numFmtId="12" fontId="86" fillId="0" borderId="0" xfId="68" applyNumberFormat="1" applyFont="1" applyAlignment="1">
      <alignment horizontal="center" vertical="center"/>
    </xf>
    <xf numFmtId="12" fontId="90" fillId="0" borderId="0" xfId="68" applyNumberFormat="1" applyFont="1"/>
    <xf numFmtId="12" fontId="53" fillId="16" borderId="0" xfId="68" applyNumberFormat="1" applyFont="1" applyFill="1" applyAlignment="1">
      <alignment vertical="center"/>
    </xf>
    <xf numFmtId="0" fontId="53" fillId="16" borderId="0" xfId="68" applyFont="1" applyFill="1" applyAlignment="1">
      <alignment vertical="center"/>
    </xf>
    <xf numFmtId="0" fontId="68" fillId="0" borderId="61" xfId="68" applyFont="1" applyBorder="1" applyAlignment="1">
      <alignment vertical="center"/>
    </xf>
    <xf numFmtId="0" fontId="68" fillId="0" borderId="36" xfId="68" applyFont="1" applyBorder="1" applyAlignment="1">
      <alignment vertical="center"/>
    </xf>
    <xf numFmtId="12" fontId="92" fillId="0" borderId="11" xfId="68" applyNumberFormat="1" applyFont="1" applyBorder="1" applyAlignment="1">
      <alignment horizontal="center" vertical="center"/>
    </xf>
    <xf numFmtId="12" fontId="93" fillId="0" borderId="11" xfId="68" applyNumberFormat="1" applyFont="1" applyBorder="1" applyAlignment="1">
      <alignment horizontal="center" vertical="center"/>
    </xf>
    <xf numFmtId="12" fontId="81" fillId="0" borderId="16" xfId="68" applyNumberFormat="1" applyFont="1" applyBorder="1" applyAlignment="1">
      <alignment horizontal="center" vertical="center"/>
    </xf>
    <xf numFmtId="16" fontId="91" fillId="0" borderId="16" xfId="61" applyNumberFormat="1" applyFont="1" applyBorder="1" applyAlignment="1">
      <alignment horizontal="left" vertical="center"/>
    </xf>
    <xf numFmtId="0" fontId="91" fillId="0" borderId="16" xfId="61" applyFont="1" applyBorder="1" applyAlignment="1">
      <alignment horizontal="left" vertical="center"/>
    </xf>
    <xf numFmtId="0" fontId="68" fillId="0" borderId="16" xfId="68" applyFont="1" applyBorder="1" applyAlignment="1">
      <alignment horizontal="left" vertical="center"/>
    </xf>
    <xf numFmtId="0" fontId="78" fillId="2" borderId="16" xfId="68" applyFont="1" applyFill="1" applyBorder="1" applyAlignment="1">
      <alignment horizontal="left" vertical="center"/>
    </xf>
    <xf numFmtId="0" fontId="55" fillId="3" borderId="25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27" xfId="0" applyFont="1" applyFill="1" applyBorder="1" applyAlignment="1">
      <alignment horizontal="center" vertical="center" wrapText="1"/>
    </xf>
    <xf numFmtId="0" fontId="55" fillId="3" borderId="28" xfId="0" applyFont="1" applyFill="1" applyBorder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0" fontId="55" fillId="3" borderId="29" xfId="0" applyFont="1" applyFill="1" applyBorder="1" applyAlignment="1">
      <alignment horizontal="center" vertical="center" wrapText="1"/>
    </xf>
    <xf numFmtId="0" fontId="55" fillId="3" borderId="33" xfId="0" applyFont="1" applyFill="1" applyBorder="1" applyAlignment="1">
      <alignment horizontal="center" vertical="center" wrapText="1"/>
    </xf>
    <xf numFmtId="0" fontId="55" fillId="3" borderId="30" xfId="0" applyFont="1" applyFill="1" applyBorder="1" applyAlignment="1">
      <alignment horizontal="center" vertical="center" wrapText="1"/>
    </xf>
    <xf numFmtId="0" fontId="55" fillId="3" borderId="34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left" vertical="center" wrapText="1"/>
    </xf>
    <xf numFmtId="0" fontId="45" fillId="3" borderId="29" xfId="0" applyFont="1" applyFill="1" applyBorder="1" applyAlignment="1">
      <alignment horizontal="left" vertical="center" wrapText="1"/>
    </xf>
    <xf numFmtId="15" fontId="29" fillId="2" borderId="1" xfId="0" quotePrefix="1" applyNumberFormat="1" applyFont="1" applyFill="1" applyBorder="1" applyAlignment="1">
      <alignment horizontal="left" vertical="center"/>
    </xf>
    <xf numFmtId="15" fontId="29" fillId="2" borderId="1" xfId="0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6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9" xfId="0" applyFont="1" applyFill="1" applyBorder="1" applyAlignment="1">
      <alignment horizontal="center" vertical="center" wrapText="1"/>
    </xf>
    <xf numFmtId="0" fontId="45" fillId="5" borderId="6" xfId="0" applyFont="1" applyFill="1" applyBorder="1" applyAlignment="1">
      <alignment horizontal="center" vertical="center" wrapText="1"/>
    </xf>
    <xf numFmtId="0" fontId="45" fillId="5" borderId="7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6" xfId="0" quotePrefix="1" applyFont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1" fontId="29" fillId="0" borderId="14" xfId="0" applyNumberFormat="1" applyFont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37" xfId="0" applyFont="1" applyFill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/>
    </xf>
    <xf numFmtId="1" fontId="29" fillId="0" borderId="1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1" fontId="30" fillId="2" borderId="17" xfId="0" applyNumberFormat="1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44" fillId="5" borderId="18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4" fillId="5" borderId="19" xfId="0" applyFont="1" applyFill="1" applyBorder="1" applyAlignment="1">
      <alignment horizontal="center" vertical="center"/>
    </xf>
    <xf numFmtId="0" fontId="44" fillId="5" borderId="20" xfId="0" applyFont="1" applyFill="1" applyBorder="1" applyAlignment="1">
      <alignment horizontal="center" vertical="center" wrapText="1"/>
    </xf>
    <xf numFmtId="0" fontId="44" fillId="5" borderId="19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7" fillId="2" borderId="17" xfId="0" quotePrefix="1" applyFont="1" applyFill="1" applyBorder="1" applyAlignment="1">
      <alignment horizontal="left" vertical="center" wrapText="1"/>
    </xf>
    <xf numFmtId="0" fontId="47" fillId="2" borderId="14" xfId="0" quotePrefix="1" applyFont="1" applyFill="1" applyBorder="1" applyAlignment="1">
      <alignment horizontal="left" vertical="center" wrapText="1"/>
    </xf>
    <xf numFmtId="0" fontId="47" fillId="2" borderId="15" xfId="0" quotePrefix="1" applyFont="1" applyFill="1" applyBorder="1" applyAlignment="1">
      <alignment horizontal="left" vertical="center" wrapText="1"/>
    </xf>
    <xf numFmtId="0" fontId="46" fillId="3" borderId="17" xfId="0" applyFont="1" applyFill="1" applyBorder="1" applyAlignment="1">
      <alignment horizontal="center" vertical="center" wrapText="1"/>
    </xf>
    <xf numFmtId="0" fontId="46" fillId="3" borderId="14" xfId="0" applyFont="1" applyFill="1" applyBorder="1" applyAlignment="1">
      <alignment horizontal="center" vertical="center" wrapText="1"/>
    </xf>
    <xf numFmtId="0" fontId="46" fillId="3" borderId="31" xfId="0" applyFont="1" applyFill="1" applyBorder="1" applyAlignment="1">
      <alignment horizontal="center" vertical="center" wrapText="1"/>
    </xf>
    <xf numFmtId="0" fontId="46" fillId="3" borderId="32" xfId="0" applyFont="1" applyFill="1" applyBorder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horizontal="left" vertical="center" wrapText="1"/>
    </xf>
    <xf numFmtId="0" fontId="40" fillId="9" borderId="15" xfId="0" applyFont="1" applyFill="1" applyBorder="1" applyAlignment="1">
      <alignment horizontal="left" vertical="center" wrapText="1"/>
    </xf>
    <xf numFmtId="12" fontId="27" fillId="0" borderId="17" xfId="0" quotePrefix="1" applyNumberFormat="1" applyFont="1" applyBorder="1" applyAlignment="1">
      <alignment horizontal="left" vertical="center" wrapText="1"/>
    </xf>
    <xf numFmtId="12" fontId="27" fillId="0" borderId="14" xfId="0" quotePrefix="1" applyNumberFormat="1" applyFont="1" applyBorder="1" applyAlignment="1">
      <alignment horizontal="left" vertical="center" wrapText="1"/>
    </xf>
    <xf numFmtId="12" fontId="27" fillId="0" borderId="15" xfId="0" quotePrefix="1" applyNumberFormat="1" applyFont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46" fillId="3" borderId="15" xfId="0" applyFont="1" applyFill="1" applyBorder="1" applyAlignment="1">
      <alignment horizontal="center" vertical="center" wrapText="1"/>
    </xf>
    <xf numFmtId="0" fontId="47" fillId="2" borderId="17" xfId="0" quotePrefix="1" applyFont="1" applyFill="1" applyBorder="1" applyAlignment="1">
      <alignment horizontal="center" vertical="center" wrapText="1"/>
    </xf>
    <xf numFmtId="0" fontId="47" fillId="2" borderId="14" xfId="0" quotePrefix="1" applyFont="1" applyFill="1" applyBorder="1" applyAlignment="1">
      <alignment horizontal="center" vertical="center" wrapText="1"/>
    </xf>
    <xf numFmtId="0" fontId="47" fillId="2" borderId="15" xfId="0" quotePrefix="1" applyFont="1" applyFill="1" applyBorder="1" applyAlignment="1">
      <alignment horizontal="center" vertical="center" wrapText="1"/>
    </xf>
    <xf numFmtId="0" fontId="40" fillId="9" borderId="14" xfId="0" applyFont="1" applyFill="1" applyBorder="1" applyAlignment="1">
      <alignment horizontal="left" vertical="center" wrapText="1"/>
    </xf>
    <xf numFmtId="12" fontId="49" fillId="0" borderId="16" xfId="0" quotePrefix="1" applyNumberFormat="1" applyFont="1" applyBorder="1" applyAlignment="1">
      <alignment horizontal="center" vertical="center" wrapText="1"/>
    </xf>
    <xf numFmtId="0" fontId="45" fillId="2" borderId="0" xfId="0" applyFont="1" applyFill="1" applyAlignment="1">
      <alignment horizontal="left" vertical="center" wrapText="1"/>
    </xf>
    <xf numFmtId="0" fontId="49" fillId="0" borderId="0" xfId="0" quotePrefix="1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2" fillId="3" borderId="0" xfId="0" quotePrefix="1" applyFont="1" applyFill="1" applyAlignment="1">
      <alignment horizontal="left" wrapText="1"/>
    </xf>
    <xf numFmtId="12" fontId="27" fillId="0" borderId="12" xfId="0" quotePrefix="1" applyNumberFormat="1" applyFont="1" applyBorder="1" applyAlignment="1">
      <alignment horizontal="left" vertical="center" wrapText="1"/>
    </xf>
    <xf numFmtId="12" fontId="27" fillId="0" borderId="36" xfId="0" quotePrefix="1" applyNumberFormat="1" applyFont="1" applyBorder="1" applyAlignment="1">
      <alignment horizontal="left" vertical="center" wrapText="1"/>
    </xf>
    <xf numFmtId="0" fontId="64" fillId="0" borderId="13" xfId="64" applyFont="1" applyBorder="1" applyAlignment="1">
      <alignment horizontal="center" vertical="center"/>
    </xf>
    <xf numFmtId="0" fontId="64" fillId="0" borderId="57" xfId="64" applyFont="1" applyBorder="1" applyAlignment="1">
      <alignment horizontal="center" vertical="center"/>
    </xf>
    <xf numFmtId="0" fontId="64" fillId="0" borderId="11" xfId="64" applyFont="1" applyBorder="1" applyAlignment="1">
      <alignment horizontal="center" vertical="center"/>
    </xf>
    <xf numFmtId="0" fontId="64" fillId="0" borderId="57" xfId="64" applyFont="1" applyBorder="1" applyAlignment="1">
      <alignment horizontal="center" vertical="center" wrapText="1"/>
    </xf>
    <xf numFmtId="0" fontId="64" fillId="0" borderId="11" xfId="64" applyFont="1" applyBorder="1" applyAlignment="1">
      <alignment horizontal="center" vertical="center" wrapText="1"/>
    </xf>
    <xf numFmtId="0" fontId="65" fillId="0" borderId="58" xfId="64" applyFont="1" applyBorder="1" applyAlignment="1">
      <alignment horizontal="center" vertical="center" wrapText="1"/>
    </xf>
    <xf numFmtId="0" fontId="65" fillId="0" borderId="60" xfId="64" applyFont="1" applyBorder="1" applyAlignment="1">
      <alignment horizontal="center" vertical="center" wrapText="1"/>
    </xf>
    <xf numFmtId="0" fontId="39" fillId="5" borderId="5" xfId="60" applyFont="1" applyFill="1" applyBorder="1" applyAlignment="1">
      <alignment horizontal="center" vertical="center"/>
    </xf>
    <xf numFmtId="0" fontId="39" fillId="5" borderId="6" xfId="60" applyFont="1" applyFill="1" applyBorder="1" applyAlignment="1">
      <alignment horizontal="center" vertical="center"/>
    </xf>
    <xf numFmtId="0" fontId="37" fillId="5" borderId="38" xfId="60" applyFont="1" applyFill="1" applyBorder="1" applyAlignment="1">
      <alignment horizontal="left" vertical="center"/>
    </xf>
    <xf numFmtId="0" fontId="37" fillId="0" borderId="6" xfId="60" applyFont="1" applyBorder="1" applyAlignment="1">
      <alignment vertical="center"/>
    </xf>
    <xf numFmtId="0" fontId="37" fillId="0" borderId="6" xfId="60" applyFont="1" applyBorder="1" applyAlignment="1">
      <alignment horizontal="left" vertical="center"/>
    </xf>
    <xf numFmtId="0" fontId="37" fillId="0" borderId="0" xfId="60" applyFont="1" applyAlignment="1">
      <alignment horizontal="left" vertical="center" wrapText="1"/>
    </xf>
    <xf numFmtId="16" fontId="37" fillId="0" borderId="40" xfId="60" applyNumberFormat="1" applyFont="1" applyBorder="1" applyAlignment="1">
      <alignment horizontal="left" vertical="center" wrapText="1"/>
    </xf>
    <xf numFmtId="16" fontId="37" fillId="0" borderId="41" xfId="60" applyNumberFormat="1" applyFont="1" applyBorder="1" applyAlignment="1">
      <alignment horizontal="left" vertical="center" wrapText="1"/>
    </xf>
    <xf numFmtId="16" fontId="37" fillId="0" borderId="42" xfId="60" applyNumberFormat="1" applyFont="1" applyBorder="1" applyAlignment="1">
      <alignment horizontal="left" vertical="center" wrapText="1"/>
    </xf>
    <xf numFmtId="0" fontId="37" fillId="0" borderId="45" xfId="60" applyFont="1" applyBorder="1" applyAlignment="1">
      <alignment horizontal="left" vertical="center" wrapText="1"/>
    </xf>
    <xf numFmtId="0" fontId="37" fillId="0" borderId="46" xfId="60" applyFont="1" applyBorder="1" applyAlignment="1">
      <alignment horizontal="left" vertical="center" wrapText="1"/>
    </xf>
    <xf numFmtId="0" fontId="37" fillId="0" borderId="47" xfId="60" applyFont="1" applyBorder="1" applyAlignment="1">
      <alignment horizontal="left" vertical="center" wrapText="1"/>
    </xf>
    <xf numFmtId="0" fontId="37" fillId="0" borderId="53" xfId="60" applyFont="1" applyBorder="1" applyAlignment="1">
      <alignment horizontal="left" vertical="center" wrapText="1"/>
    </xf>
    <xf numFmtId="0" fontId="37" fillId="0" borderId="55" xfId="60" applyFont="1" applyBorder="1" applyAlignment="1">
      <alignment horizontal="left" vertical="center" wrapText="1"/>
    </xf>
    <xf numFmtId="0" fontId="37" fillId="0" borderId="56" xfId="60" applyFont="1" applyBorder="1" applyAlignment="1">
      <alignment horizontal="left" vertical="center" wrapText="1"/>
    </xf>
    <xf numFmtId="0" fontId="37" fillId="0" borderId="5" xfId="60" applyFont="1" applyBorder="1" applyAlignment="1">
      <alignment horizontal="center" vertical="center"/>
    </xf>
    <xf numFmtId="0" fontId="37" fillId="0" borderId="6" xfId="60" applyFont="1" applyBorder="1" applyAlignment="1">
      <alignment horizontal="center" vertical="center"/>
    </xf>
    <xf numFmtId="0" fontId="37" fillId="0" borderId="7" xfId="60" applyFont="1" applyBorder="1" applyAlignment="1">
      <alignment horizontal="center" vertical="center"/>
    </xf>
    <xf numFmtId="0" fontId="37" fillId="5" borderId="5" xfId="60" applyFont="1" applyFill="1" applyBorder="1" applyAlignment="1">
      <alignment horizontal="left" vertical="center" wrapText="1"/>
    </xf>
    <xf numFmtId="0" fontId="37" fillId="5" borderId="7" xfId="60" applyFont="1" applyFill="1" applyBorder="1" applyAlignment="1">
      <alignment horizontal="left" vertical="center" wrapText="1"/>
    </xf>
    <xf numFmtId="0" fontId="37" fillId="12" borderId="5" xfId="60" applyFont="1" applyFill="1" applyBorder="1" applyAlignment="1">
      <alignment horizontal="center" vertical="center"/>
    </xf>
    <xf numFmtId="0" fontId="37" fillId="12" borderId="7" xfId="60" applyFont="1" applyFill="1" applyBorder="1" applyAlignment="1">
      <alignment horizontal="center" vertical="center"/>
    </xf>
    <xf numFmtId="0" fontId="37" fillId="12" borderId="5" xfId="60" quotePrefix="1" applyFont="1" applyFill="1" applyBorder="1" applyAlignment="1" applyProtection="1">
      <alignment horizontal="center" vertical="center" wrapText="1"/>
      <protection locked="0"/>
    </xf>
    <xf numFmtId="0" fontId="37" fillId="12" borderId="7" xfId="60" applyFont="1" applyFill="1" applyBorder="1" applyAlignment="1" applyProtection="1">
      <alignment horizontal="center" vertical="center" wrapText="1"/>
      <protection locked="0"/>
    </xf>
    <xf numFmtId="0" fontId="37" fillId="0" borderId="43" xfId="60" applyFont="1" applyBorder="1" applyAlignment="1">
      <alignment horizontal="left" vertical="center" wrapText="1"/>
    </xf>
    <xf numFmtId="0" fontId="37" fillId="0" borderId="50" xfId="60" applyFont="1" applyBorder="1" applyAlignment="1">
      <alignment horizontal="left" vertical="center" wrapText="1"/>
    </xf>
    <xf numFmtId="0" fontId="37" fillId="0" borderId="51" xfId="60" applyFont="1" applyBorder="1" applyAlignment="1">
      <alignment horizontal="left" vertical="center" wrapText="1"/>
    </xf>
    <xf numFmtId="0" fontId="37" fillId="0" borderId="41" xfId="60" applyFont="1" applyBorder="1" applyAlignment="1">
      <alignment horizontal="left" vertical="center" wrapText="1"/>
    </xf>
    <xf numFmtId="0" fontId="37" fillId="0" borderId="42" xfId="60" applyFont="1" applyBorder="1" applyAlignment="1">
      <alignment horizontal="left" vertical="center" wrapText="1"/>
    </xf>
    <xf numFmtId="0" fontId="81" fillId="2" borderId="16" xfId="68" applyFont="1" applyFill="1" applyBorder="1" applyAlignment="1">
      <alignment horizontal="center" vertical="center"/>
    </xf>
    <xf numFmtId="0" fontId="81" fillId="17" borderId="16" xfId="68" applyFont="1" applyFill="1" applyBorder="1" applyAlignment="1">
      <alignment horizontal="center" vertical="center"/>
    </xf>
    <xf numFmtId="12" fontId="93" fillId="17" borderId="11" xfId="68" applyNumberFormat="1" applyFont="1" applyFill="1" applyBorder="1" applyAlignment="1">
      <alignment horizontal="center" vertical="center"/>
    </xf>
  </cellXfs>
  <cellStyles count="8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10 3" xfId="85" xr:uid="{2E91A461-E4E9-4FF1-8477-1C86C8A4932A}"/>
    <cellStyle name="Comma 2" xfId="12" xr:uid="{00000000-0005-0000-0000-000009000000}"/>
    <cellStyle name="Comma 2 2" xfId="13" xr:uid="{00000000-0005-0000-0000-00000A000000}"/>
    <cellStyle name="Comma 2 3" xfId="63" xr:uid="{00000000-0005-0000-0000-00000B000000}"/>
    <cellStyle name="Comma 2 4" xfId="65" xr:uid="{9A51DE8C-E84A-4DE1-867F-58DDC8458F0F}"/>
    <cellStyle name="Comma 2 6" xfId="84" xr:uid="{0FC500BA-61B6-4D5A-B866-10C600EE2E6B}"/>
    <cellStyle name="Comma 3" xfId="14" xr:uid="{00000000-0005-0000-0000-00000C000000}"/>
    <cellStyle name="Comma 4" xfId="15" xr:uid="{00000000-0005-0000-0000-00000D000000}"/>
    <cellStyle name="Comma 6" xfId="72" xr:uid="{6EF3A34F-F020-4299-A58C-D67CECF6844D}"/>
    <cellStyle name="Comma 6 2 3" xfId="78" xr:uid="{5579FCA2-2CFD-41C7-A7EA-5B278BBEB538}"/>
    <cellStyle name="Comma 74 2" xfId="73" xr:uid="{C85F1C62-66CB-4FC5-A0CE-3441380FB39B}"/>
    <cellStyle name="Comma 75 2" xfId="79" xr:uid="{1D3D2C34-8636-47C1-88F5-13ADEDFDE5E7}"/>
    <cellStyle name="Comma0" xfId="16" xr:uid="{00000000-0005-0000-0000-00000E000000}"/>
    <cellStyle name="Currency 12 2 2" xfId="80" xr:uid="{8AAA2D54-E37B-4F51-A03B-930082EDC867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Fixed" xfId="21" xr:uid="{00000000-0005-0000-0000-000013000000}"/>
    <cellStyle name="Grey" xfId="22" xr:uid="{00000000-0005-0000-0000-000014000000}"/>
    <cellStyle name="Heading 1 2" xfId="23" xr:uid="{00000000-0005-0000-0000-000015000000}"/>
    <cellStyle name="Heading 2 2" xfId="24" xr:uid="{00000000-0005-0000-0000-000016000000}"/>
    <cellStyle name="Hyperlink 2" xfId="71" xr:uid="{9E69B84B-6517-43D8-94EA-D4BAAC408749}"/>
    <cellStyle name="Input [yellow]" xfId="25" xr:uid="{00000000-0005-0000-0000-000017000000}"/>
    <cellStyle name="Normal" xfId="0" builtinId="0"/>
    <cellStyle name="Normal - Style1" xfId="26" xr:uid="{00000000-0005-0000-0000-000019000000}"/>
    <cellStyle name="Normal 10" xfId="74" xr:uid="{C658FC64-1F71-44DE-9ABB-63ADC00ECE6C}"/>
    <cellStyle name="Normal 10 2" xfId="69" xr:uid="{852352FE-6004-4B19-B08D-ED373F715F23}"/>
    <cellStyle name="Normal 10 2 7" xfId="77" xr:uid="{2046947D-53C9-47DC-86C3-73963FBA4AEF}"/>
    <cellStyle name="Normal 133" xfId="1" xr:uid="{00000000-0005-0000-0000-00001A000000}"/>
    <cellStyle name="Normal 133 3" xfId="76" xr:uid="{71BACC41-594E-41E5-9407-883D6F35B7E2}"/>
    <cellStyle name="Normal 133 3 3" xfId="70" xr:uid="{D7C29631-F492-4B7E-9AC4-9F641320DB09}"/>
    <cellStyle name="Normal 137" xfId="75" xr:uid="{16BD1B29-D72C-4223-BB06-773D6C731629}"/>
    <cellStyle name="Normal 146" xfId="86" xr:uid="{63739238-79D0-4662-A6ED-130F87580EB8}"/>
    <cellStyle name="Normal 2" xfId="2" xr:uid="{00000000-0005-0000-0000-00001B000000}"/>
    <cellStyle name="Normal 2 2" xfId="27" xr:uid="{00000000-0005-0000-0000-00001C000000}"/>
    <cellStyle name="Normal 2 3" xfId="60" xr:uid="{00000000-0005-0000-0000-00001D000000}"/>
    <cellStyle name="Normal 2 4" xfId="61" xr:uid="{00000000-0005-0000-0000-00001E000000}"/>
    <cellStyle name="Normal 2 4 2" xfId="68" xr:uid="{E3CA9974-B050-42DF-AB17-1C5A1C869464}"/>
    <cellStyle name="Normal 2 5" xfId="67" xr:uid="{26EC625D-C3EC-4CF2-A77B-343796D64F64}"/>
    <cellStyle name="Normal 2 8" xfId="64" xr:uid="{AB0305FB-6521-4178-A28D-7F1DC513DFE4}"/>
    <cellStyle name="Normal 2_112060-QTM" xfId="28" xr:uid="{00000000-0005-0000-0000-00001F000000}"/>
    <cellStyle name="Normal 20 3" xfId="81" xr:uid="{A8D27FED-0A53-40F9-9D61-5CF0F6FA186C}"/>
    <cellStyle name="Normal 3" xfId="29" xr:uid="{00000000-0005-0000-0000-000020000000}"/>
    <cellStyle name="Normal 3 2" xfId="30" xr:uid="{00000000-0005-0000-0000-000021000000}"/>
    <cellStyle name="Normal 3 2 4" xfId="82" xr:uid="{3367DF4B-D9F8-4F42-8651-031DA69986FC}"/>
    <cellStyle name="Normal 3 2 4 2" xfId="87" xr:uid="{EF66A498-3E35-435C-8C28-E1DE4C19EA6D}"/>
    <cellStyle name="Normal 3 3" xfId="31" xr:uid="{00000000-0005-0000-0000-000022000000}"/>
    <cellStyle name="Normal 3 4" xfId="88" xr:uid="{37CEE9ED-7F6C-459D-8D02-30A3990DA9D2}"/>
    <cellStyle name="Normal 3_111030-111048-111061-QTCN" xfId="32" xr:uid="{00000000-0005-0000-0000-000023000000}"/>
    <cellStyle name="Normal 4" xfId="33" xr:uid="{00000000-0005-0000-0000-000024000000}"/>
    <cellStyle name="Normal 4 2" xfId="34" xr:uid="{00000000-0005-0000-0000-000025000000}"/>
    <cellStyle name="Normal 4 5" xfId="83" xr:uid="{0509C4DE-31F7-408F-860C-B67E54900699}"/>
    <cellStyle name="Normal 5" xfId="35" xr:uid="{00000000-0005-0000-0000-000026000000}"/>
    <cellStyle name="Normal 6" xfId="36" xr:uid="{00000000-0005-0000-0000-000027000000}"/>
    <cellStyle name="Normal 7" xfId="59" xr:uid="{00000000-0005-0000-0000-000028000000}"/>
    <cellStyle name="Normal 8" xfId="62" xr:uid="{00000000-0005-0000-0000-000029000000}"/>
    <cellStyle name="Normal 9" xfId="66" xr:uid="{BC4BEF74-D883-4622-A8CC-6262349F8820}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Item" xfId="43" xr:uid="{00000000-0005-0000-0000-000030000000}"/>
    <cellStyle name="Style 1" xfId="44" xr:uid="{00000000-0005-0000-0000-000031000000}"/>
    <cellStyle name="Times New Roman" xfId="45" xr:uid="{00000000-0005-0000-0000-000032000000}"/>
    <cellStyle name="Total 2" xfId="46" xr:uid="{00000000-0005-0000-0000-000033000000}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.png"/><Relationship Id="rId18" Type="http://schemas.openxmlformats.org/officeDocument/2006/relationships/image" Target="../media/image24.png"/><Relationship Id="rId26" Type="http://schemas.openxmlformats.org/officeDocument/2006/relationships/image" Target="../media/image32.png"/><Relationship Id="rId3" Type="http://schemas.openxmlformats.org/officeDocument/2006/relationships/image" Target="../media/image9.png"/><Relationship Id="rId21" Type="http://schemas.openxmlformats.org/officeDocument/2006/relationships/image" Target="../media/image27.png"/><Relationship Id="rId34" Type="http://schemas.openxmlformats.org/officeDocument/2006/relationships/image" Target="../media/image40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1.png"/><Relationship Id="rId33" Type="http://schemas.openxmlformats.org/officeDocument/2006/relationships/image" Target="../media/image39.pn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30.png"/><Relationship Id="rId32" Type="http://schemas.openxmlformats.org/officeDocument/2006/relationships/image" Target="../media/image38.png"/><Relationship Id="rId5" Type="http://schemas.openxmlformats.org/officeDocument/2006/relationships/image" Target="../media/image11.jpeg"/><Relationship Id="rId15" Type="http://schemas.openxmlformats.org/officeDocument/2006/relationships/image" Target="../media/image21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10" Type="http://schemas.openxmlformats.org/officeDocument/2006/relationships/image" Target="../media/image16.png"/><Relationship Id="rId19" Type="http://schemas.openxmlformats.org/officeDocument/2006/relationships/image" Target="../media/image25.png"/><Relationship Id="rId31" Type="http://schemas.openxmlformats.org/officeDocument/2006/relationships/image" Target="../media/image37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png"/><Relationship Id="rId35" Type="http://schemas.openxmlformats.org/officeDocument/2006/relationships/image" Target="../media/image41.png"/><Relationship Id="rId8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814918</xdr:colOff>
      <xdr:row>0</xdr:row>
      <xdr:rowOff>105834</xdr:rowOff>
    </xdr:from>
    <xdr:to>
      <xdr:col>10</xdr:col>
      <xdr:colOff>1195917</xdr:colOff>
      <xdr:row>2</xdr:row>
      <xdr:rowOff>298540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24593-6C37-4265-BD08-F929C660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64093" y="105834"/>
          <a:ext cx="1447799" cy="73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814918</xdr:colOff>
      <xdr:row>0</xdr:row>
      <xdr:rowOff>105834</xdr:rowOff>
    </xdr:from>
    <xdr:to>
      <xdr:col>10</xdr:col>
      <xdr:colOff>1195917</xdr:colOff>
      <xdr:row>2</xdr:row>
      <xdr:rowOff>298540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9950BA-6061-422D-9B6A-EE284C49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74751" y="105834"/>
          <a:ext cx="1502833" cy="753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427182</xdr:colOff>
      <xdr:row>4</xdr:row>
      <xdr:rowOff>46182</xdr:rowOff>
    </xdr:from>
    <xdr:to>
      <xdr:col>15</xdr:col>
      <xdr:colOff>1270001</xdr:colOff>
      <xdr:row>8</xdr:row>
      <xdr:rowOff>186609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CED480-254F-4C62-86C9-324139863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62432" y="2078182"/>
          <a:ext cx="3592369" cy="2229577"/>
        </a:xfrm>
        <a:prstGeom prst="rect">
          <a:avLst/>
        </a:prstGeom>
      </xdr:spPr>
    </xdr:pic>
    <xdr:clientData/>
  </xdr:twoCellAnchor>
  <xdr:oneCellAnchor>
    <xdr:from>
      <xdr:col>10</xdr:col>
      <xdr:colOff>391101</xdr:colOff>
      <xdr:row>123</xdr:row>
      <xdr:rowOff>23090</xdr:rowOff>
    </xdr:from>
    <xdr:ext cx="4279071" cy="1858819"/>
    <xdr:pic>
      <xdr:nvPicPr>
        <xdr:cNvPr id="3" name="Picture 2">
          <a:extLst>
            <a:ext uri="{FF2B5EF4-FFF2-40B4-BE49-F238E27FC236}">
              <a16:creationId xmlns:a16="http://schemas.microsoft.com/office/drawing/2014/main" id="{DF91D87A-C6BA-45A7-9F9D-F00082BA63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5427"/>
        <a:stretch/>
      </xdr:blipFill>
      <xdr:spPr>
        <a:xfrm>
          <a:off x="13300651" y="77416890"/>
          <a:ext cx="4279071" cy="1858819"/>
        </a:xfrm>
        <a:prstGeom prst="rect">
          <a:avLst/>
        </a:prstGeom>
      </xdr:spPr>
    </xdr:pic>
    <xdr:clientData/>
  </xdr:oneCellAnchor>
  <xdr:twoCellAnchor editAs="oneCell">
    <xdr:from>
      <xdr:col>9</xdr:col>
      <xdr:colOff>496454</xdr:colOff>
      <xdr:row>105</xdr:row>
      <xdr:rowOff>349249</xdr:rowOff>
    </xdr:from>
    <xdr:to>
      <xdr:col>15</xdr:col>
      <xdr:colOff>854363</xdr:colOff>
      <xdr:row>123</xdr:row>
      <xdr:rowOff>293666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192AC1-515C-4D52-B2B3-FF7DD1F0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7154" y="73647299"/>
          <a:ext cx="6492009" cy="4040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304800" cy="310861"/>
    <xdr:sp macro="" textlink="">
      <xdr:nvSpPr>
        <xdr:cNvPr id="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6168E9FA-43D8-4C86-98D8-E7E6B5BDD16F}"/>
            </a:ext>
          </a:extLst>
        </xdr:cNvPr>
        <xdr:cNvSpPr>
          <a:spLocks noChangeAspect="1" noChangeArrowheads="1"/>
        </xdr:cNvSpPr>
      </xdr:nvSpPr>
      <xdr:spPr bwMode="auto">
        <a:xfrm>
          <a:off x="3187700" y="18542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50346</xdr:colOff>
      <xdr:row>5</xdr:row>
      <xdr:rowOff>47624</xdr:rowOff>
    </xdr:from>
    <xdr:ext cx="1855167" cy="1880754"/>
    <xdr:pic>
      <xdr:nvPicPr>
        <xdr:cNvPr id="3" name="Picture 2">
          <a:extLst>
            <a:ext uri="{FF2B5EF4-FFF2-40B4-BE49-F238E27FC236}">
              <a16:creationId xmlns:a16="http://schemas.microsoft.com/office/drawing/2014/main" id="{4F2C1E16-373C-4275-8853-131505EFD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696" y="1901824"/>
          <a:ext cx="1855167" cy="1880754"/>
        </a:xfrm>
        <a:prstGeom prst="rect">
          <a:avLst/>
        </a:prstGeom>
      </xdr:spPr>
    </xdr:pic>
    <xdr:clientData/>
  </xdr:oneCellAnchor>
  <xdr:oneCellAnchor>
    <xdr:from>
      <xdr:col>2</xdr:col>
      <xdr:colOff>1123949</xdr:colOff>
      <xdr:row>5</xdr:row>
      <xdr:rowOff>25854</xdr:rowOff>
    </xdr:from>
    <xdr:ext cx="2038420" cy="1880754"/>
    <xdr:pic>
      <xdr:nvPicPr>
        <xdr:cNvPr id="4" name="Picture 3">
          <a:extLst>
            <a:ext uri="{FF2B5EF4-FFF2-40B4-BE49-F238E27FC236}">
              <a16:creationId xmlns:a16="http://schemas.microsoft.com/office/drawing/2014/main" id="{89223C83-9906-4DE0-BD6C-DF20E424E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4449" y="1880054"/>
          <a:ext cx="2038420" cy="1880754"/>
        </a:xfrm>
        <a:prstGeom prst="rect">
          <a:avLst/>
        </a:prstGeom>
      </xdr:spPr>
    </xdr:pic>
    <xdr:clientData/>
  </xdr:oneCellAnchor>
  <xdr:oneCellAnchor>
    <xdr:from>
      <xdr:col>5</xdr:col>
      <xdr:colOff>28574</xdr:colOff>
      <xdr:row>5</xdr:row>
      <xdr:rowOff>6803</xdr:rowOff>
    </xdr:from>
    <xdr:ext cx="1668607" cy="2426278"/>
    <xdr:pic>
      <xdr:nvPicPr>
        <xdr:cNvPr id="5" name="Picture 4">
          <a:extLst>
            <a:ext uri="{FF2B5EF4-FFF2-40B4-BE49-F238E27FC236}">
              <a16:creationId xmlns:a16="http://schemas.microsoft.com/office/drawing/2014/main" id="{E1EE69D9-C9F1-4CF9-8C98-0ECC5A8B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2724" y="1861003"/>
          <a:ext cx="1668607" cy="2426278"/>
        </a:xfrm>
        <a:prstGeom prst="rect">
          <a:avLst/>
        </a:prstGeom>
      </xdr:spPr>
    </xdr:pic>
    <xdr:clientData/>
  </xdr:oneCellAnchor>
  <xdr:oneCellAnchor>
    <xdr:from>
      <xdr:col>7</xdr:col>
      <xdr:colOff>1361</xdr:colOff>
      <xdr:row>5</xdr:row>
      <xdr:rowOff>31296</xdr:rowOff>
    </xdr:from>
    <xdr:ext cx="1720391" cy="1880754"/>
    <xdr:pic>
      <xdr:nvPicPr>
        <xdr:cNvPr id="6" name="Picture 5">
          <a:extLst>
            <a:ext uri="{FF2B5EF4-FFF2-40B4-BE49-F238E27FC236}">
              <a16:creationId xmlns:a16="http://schemas.microsoft.com/office/drawing/2014/main" id="{C9A5F49D-ACD5-4C3F-8A16-89D1DECEB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5211" y="1885496"/>
          <a:ext cx="1720391" cy="1880754"/>
        </a:xfrm>
        <a:prstGeom prst="rect">
          <a:avLst/>
        </a:prstGeom>
      </xdr:spPr>
    </xdr:pic>
    <xdr:clientData/>
  </xdr:oneCellAnchor>
  <xdr:oneCellAnchor>
    <xdr:from>
      <xdr:col>9</xdr:col>
      <xdr:colOff>13607</xdr:colOff>
      <xdr:row>5</xdr:row>
      <xdr:rowOff>29333</xdr:rowOff>
    </xdr:from>
    <xdr:ext cx="1997226" cy="2436032"/>
    <xdr:pic>
      <xdr:nvPicPr>
        <xdr:cNvPr id="7" name="Picture 6" descr="https://f20-zpg.zdn.vn/805535576838606400/e82cc6d58fed7ab323fc.jpg">
          <a:extLst>
            <a:ext uri="{FF2B5EF4-FFF2-40B4-BE49-F238E27FC236}">
              <a16:creationId xmlns:a16="http://schemas.microsoft.com/office/drawing/2014/main" id="{4A28C730-5F4E-49B9-997D-CD979A80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687754" y="2102936"/>
          <a:ext cx="2436032" cy="199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72982</xdr:colOff>
      <xdr:row>5</xdr:row>
      <xdr:rowOff>13607</xdr:rowOff>
    </xdr:from>
    <xdr:ext cx="1832017" cy="2362695"/>
    <xdr:pic>
      <xdr:nvPicPr>
        <xdr:cNvPr id="8" name="Picture 7">
          <a:extLst>
            <a:ext uri="{FF2B5EF4-FFF2-40B4-BE49-F238E27FC236}">
              <a16:creationId xmlns:a16="http://schemas.microsoft.com/office/drawing/2014/main" id="{9D2F8409-A3A9-46CC-8CD7-DF32671DD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46232" y="1867807"/>
          <a:ext cx="1832017" cy="2362695"/>
        </a:xfrm>
        <a:prstGeom prst="rect">
          <a:avLst/>
        </a:prstGeom>
      </xdr:spPr>
    </xdr:pic>
    <xdr:clientData/>
  </xdr:oneCellAnchor>
  <xdr:twoCellAnchor>
    <xdr:from>
      <xdr:col>2</xdr:col>
      <xdr:colOff>64326</xdr:colOff>
      <xdr:row>5</xdr:row>
      <xdr:rowOff>792925</xdr:rowOff>
    </xdr:from>
    <xdr:to>
      <xdr:col>2</xdr:col>
      <xdr:colOff>605892</xdr:colOff>
      <xdr:row>5</xdr:row>
      <xdr:rowOff>1079913</xdr:rowOff>
    </xdr:to>
    <xdr:sp macro="" textlink="">
      <xdr:nvSpPr>
        <xdr:cNvPr id="9" name="Right Arrow 16">
          <a:extLst>
            <a:ext uri="{FF2B5EF4-FFF2-40B4-BE49-F238E27FC236}">
              <a16:creationId xmlns:a16="http://schemas.microsoft.com/office/drawing/2014/main" id="{FF090DEE-4FA8-4D3A-8213-36919602B87F}"/>
            </a:ext>
          </a:extLst>
        </xdr:cNvPr>
        <xdr:cNvSpPr/>
      </xdr:nvSpPr>
      <xdr:spPr>
        <a:xfrm>
          <a:off x="3252026" y="2647125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63087</xdr:colOff>
      <xdr:row>5</xdr:row>
      <xdr:rowOff>823849</xdr:rowOff>
    </xdr:from>
    <xdr:to>
      <xdr:col>4</xdr:col>
      <xdr:colOff>554181</xdr:colOff>
      <xdr:row>5</xdr:row>
      <xdr:rowOff>1097231</xdr:rowOff>
    </xdr:to>
    <xdr:sp macro="" textlink="">
      <xdr:nvSpPr>
        <xdr:cNvPr id="10" name="Right Arrow 18">
          <a:extLst>
            <a:ext uri="{FF2B5EF4-FFF2-40B4-BE49-F238E27FC236}">
              <a16:creationId xmlns:a16="http://schemas.microsoft.com/office/drawing/2014/main" id="{787E0CE4-E843-4CCA-942B-8227392AB8AF}"/>
            </a:ext>
          </a:extLst>
        </xdr:cNvPr>
        <xdr:cNvSpPr/>
      </xdr:nvSpPr>
      <xdr:spPr>
        <a:xfrm>
          <a:off x="5930487" y="2678049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9895</xdr:colOff>
      <xdr:row>5</xdr:row>
      <xdr:rowOff>779318</xdr:rowOff>
    </xdr:from>
    <xdr:to>
      <xdr:col>6</xdr:col>
      <xdr:colOff>536862</xdr:colOff>
      <xdr:row>5</xdr:row>
      <xdr:rowOff>1039091</xdr:rowOff>
    </xdr:to>
    <xdr:sp macro="" textlink="">
      <xdr:nvSpPr>
        <xdr:cNvPr id="11" name="Right Arrow 19">
          <a:extLst>
            <a:ext uri="{FF2B5EF4-FFF2-40B4-BE49-F238E27FC236}">
              <a16:creationId xmlns:a16="http://schemas.microsoft.com/office/drawing/2014/main" id="{CB133E4B-8CF4-4EAA-B5E2-1E3453B6D70B}"/>
            </a:ext>
          </a:extLst>
        </xdr:cNvPr>
        <xdr:cNvSpPr/>
      </xdr:nvSpPr>
      <xdr:spPr>
        <a:xfrm>
          <a:off x="8556995" y="2633518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65561</xdr:colOff>
      <xdr:row>11</xdr:row>
      <xdr:rowOff>17318</xdr:rowOff>
    </xdr:from>
    <xdr:ext cx="1839439" cy="2199409"/>
    <xdr:pic>
      <xdr:nvPicPr>
        <xdr:cNvPr id="12" name="Picture 11">
          <a:extLst>
            <a:ext uri="{FF2B5EF4-FFF2-40B4-BE49-F238E27FC236}">
              <a16:creationId xmlns:a16="http://schemas.microsoft.com/office/drawing/2014/main" id="{56A94D1E-5BBB-4F8C-857E-3E6CB140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4911" y="9072418"/>
          <a:ext cx="1839439" cy="2199409"/>
        </a:xfrm>
        <a:prstGeom prst="rect">
          <a:avLst/>
        </a:prstGeom>
      </xdr:spPr>
    </xdr:pic>
    <xdr:clientData/>
  </xdr:oneCellAnchor>
  <xdr:oneCellAnchor>
    <xdr:from>
      <xdr:col>3</xdr:col>
      <xdr:colOff>121352</xdr:colOff>
      <xdr:row>11</xdr:row>
      <xdr:rowOff>0</xdr:rowOff>
    </xdr:from>
    <xdr:ext cx="1889482" cy="2182091"/>
    <xdr:pic>
      <xdr:nvPicPr>
        <xdr:cNvPr id="13" name="Picture 12">
          <a:extLst>
            <a:ext uri="{FF2B5EF4-FFF2-40B4-BE49-F238E27FC236}">
              <a16:creationId xmlns:a16="http://schemas.microsoft.com/office/drawing/2014/main" id="{FDAE6194-5F19-45DE-BF18-B090BF437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75802" y="9055100"/>
          <a:ext cx="1889482" cy="2182091"/>
        </a:xfrm>
        <a:prstGeom prst="rect">
          <a:avLst/>
        </a:prstGeom>
      </xdr:spPr>
    </xdr:pic>
    <xdr:clientData/>
  </xdr:oneCellAnchor>
  <xdr:oneCellAnchor>
    <xdr:from>
      <xdr:col>5</xdr:col>
      <xdr:colOff>7422</xdr:colOff>
      <xdr:row>10</xdr:row>
      <xdr:rowOff>911677</xdr:rowOff>
    </xdr:from>
    <xdr:ext cx="1447619" cy="2553867"/>
    <xdr:pic>
      <xdr:nvPicPr>
        <xdr:cNvPr id="14" name="Picture 13">
          <a:extLst>
            <a:ext uri="{FF2B5EF4-FFF2-40B4-BE49-F238E27FC236}">
              <a16:creationId xmlns:a16="http://schemas.microsoft.com/office/drawing/2014/main" id="{F050F517-4B3D-42C3-A97C-54AA54D74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41572" y="9052377"/>
          <a:ext cx="1447619" cy="2553867"/>
        </a:xfrm>
        <a:prstGeom prst="rect">
          <a:avLst/>
        </a:prstGeom>
      </xdr:spPr>
    </xdr:pic>
    <xdr:clientData/>
  </xdr:oneCellAnchor>
  <xdr:oneCellAnchor>
    <xdr:from>
      <xdr:col>7</xdr:col>
      <xdr:colOff>51953</xdr:colOff>
      <xdr:row>11</xdr:row>
      <xdr:rowOff>17318</xdr:rowOff>
    </xdr:from>
    <xdr:ext cx="1610591" cy="2540028"/>
    <xdr:pic>
      <xdr:nvPicPr>
        <xdr:cNvPr id="15" name="Picture 14">
          <a:extLst>
            <a:ext uri="{FF2B5EF4-FFF2-40B4-BE49-F238E27FC236}">
              <a16:creationId xmlns:a16="http://schemas.microsoft.com/office/drawing/2014/main" id="{320E8C58-3B03-47C5-9BB6-6A5BD971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265803" y="9072418"/>
          <a:ext cx="1610591" cy="2540028"/>
        </a:xfrm>
        <a:prstGeom prst="rect">
          <a:avLst/>
        </a:prstGeom>
      </xdr:spPr>
    </xdr:pic>
    <xdr:clientData/>
  </xdr:oneCellAnchor>
  <xdr:oneCellAnchor>
    <xdr:from>
      <xdr:col>9</xdr:col>
      <xdr:colOff>17318</xdr:colOff>
      <xdr:row>11</xdr:row>
      <xdr:rowOff>17318</xdr:rowOff>
    </xdr:from>
    <xdr:ext cx="1825725" cy="2170443"/>
    <xdr:pic>
      <xdr:nvPicPr>
        <xdr:cNvPr id="16" name="Picture 15">
          <a:extLst>
            <a:ext uri="{FF2B5EF4-FFF2-40B4-BE49-F238E27FC236}">
              <a16:creationId xmlns:a16="http://schemas.microsoft.com/office/drawing/2014/main" id="{04445541-D0FA-4997-9A2F-0297B4F2A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10868" y="9072418"/>
          <a:ext cx="1825725" cy="2170443"/>
        </a:xfrm>
        <a:prstGeom prst="rect">
          <a:avLst/>
        </a:prstGeom>
      </xdr:spPr>
    </xdr:pic>
    <xdr:clientData/>
  </xdr:oneCellAnchor>
  <xdr:oneCellAnchor>
    <xdr:from>
      <xdr:col>10</xdr:col>
      <xdr:colOff>639535</xdr:colOff>
      <xdr:row>11</xdr:row>
      <xdr:rowOff>0</xdr:rowOff>
    </xdr:from>
    <xdr:ext cx="1850571" cy="2095500"/>
    <xdr:pic>
      <xdr:nvPicPr>
        <xdr:cNvPr id="17" name="Picture 16">
          <a:extLst>
            <a:ext uri="{FF2B5EF4-FFF2-40B4-BE49-F238E27FC236}">
              <a16:creationId xmlns:a16="http://schemas.microsoft.com/office/drawing/2014/main" id="{EB1D6EDC-6A5A-4902-99A4-82E8CB93C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546035" y="9055100"/>
          <a:ext cx="1850571" cy="2095500"/>
        </a:xfrm>
        <a:prstGeom prst="rect">
          <a:avLst/>
        </a:prstGeom>
      </xdr:spPr>
    </xdr:pic>
    <xdr:clientData/>
  </xdr:oneCellAnchor>
  <xdr:oneCellAnchor>
    <xdr:from>
      <xdr:col>13</xdr:col>
      <xdr:colOff>34637</xdr:colOff>
      <xdr:row>11</xdr:row>
      <xdr:rowOff>17319</xdr:rowOff>
    </xdr:from>
    <xdr:ext cx="1788720" cy="2043545"/>
    <xdr:pic>
      <xdr:nvPicPr>
        <xdr:cNvPr id="18" name="Picture 17">
          <a:extLst>
            <a:ext uri="{FF2B5EF4-FFF2-40B4-BE49-F238E27FC236}">
              <a16:creationId xmlns:a16="http://schemas.microsoft.com/office/drawing/2014/main" id="{0A80B60B-2B56-4F84-9EB0-CD486F45F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287587" y="9072419"/>
          <a:ext cx="1788720" cy="2043545"/>
        </a:xfrm>
        <a:prstGeom prst="rect">
          <a:avLst/>
        </a:prstGeom>
      </xdr:spPr>
    </xdr:pic>
    <xdr:clientData/>
  </xdr:oneCellAnchor>
  <xdr:twoCellAnchor>
    <xdr:from>
      <xdr:col>7</xdr:col>
      <xdr:colOff>1905000</xdr:colOff>
      <xdr:row>5</xdr:row>
      <xdr:rowOff>813954</xdr:rowOff>
    </xdr:from>
    <xdr:to>
      <xdr:col>8</xdr:col>
      <xdr:colOff>509649</xdr:colOff>
      <xdr:row>5</xdr:row>
      <xdr:rowOff>1073727</xdr:rowOff>
    </xdr:to>
    <xdr:sp macro="" textlink="">
      <xdr:nvSpPr>
        <xdr:cNvPr id="19" name="Right Arrow 41">
          <a:extLst>
            <a:ext uri="{FF2B5EF4-FFF2-40B4-BE49-F238E27FC236}">
              <a16:creationId xmlns:a16="http://schemas.microsoft.com/office/drawing/2014/main" id="{67752F1E-0D6B-4246-90D4-620D7EA361F0}"/>
            </a:ext>
          </a:extLst>
        </xdr:cNvPr>
        <xdr:cNvSpPr/>
      </xdr:nvSpPr>
      <xdr:spPr>
        <a:xfrm>
          <a:off x="11118850" y="2668154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1905000</xdr:colOff>
      <xdr:row>5</xdr:row>
      <xdr:rowOff>813954</xdr:rowOff>
    </xdr:from>
    <xdr:to>
      <xdr:col>10</xdr:col>
      <xdr:colOff>509649</xdr:colOff>
      <xdr:row>5</xdr:row>
      <xdr:rowOff>1073727</xdr:rowOff>
    </xdr:to>
    <xdr:sp macro="" textlink="">
      <xdr:nvSpPr>
        <xdr:cNvPr id="20" name="Right Arrow 42">
          <a:extLst>
            <a:ext uri="{FF2B5EF4-FFF2-40B4-BE49-F238E27FC236}">
              <a16:creationId xmlns:a16="http://schemas.microsoft.com/office/drawing/2014/main" id="{B25E4314-BFF9-4655-B3B5-10ECBBAF599D}"/>
            </a:ext>
          </a:extLst>
        </xdr:cNvPr>
        <xdr:cNvSpPr/>
      </xdr:nvSpPr>
      <xdr:spPr>
        <a:xfrm>
          <a:off x="13798550" y="2668154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11</xdr:row>
      <xdr:rowOff>844879</xdr:rowOff>
    </xdr:from>
    <xdr:to>
      <xdr:col>2</xdr:col>
      <xdr:colOff>593521</xdr:colOff>
      <xdr:row>11</xdr:row>
      <xdr:rowOff>1131867</xdr:rowOff>
    </xdr:to>
    <xdr:sp macro="" textlink="">
      <xdr:nvSpPr>
        <xdr:cNvPr id="21" name="Right Arrow 43">
          <a:extLst>
            <a:ext uri="{FF2B5EF4-FFF2-40B4-BE49-F238E27FC236}">
              <a16:creationId xmlns:a16="http://schemas.microsoft.com/office/drawing/2014/main" id="{E07234FA-F17E-433A-A10A-FF24DA1B4D17}"/>
            </a:ext>
          </a:extLst>
        </xdr:cNvPr>
        <xdr:cNvSpPr/>
      </xdr:nvSpPr>
      <xdr:spPr>
        <a:xfrm>
          <a:off x="3239655" y="98999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11</xdr:row>
      <xdr:rowOff>875803</xdr:rowOff>
    </xdr:from>
    <xdr:to>
      <xdr:col>4</xdr:col>
      <xdr:colOff>541810</xdr:colOff>
      <xdr:row>11</xdr:row>
      <xdr:rowOff>1149185</xdr:rowOff>
    </xdr:to>
    <xdr:sp macro="" textlink="">
      <xdr:nvSpPr>
        <xdr:cNvPr id="22" name="Right Arrow 44">
          <a:extLst>
            <a:ext uri="{FF2B5EF4-FFF2-40B4-BE49-F238E27FC236}">
              <a16:creationId xmlns:a16="http://schemas.microsoft.com/office/drawing/2014/main" id="{1478422E-C92D-42E8-B7EF-48B4E317362D}"/>
            </a:ext>
          </a:extLst>
        </xdr:cNvPr>
        <xdr:cNvSpPr/>
      </xdr:nvSpPr>
      <xdr:spPr>
        <a:xfrm>
          <a:off x="5918116" y="99309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11</xdr:row>
      <xdr:rowOff>831272</xdr:rowOff>
    </xdr:from>
    <xdr:to>
      <xdr:col>6</xdr:col>
      <xdr:colOff>524491</xdr:colOff>
      <xdr:row>11</xdr:row>
      <xdr:rowOff>1091045</xdr:rowOff>
    </xdr:to>
    <xdr:sp macro="" textlink="">
      <xdr:nvSpPr>
        <xdr:cNvPr id="23" name="Right Arrow 45">
          <a:extLst>
            <a:ext uri="{FF2B5EF4-FFF2-40B4-BE49-F238E27FC236}">
              <a16:creationId xmlns:a16="http://schemas.microsoft.com/office/drawing/2014/main" id="{40AC77FF-22A5-4984-A20C-272890A9558A}"/>
            </a:ext>
          </a:extLst>
        </xdr:cNvPr>
        <xdr:cNvSpPr/>
      </xdr:nvSpPr>
      <xdr:spPr>
        <a:xfrm>
          <a:off x="8453993" y="98863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11</xdr:row>
      <xdr:rowOff>865908</xdr:rowOff>
    </xdr:from>
    <xdr:to>
      <xdr:col>8</xdr:col>
      <xdr:colOff>497278</xdr:colOff>
      <xdr:row>11</xdr:row>
      <xdr:rowOff>1125681</xdr:rowOff>
    </xdr:to>
    <xdr:sp macro="" textlink="">
      <xdr:nvSpPr>
        <xdr:cNvPr id="24" name="Right Arrow 46">
          <a:extLst>
            <a:ext uri="{FF2B5EF4-FFF2-40B4-BE49-F238E27FC236}">
              <a16:creationId xmlns:a16="http://schemas.microsoft.com/office/drawing/2014/main" id="{5937C3B9-44E4-4765-B46F-DCA9A7A234C9}"/>
            </a:ext>
          </a:extLst>
        </xdr:cNvPr>
        <xdr:cNvSpPr/>
      </xdr:nvSpPr>
      <xdr:spPr>
        <a:xfrm>
          <a:off x="11106479" y="99210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11</xdr:row>
      <xdr:rowOff>865908</xdr:rowOff>
    </xdr:from>
    <xdr:to>
      <xdr:col>10</xdr:col>
      <xdr:colOff>497278</xdr:colOff>
      <xdr:row>11</xdr:row>
      <xdr:rowOff>1125681</xdr:rowOff>
    </xdr:to>
    <xdr:sp macro="" textlink="">
      <xdr:nvSpPr>
        <xdr:cNvPr id="25" name="Right Arrow 47">
          <a:extLst>
            <a:ext uri="{FF2B5EF4-FFF2-40B4-BE49-F238E27FC236}">
              <a16:creationId xmlns:a16="http://schemas.microsoft.com/office/drawing/2014/main" id="{D56EAC3D-DD7B-4396-B54B-8053FABB248D}"/>
            </a:ext>
          </a:extLst>
        </xdr:cNvPr>
        <xdr:cNvSpPr/>
      </xdr:nvSpPr>
      <xdr:spPr>
        <a:xfrm>
          <a:off x="13786179" y="99210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11</xdr:row>
      <xdr:rowOff>900545</xdr:rowOff>
    </xdr:from>
    <xdr:to>
      <xdr:col>12</xdr:col>
      <xdr:colOff>566551</xdr:colOff>
      <xdr:row>11</xdr:row>
      <xdr:rowOff>1160318</xdr:rowOff>
    </xdr:to>
    <xdr:sp macro="" textlink="">
      <xdr:nvSpPr>
        <xdr:cNvPr id="26" name="Right Arrow 53">
          <a:extLst>
            <a:ext uri="{FF2B5EF4-FFF2-40B4-BE49-F238E27FC236}">
              <a16:creationId xmlns:a16="http://schemas.microsoft.com/office/drawing/2014/main" id="{41574756-3A03-41DE-B036-369B6D91A9B0}"/>
            </a:ext>
          </a:extLst>
        </xdr:cNvPr>
        <xdr:cNvSpPr/>
      </xdr:nvSpPr>
      <xdr:spPr>
        <a:xfrm>
          <a:off x="16651184" y="995564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14</xdr:row>
      <xdr:rowOff>844879</xdr:rowOff>
    </xdr:from>
    <xdr:to>
      <xdr:col>2</xdr:col>
      <xdr:colOff>593521</xdr:colOff>
      <xdr:row>14</xdr:row>
      <xdr:rowOff>1131867</xdr:rowOff>
    </xdr:to>
    <xdr:sp macro="" textlink="">
      <xdr:nvSpPr>
        <xdr:cNvPr id="27" name="Right Arrow 61">
          <a:extLst>
            <a:ext uri="{FF2B5EF4-FFF2-40B4-BE49-F238E27FC236}">
              <a16:creationId xmlns:a16="http://schemas.microsoft.com/office/drawing/2014/main" id="{06F5E4D3-BBE3-4A92-8347-8057FBC9F40D}"/>
            </a:ext>
          </a:extLst>
        </xdr:cNvPr>
        <xdr:cNvSpPr/>
      </xdr:nvSpPr>
      <xdr:spPr>
        <a:xfrm>
          <a:off x="3239655" y="134940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14</xdr:row>
      <xdr:rowOff>875803</xdr:rowOff>
    </xdr:from>
    <xdr:to>
      <xdr:col>4</xdr:col>
      <xdr:colOff>541810</xdr:colOff>
      <xdr:row>14</xdr:row>
      <xdr:rowOff>1149185</xdr:rowOff>
    </xdr:to>
    <xdr:sp macro="" textlink="">
      <xdr:nvSpPr>
        <xdr:cNvPr id="28" name="Right Arrow 62">
          <a:extLst>
            <a:ext uri="{FF2B5EF4-FFF2-40B4-BE49-F238E27FC236}">
              <a16:creationId xmlns:a16="http://schemas.microsoft.com/office/drawing/2014/main" id="{F5F65853-7E98-4C5A-A501-B49044153FC8}"/>
            </a:ext>
          </a:extLst>
        </xdr:cNvPr>
        <xdr:cNvSpPr/>
      </xdr:nvSpPr>
      <xdr:spPr>
        <a:xfrm>
          <a:off x="5918116" y="135250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14</xdr:row>
      <xdr:rowOff>831272</xdr:rowOff>
    </xdr:from>
    <xdr:to>
      <xdr:col>6</xdr:col>
      <xdr:colOff>524491</xdr:colOff>
      <xdr:row>14</xdr:row>
      <xdr:rowOff>1091045</xdr:rowOff>
    </xdr:to>
    <xdr:sp macro="" textlink="">
      <xdr:nvSpPr>
        <xdr:cNvPr id="29" name="Right Arrow 63">
          <a:extLst>
            <a:ext uri="{FF2B5EF4-FFF2-40B4-BE49-F238E27FC236}">
              <a16:creationId xmlns:a16="http://schemas.microsoft.com/office/drawing/2014/main" id="{FC1DE6A1-83DB-456A-99F1-B3FC793DB0A0}"/>
            </a:ext>
          </a:extLst>
        </xdr:cNvPr>
        <xdr:cNvSpPr/>
      </xdr:nvSpPr>
      <xdr:spPr>
        <a:xfrm>
          <a:off x="8453993" y="134804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14</xdr:row>
      <xdr:rowOff>865908</xdr:rowOff>
    </xdr:from>
    <xdr:to>
      <xdr:col>8</xdr:col>
      <xdr:colOff>497278</xdr:colOff>
      <xdr:row>14</xdr:row>
      <xdr:rowOff>1125681</xdr:rowOff>
    </xdr:to>
    <xdr:sp macro="" textlink="">
      <xdr:nvSpPr>
        <xdr:cNvPr id="30" name="Right Arrow 64">
          <a:extLst>
            <a:ext uri="{FF2B5EF4-FFF2-40B4-BE49-F238E27FC236}">
              <a16:creationId xmlns:a16="http://schemas.microsoft.com/office/drawing/2014/main" id="{CBBC804B-6AC2-4FF9-AFC8-479D12680AED}"/>
            </a:ext>
          </a:extLst>
        </xdr:cNvPr>
        <xdr:cNvSpPr/>
      </xdr:nvSpPr>
      <xdr:spPr>
        <a:xfrm>
          <a:off x="11106479" y="135151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14</xdr:row>
      <xdr:rowOff>865908</xdr:rowOff>
    </xdr:from>
    <xdr:to>
      <xdr:col>10</xdr:col>
      <xdr:colOff>497278</xdr:colOff>
      <xdr:row>14</xdr:row>
      <xdr:rowOff>1125681</xdr:rowOff>
    </xdr:to>
    <xdr:sp macro="" textlink="">
      <xdr:nvSpPr>
        <xdr:cNvPr id="31" name="Right Arrow 65">
          <a:extLst>
            <a:ext uri="{FF2B5EF4-FFF2-40B4-BE49-F238E27FC236}">
              <a16:creationId xmlns:a16="http://schemas.microsoft.com/office/drawing/2014/main" id="{DD5C84D9-67AE-4393-A553-D63A676483B9}"/>
            </a:ext>
          </a:extLst>
        </xdr:cNvPr>
        <xdr:cNvSpPr/>
      </xdr:nvSpPr>
      <xdr:spPr>
        <a:xfrm>
          <a:off x="13786179" y="135151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14</xdr:row>
      <xdr:rowOff>900545</xdr:rowOff>
    </xdr:from>
    <xdr:to>
      <xdr:col>12</xdr:col>
      <xdr:colOff>566551</xdr:colOff>
      <xdr:row>14</xdr:row>
      <xdr:rowOff>1160318</xdr:rowOff>
    </xdr:to>
    <xdr:sp macro="" textlink="">
      <xdr:nvSpPr>
        <xdr:cNvPr id="32" name="Right Arrow 66">
          <a:extLst>
            <a:ext uri="{FF2B5EF4-FFF2-40B4-BE49-F238E27FC236}">
              <a16:creationId xmlns:a16="http://schemas.microsoft.com/office/drawing/2014/main" id="{53B7F025-7CFA-418B-A46A-BA3BFC4C0EB0}"/>
            </a:ext>
          </a:extLst>
        </xdr:cNvPr>
        <xdr:cNvSpPr/>
      </xdr:nvSpPr>
      <xdr:spPr>
        <a:xfrm>
          <a:off x="16651184" y="1354974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51955</xdr:colOff>
      <xdr:row>8</xdr:row>
      <xdr:rowOff>844879</xdr:rowOff>
    </xdr:from>
    <xdr:to>
      <xdr:col>2</xdr:col>
      <xdr:colOff>593521</xdr:colOff>
      <xdr:row>8</xdr:row>
      <xdr:rowOff>1131867</xdr:rowOff>
    </xdr:to>
    <xdr:sp macro="" textlink="">
      <xdr:nvSpPr>
        <xdr:cNvPr id="33" name="Right Arrow 68">
          <a:extLst>
            <a:ext uri="{FF2B5EF4-FFF2-40B4-BE49-F238E27FC236}">
              <a16:creationId xmlns:a16="http://schemas.microsoft.com/office/drawing/2014/main" id="{037499A9-F10D-46FA-8BB3-8C999325B0F0}"/>
            </a:ext>
          </a:extLst>
        </xdr:cNvPr>
        <xdr:cNvSpPr/>
      </xdr:nvSpPr>
      <xdr:spPr>
        <a:xfrm>
          <a:off x="3239655" y="63058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8</xdr:row>
      <xdr:rowOff>875803</xdr:rowOff>
    </xdr:from>
    <xdr:to>
      <xdr:col>4</xdr:col>
      <xdr:colOff>541810</xdr:colOff>
      <xdr:row>8</xdr:row>
      <xdr:rowOff>1149185</xdr:rowOff>
    </xdr:to>
    <xdr:sp macro="" textlink="">
      <xdr:nvSpPr>
        <xdr:cNvPr id="34" name="Right Arrow 69">
          <a:extLst>
            <a:ext uri="{FF2B5EF4-FFF2-40B4-BE49-F238E27FC236}">
              <a16:creationId xmlns:a16="http://schemas.microsoft.com/office/drawing/2014/main" id="{98AF0322-4DB9-4D4E-920E-BC2DE7533739}"/>
            </a:ext>
          </a:extLst>
        </xdr:cNvPr>
        <xdr:cNvSpPr/>
      </xdr:nvSpPr>
      <xdr:spPr>
        <a:xfrm>
          <a:off x="5918116" y="63368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8</xdr:row>
      <xdr:rowOff>831272</xdr:rowOff>
    </xdr:from>
    <xdr:to>
      <xdr:col>6</xdr:col>
      <xdr:colOff>524491</xdr:colOff>
      <xdr:row>8</xdr:row>
      <xdr:rowOff>1091045</xdr:rowOff>
    </xdr:to>
    <xdr:sp macro="" textlink="">
      <xdr:nvSpPr>
        <xdr:cNvPr id="35" name="Right Arrow 70">
          <a:extLst>
            <a:ext uri="{FF2B5EF4-FFF2-40B4-BE49-F238E27FC236}">
              <a16:creationId xmlns:a16="http://schemas.microsoft.com/office/drawing/2014/main" id="{B62B8693-13DE-46E5-9CEB-7B9514B3D584}"/>
            </a:ext>
          </a:extLst>
        </xdr:cNvPr>
        <xdr:cNvSpPr/>
      </xdr:nvSpPr>
      <xdr:spPr>
        <a:xfrm>
          <a:off x="8453993" y="62922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8</xdr:row>
      <xdr:rowOff>865908</xdr:rowOff>
    </xdr:from>
    <xdr:to>
      <xdr:col>8</xdr:col>
      <xdr:colOff>497278</xdr:colOff>
      <xdr:row>8</xdr:row>
      <xdr:rowOff>1125681</xdr:rowOff>
    </xdr:to>
    <xdr:sp macro="" textlink="">
      <xdr:nvSpPr>
        <xdr:cNvPr id="36" name="Right Arrow 71">
          <a:extLst>
            <a:ext uri="{FF2B5EF4-FFF2-40B4-BE49-F238E27FC236}">
              <a16:creationId xmlns:a16="http://schemas.microsoft.com/office/drawing/2014/main" id="{68C0BEDA-D870-482E-A00C-0D4AE1393A77}"/>
            </a:ext>
          </a:extLst>
        </xdr:cNvPr>
        <xdr:cNvSpPr/>
      </xdr:nvSpPr>
      <xdr:spPr>
        <a:xfrm>
          <a:off x="11106479" y="63269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8</xdr:row>
      <xdr:rowOff>865908</xdr:rowOff>
    </xdr:from>
    <xdr:to>
      <xdr:col>10</xdr:col>
      <xdr:colOff>497278</xdr:colOff>
      <xdr:row>8</xdr:row>
      <xdr:rowOff>1125681</xdr:rowOff>
    </xdr:to>
    <xdr:sp macro="" textlink="">
      <xdr:nvSpPr>
        <xdr:cNvPr id="37" name="Right Arrow 72">
          <a:extLst>
            <a:ext uri="{FF2B5EF4-FFF2-40B4-BE49-F238E27FC236}">
              <a16:creationId xmlns:a16="http://schemas.microsoft.com/office/drawing/2014/main" id="{8610E0B6-8759-426B-84C2-B48BC5064535}"/>
            </a:ext>
          </a:extLst>
        </xdr:cNvPr>
        <xdr:cNvSpPr/>
      </xdr:nvSpPr>
      <xdr:spPr>
        <a:xfrm>
          <a:off x="13786179" y="63269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38348</xdr:colOff>
      <xdr:row>8</xdr:row>
      <xdr:rowOff>17317</xdr:rowOff>
    </xdr:from>
    <xdr:ext cx="1818409" cy="2026228"/>
    <xdr:pic>
      <xdr:nvPicPr>
        <xdr:cNvPr id="38" name="Picture 37">
          <a:extLst>
            <a:ext uri="{FF2B5EF4-FFF2-40B4-BE49-F238E27FC236}">
              <a16:creationId xmlns:a16="http://schemas.microsoft.com/office/drawing/2014/main" id="{408D3CF2-07D6-4CDF-9943-CD8F6714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7698" y="5478317"/>
          <a:ext cx="1818409" cy="202622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0</xdr:rowOff>
    </xdr:from>
    <xdr:ext cx="2028151" cy="2095238"/>
    <xdr:pic>
      <xdr:nvPicPr>
        <xdr:cNvPr id="39" name="Picture 38">
          <a:extLst>
            <a:ext uri="{FF2B5EF4-FFF2-40B4-BE49-F238E27FC236}">
              <a16:creationId xmlns:a16="http://schemas.microsoft.com/office/drawing/2014/main" id="{1177B375-1C96-4906-A2D0-49C92EB2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54450" y="5461000"/>
          <a:ext cx="2028151" cy="209523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</xdr:row>
      <xdr:rowOff>0</xdr:rowOff>
    </xdr:from>
    <xdr:ext cx="1580952" cy="2389909"/>
    <xdr:pic>
      <xdr:nvPicPr>
        <xdr:cNvPr id="40" name="Picture 39">
          <a:extLst>
            <a:ext uri="{FF2B5EF4-FFF2-40B4-BE49-F238E27FC236}">
              <a16:creationId xmlns:a16="http://schemas.microsoft.com/office/drawing/2014/main" id="{1F642B2B-8B02-480D-847E-07FFBF0A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34150" y="5461000"/>
          <a:ext cx="1580952" cy="2389909"/>
        </a:xfrm>
        <a:prstGeom prst="rect">
          <a:avLst/>
        </a:prstGeom>
      </xdr:spPr>
    </xdr:pic>
    <xdr:clientData/>
  </xdr:oneCellAnchor>
  <xdr:oneCellAnchor>
    <xdr:from>
      <xdr:col>7</xdr:col>
      <xdr:colOff>1</xdr:colOff>
      <xdr:row>8</xdr:row>
      <xdr:rowOff>0</xdr:rowOff>
    </xdr:from>
    <xdr:ext cx="2010833" cy="2130136"/>
    <xdr:pic>
      <xdr:nvPicPr>
        <xdr:cNvPr id="41" name="Picture 40">
          <a:extLst>
            <a:ext uri="{FF2B5EF4-FFF2-40B4-BE49-F238E27FC236}">
              <a16:creationId xmlns:a16="http://schemas.microsoft.com/office/drawing/2014/main" id="{C1D9A264-608C-43C2-B22F-975D5DA6C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13851" y="5461000"/>
          <a:ext cx="2010833" cy="2130136"/>
        </a:xfrm>
        <a:prstGeom prst="rect">
          <a:avLst/>
        </a:prstGeom>
      </xdr:spPr>
    </xdr:pic>
    <xdr:clientData/>
  </xdr:oneCellAnchor>
  <xdr:oneCellAnchor>
    <xdr:from>
      <xdr:col>9</xdr:col>
      <xdr:colOff>40823</xdr:colOff>
      <xdr:row>8</xdr:row>
      <xdr:rowOff>40821</xdr:rowOff>
    </xdr:from>
    <xdr:ext cx="1768928" cy="2164773"/>
    <xdr:pic>
      <xdr:nvPicPr>
        <xdr:cNvPr id="42" name="Picture 41">
          <a:extLst>
            <a:ext uri="{FF2B5EF4-FFF2-40B4-BE49-F238E27FC236}">
              <a16:creationId xmlns:a16="http://schemas.microsoft.com/office/drawing/2014/main" id="{C6261A0F-7A45-4A61-A841-4E3CFBA8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934373" y="5501821"/>
          <a:ext cx="1768928" cy="2164773"/>
        </a:xfrm>
        <a:prstGeom prst="rect">
          <a:avLst/>
        </a:prstGeom>
      </xdr:spPr>
    </xdr:pic>
    <xdr:clientData/>
  </xdr:oneCellAnchor>
  <xdr:oneCellAnchor>
    <xdr:from>
      <xdr:col>11</xdr:col>
      <xdr:colOff>81644</xdr:colOff>
      <xdr:row>8</xdr:row>
      <xdr:rowOff>27214</xdr:rowOff>
    </xdr:from>
    <xdr:ext cx="1809749" cy="2147454"/>
    <xdr:pic>
      <xdr:nvPicPr>
        <xdr:cNvPr id="43" name="Picture 42">
          <a:extLst>
            <a:ext uri="{FF2B5EF4-FFF2-40B4-BE49-F238E27FC236}">
              <a16:creationId xmlns:a16="http://schemas.microsoft.com/office/drawing/2014/main" id="{81BC3750-79E1-4B67-91DF-EC6D45908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654894" y="5488214"/>
          <a:ext cx="1809749" cy="2147454"/>
        </a:xfrm>
        <a:prstGeom prst="rect">
          <a:avLst/>
        </a:prstGeom>
      </xdr:spPr>
    </xdr:pic>
    <xdr:clientData/>
  </xdr:oneCellAnchor>
  <xdr:oneCellAnchor>
    <xdr:from>
      <xdr:col>1</xdr:col>
      <xdr:colOff>34637</xdr:colOff>
      <xdr:row>14</xdr:row>
      <xdr:rowOff>34636</xdr:rowOff>
    </xdr:from>
    <xdr:ext cx="1783772" cy="2257143"/>
    <xdr:pic>
      <xdr:nvPicPr>
        <xdr:cNvPr id="44" name="Picture 43">
          <a:extLst>
            <a:ext uri="{FF2B5EF4-FFF2-40B4-BE49-F238E27FC236}">
              <a16:creationId xmlns:a16="http://schemas.microsoft.com/office/drawing/2014/main" id="{C69E1849-4147-432E-9DF1-94EBEAEB0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83987" y="12683836"/>
          <a:ext cx="1783772" cy="225714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</xdr:row>
      <xdr:rowOff>0</xdr:rowOff>
    </xdr:from>
    <xdr:ext cx="1801091" cy="2320637"/>
    <xdr:pic>
      <xdr:nvPicPr>
        <xdr:cNvPr id="45" name="Picture 44">
          <a:extLst>
            <a:ext uri="{FF2B5EF4-FFF2-40B4-BE49-F238E27FC236}">
              <a16:creationId xmlns:a16="http://schemas.microsoft.com/office/drawing/2014/main" id="{E8FA8CC9-C4E4-428D-A9A8-BE2882335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54450" y="12649200"/>
          <a:ext cx="1801091" cy="2320637"/>
        </a:xfrm>
        <a:prstGeom prst="rect">
          <a:avLst/>
        </a:prstGeom>
      </xdr:spPr>
    </xdr:pic>
    <xdr:clientData/>
  </xdr:oneCellAnchor>
  <xdr:oneCellAnchor>
    <xdr:from>
      <xdr:col>5</xdr:col>
      <xdr:colOff>51955</xdr:colOff>
      <xdr:row>14</xdr:row>
      <xdr:rowOff>34637</xdr:rowOff>
    </xdr:from>
    <xdr:ext cx="1428571" cy="2424545"/>
    <xdr:pic>
      <xdr:nvPicPr>
        <xdr:cNvPr id="46" name="Picture 45">
          <a:extLst>
            <a:ext uri="{FF2B5EF4-FFF2-40B4-BE49-F238E27FC236}">
              <a16:creationId xmlns:a16="http://schemas.microsoft.com/office/drawing/2014/main" id="{C85E45A9-4571-4012-98F8-C2CFE005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586105" y="12683837"/>
          <a:ext cx="1428571" cy="2424545"/>
        </a:xfrm>
        <a:prstGeom prst="rect">
          <a:avLst/>
        </a:prstGeom>
      </xdr:spPr>
    </xdr:pic>
    <xdr:clientData/>
  </xdr:oneCellAnchor>
  <xdr:oneCellAnchor>
    <xdr:from>
      <xdr:col>7</xdr:col>
      <xdr:colOff>69273</xdr:colOff>
      <xdr:row>14</xdr:row>
      <xdr:rowOff>51955</xdr:rowOff>
    </xdr:from>
    <xdr:ext cx="1385455" cy="2424546"/>
    <xdr:pic>
      <xdr:nvPicPr>
        <xdr:cNvPr id="47" name="Picture 46">
          <a:extLst>
            <a:ext uri="{FF2B5EF4-FFF2-40B4-BE49-F238E27FC236}">
              <a16:creationId xmlns:a16="http://schemas.microsoft.com/office/drawing/2014/main" id="{EB2BB567-1BED-4A5C-B2F4-9EEC92788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283123" y="12701155"/>
          <a:ext cx="1385455" cy="2424546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14</xdr:row>
      <xdr:rowOff>51955</xdr:rowOff>
    </xdr:from>
    <xdr:ext cx="1298864" cy="2449392"/>
    <xdr:pic>
      <xdr:nvPicPr>
        <xdr:cNvPr id="48" name="Picture 47">
          <a:extLst>
            <a:ext uri="{FF2B5EF4-FFF2-40B4-BE49-F238E27FC236}">
              <a16:creationId xmlns:a16="http://schemas.microsoft.com/office/drawing/2014/main" id="{05B4DED6-EE81-4C29-ABF4-216EF2731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980141" y="12701155"/>
          <a:ext cx="1298864" cy="2449392"/>
        </a:xfrm>
        <a:prstGeom prst="rect">
          <a:avLst/>
        </a:prstGeom>
      </xdr:spPr>
    </xdr:pic>
    <xdr:clientData/>
  </xdr:oneCellAnchor>
  <xdr:oneCellAnchor>
    <xdr:from>
      <xdr:col>11</xdr:col>
      <xdr:colOff>69273</xdr:colOff>
      <xdr:row>14</xdr:row>
      <xdr:rowOff>51954</xdr:rowOff>
    </xdr:from>
    <xdr:ext cx="1514286" cy="2389910"/>
    <xdr:pic>
      <xdr:nvPicPr>
        <xdr:cNvPr id="49" name="Picture 48">
          <a:extLst>
            <a:ext uri="{FF2B5EF4-FFF2-40B4-BE49-F238E27FC236}">
              <a16:creationId xmlns:a16="http://schemas.microsoft.com/office/drawing/2014/main" id="{FB684AC5-8C38-437B-A9BD-901EF6D62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642523" y="12701154"/>
          <a:ext cx="1514286" cy="2389910"/>
        </a:xfrm>
        <a:prstGeom prst="rect">
          <a:avLst/>
        </a:prstGeom>
      </xdr:spPr>
    </xdr:pic>
    <xdr:clientData/>
  </xdr:oneCellAnchor>
  <xdr:oneCellAnchor>
    <xdr:from>
      <xdr:col>15</xdr:col>
      <xdr:colOff>51954</xdr:colOff>
      <xdr:row>14</xdr:row>
      <xdr:rowOff>34636</xdr:rowOff>
    </xdr:from>
    <xdr:ext cx="1853045" cy="2447619"/>
    <xdr:pic>
      <xdr:nvPicPr>
        <xdr:cNvPr id="50" name="Picture 49">
          <a:extLst>
            <a:ext uri="{FF2B5EF4-FFF2-40B4-BE49-F238E27FC236}">
              <a16:creationId xmlns:a16="http://schemas.microsoft.com/office/drawing/2014/main" id="{BF245422-D201-4B28-877C-9D2EF510C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010004" y="12683836"/>
          <a:ext cx="1853045" cy="2447619"/>
        </a:xfrm>
        <a:prstGeom prst="rect">
          <a:avLst/>
        </a:prstGeom>
      </xdr:spPr>
    </xdr:pic>
    <xdr:clientData/>
  </xdr:oneCellAnchor>
  <xdr:oneCellAnchor>
    <xdr:from>
      <xdr:col>17</xdr:col>
      <xdr:colOff>34636</xdr:colOff>
      <xdr:row>14</xdr:row>
      <xdr:rowOff>86591</xdr:rowOff>
    </xdr:from>
    <xdr:ext cx="1870364" cy="2434148"/>
    <xdr:pic>
      <xdr:nvPicPr>
        <xdr:cNvPr id="51" name="Picture 50">
          <a:extLst>
            <a:ext uri="{FF2B5EF4-FFF2-40B4-BE49-F238E27FC236}">
              <a16:creationId xmlns:a16="http://schemas.microsoft.com/office/drawing/2014/main" id="{7A9C3DCA-5A55-41F1-8FB5-CCBCC394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697786" y="12735791"/>
          <a:ext cx="1870364" cy="2434148"/>
        </a:xfrm>
        <a:prstGeom prst="rect">
          <a:avLst/>
        </a:prstGeom>
      </xdr:spPr>
    </xdr:pic>
    <xdr:clientData/>
  </xdr:oneCellAnchor>
  <xdr:twoCellAnchor>
    <xdr:from>
      <xdr:col>2</xdr:col>
      <xdr:colOff>51955</xdr:colOff>
      <xdr:row>18</xdr:row>
      <xdr:rowOff>844879</xdr:rowOff>
    </xdr:from>
    <xdr:to>
      <xdr:col>2</xdr:col>
      <xdr:colOff>593521</xdr:colOff>
      <xdr:row>18</xdr:row>
      <xdr:rowOff>1131867</xdr:rowOff>
    </xdr:to>
    <xdr:sp macro="" textlink="">
      <xdr:nvSpPr>
        <xdr:cNvPr id="52" name="Right Arrow 91">
          <a:extLst>
            <a:ext uri="{FF2B5EF4-FFF2-40B4-BE49-F238E27FC236}">
              <a16:creationId xmlns:a16="http://schemas.microsoft.com/office/drawing/2014/main" id="{80679F12-9FA1-47C9-9F74-14F5A3183FC4}"/>
            </a:ext>
          </a:extLst>
        </xdr:cNvPr>
        <xdr:cNvSpPr/>
      </xdr:nvSpPr>
      <xdr:spPr>
        <a:xfrm>
          <a:off x="3239655" y="1727867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18</xdr:row>
      <xdr:rowOff>875803</xdr:rowOff>
    </xdr:from>
    <xdr:to>
      <xdr:col>4</xdr:col>
      <xdr:colOff>541810</xdr:colOff>
      <xdr:row>18</xdr:row>
      <xdr:rowOff>1149185</xdr:rowOff>
    </xdr:to>
    <xdr:sp macro="" textlink="">
      <xdr:nvSpPr>
        <xdr:cNvPr id="53" name="Right Arrow 92">
          <a:extLst>
            <a:ext uri="{FF2B5EF4-FFF2-40B4-BE49-F238E27FC236}">
              <a16:creationId xmlns:a16="http://schemas.microsoft.com/office/drawing/2014/main" id="{B1E967C8-F9BC-4E0B-B52D-6FB770F24CF4}"/>
            </a:ext>
          </a:extLst>
        </xdr:cNvPr>
        <xdr:cNvSpPr/>
      </xdr:nvSpPr>
      <xdr:spPr>
        <a:xfrm>
          <a:off x="5918116" y="1730960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18</xdr:row>
      <xdr:rowOff>831272</xdr:rowOff>
    </xdr:from>
    <xdr:to>
      <xdr:col>6</xdr:col>
      <xdr:colOff>524491</xdr:colOff>
      <xdr:row>18</xdr:row>
      <xdr:rowOff>1091045</xdr:rowOff>
    </xdr:to>
    <xdr:sp macro="" textlink="">
      <xdr:nvSpPr>
        <xdr:cNvPr id="54" name="Right Arrow 93">
          <a:extLst>
            <a:ext uri="{FF2B5EF4-FFF2-40B4-BE49-F238E27FC236}">
              <a16:creationId xmlns:a16="http://schemas.microsoft.com/office/drawing/2014/main" id="{2FB37E24-CD45-42C8-A17D-F12956A9638B}"/>
            </a:ext>
          </a:extLst>
        </xdr:cNvPr>
        <xdr:cNvSpPr/>
      </xdr:nvSpPr>
      <xdr:spPr>
        <a:xfrm>
          <a:off x="8453993" y="17265072"/>
          <a:ext cx="6175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18</xdr:row>
      <xdr:rowOff>865908</xdr:rowOff>
    </xdr:from>
    <xdr:to>
      <xdr:col>8</xdr:col>
      <xdr:colOff>497278</xdr:colOff>
      <xdr:row>18</xdr:row>
      <xdr:rowOff>1125681</xdr:rowOff>
    </xdr:to>
    <xdr:sp macro="" textlink="">
      <xdr:nvSpPr>
        <xdr:cNvPr id="55" name="Right Arrow 94">
          <a:extLst>
            <a:ext uri="{FF2B5EF4-FFF2-40B4-BE49-F238E27FC236}">
              <a16:creationId xmlns:a16="http://schemas.microsoft.com/office/drawing/2014/main" id="{AB88A190-F307-4D40-94EC-7A6353A73E54}"/>
            </a:ext>
          </a:extLst>
        </xdr:cNvPr>
        <xdr:cNvSpPr/>
      </xdr:nvSpPr>
      <xdr:spPr>
        <a:xfrm>
          <a:off x="11106479" y="172997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18</xdr:row>
      <xdr:rowOff>865908</xdr:rowOff>
    </xdr:from>
    <xdr:to>
      <xdr:col>10</xdr:col>
      <xdr:colOff>497278</xdr:colOff>
      <xdr:row>18</xdr:row>
      <xdr:rowOff>1125681</xdr:rowOff>
    </xdr:to>
    <xdr:sp macro="" textlink="">
      <xdr:nvSpPr>
        <xdr:cNvPr id="56" name="Right Arrow 95">
          <a:extLst>
            <a:ext uri="{FF2B5EF4-FFF2-40B4-BE49-F238E27FC236}">
              <a16:creationId xmlns:a16="http://schemas.microsoft.com/office/drawing/2014/main" id="{886FC308-854D-4FC3-9A4C-A35EC1D02658}"/>
            </a:ext>
          </a:extLst>
        </xdr:cNvPr>
        <xdr:cNvSpPr/>
      </xdr:nvSpPr>
      <xdr:spPr>
        <a:xfrm>
          <a:off x="13786179" y="1729970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39584</xdr:colOff>
      <xdr:row>18</xdr:row>
      <xdr:rowOff>900545</xdr:rowOff>
    </xdr:from>
    <xdr:to>
      <xdr:col>12</xdr:col>
      <xdr:colOff>566551</xdr:colOff>
      <xdr:row>18</xdr:row>
      <xdr:rowOff>1160318</xdr:rowOff>
    </xdr:to>
    <xdr:sp macro="" textlink="">
      <xdr:nvSpPr>
        <xdr:cNvPr id="57" name="Right Arrow 96">
          <a:extLst>
            <a:ext uri="{FF2B5EF4-FFF2-40B4-BE49-F238E27FC236}">
              <a16:creationId xmlns:a16="http://schemas.microsoft.com/office/drawing/2014/main" id="{26D36039-7538-4EA2-9EF6-16FA7F18390B}"/>
            </a:ext>
          </a:extLst>
        </xdr:cNvPr>
        <xdr:cNvSpPr/>
      </xdr:nvSpPr>
      <xdr:spPr>
        <a:xfrm>
          <a:off x="16651184" y="17334345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56902</xdr:colOff>
      <xdr:row>14</xdr:row>
      <xdr:rowOff>848590</xdr:rowOff>
    </xdr:from>
    <xdr:to>
      <xdr:col>16</xdr:col>
      <xdr:colOff>583869</xdr:colOff>
      <xdr:row>14</xdr:row>
      <xdr:rowOff>1108363</xdr:rowOff>
    </xdr:to>
    <xdr:sp macro="" textlink="">
      <xdr:nvSpPr>
        <xdr:cNvPr id="58" name="Right Arrow 106">
          <a:extLst>
            <a:ext uri="{FF2B5EF4-FFF2-40B4-BE49-F238E27FC236}">
              <a16:creationId xmlns:a16="http://schemas.microsoft.com/office/drawing/2014/main" id="{FE5B72F0-7333-4CAB-B8BD-7C87B06440C5}"/>
            </a:ext>
          </a:extLst>
        </xdr:cNvPr>
        <xdr:cNvSpPr/>
      </xdr:nvSpPr>
      <xdr:spPr>
        <a:xfrm>
          <a:off x="22053302" y="13497790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74220</xdr:colOff>
      <xdr:row>14</xdr:row>
      <xdr:rowOff>883226</xdr:rowOff>
    </xdr:from>
    <xdr:to>
      <xdr:col>14</xdr:col>
      <xdr:colOff>601187</xdr:colOff>
      <xdr:row>14</xdr:row>
      <xdr:rowOff>1142999</xdr:rowOff>
    </xdr:to>
    <xdr:sp macro="" textlink="">
      <xdr:nvSpPr>
        <xdr:cNvPr id="59" name="Right Arrow 107">
          <a:extLst>
            <a:ext uri="{FF2B5EF4-FFF2-40B4-BE49-F238E27FC236}">
              <a16:creationId xmlns:a16="http://schemas.microsoft.com/office/drawing/2014/main" id="{CD33EA1A-5C09-45FF-B81A-295B8A335907}"/>
            </a:ext>
          </a:extLst>
        </xdr:cNvPr>
        <xdr:cNvSpPr/>
      </xdr:nvSpPr>
      <xdr:spPr>
        <a:xfrm>
          <a:off x="19365520" y="13532426"/>
          <a:ext cx="526967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13</xdr:col>
      <xdr:colOff>51955</xdr:colOff>
      <xdr:row>14</xdr:row>
      <xdr:rowOff>34636</xdr:rowOff>
    </xdr:from>
    <xdr:ext cx="1835727" cy="2361905"/>
    <xdr:pic>
      <xdr:nvPicPr>
        <xdr:cNvPr id="60" name="Picture 59">
          <a:extLst>
            <a:ext uri="{FF2B5EF4-FFF2-40B4-BE49-F238E27FC236}">
              <a16:creationId xmlns:a16="http://schemas.microsoft.com/office/drawing/2014/main" id="{584A50AB-F472-4112-8628-0AEA69579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304905" y="12683836"/>
          <a:ext cx="1835727" cy="23619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1818409" cy="1974273"/>
    <xdr:pic>
      <xdr:nvPicPr>
        <xdr:cNvPr id="61" name="Picture 60">
          <a:extLst>
            <a:ext uri="{FF2B5EF4-FFF2-40B4-BE49-F238E27FC236}">
              <a16:creationId xmlns:a16="http://schemas.microsoft.com/office/drawing/2014/main" id="{F699C0F5-F8B8-4394-9E09-01C29B75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9350" y="16433800"/>
          <a:ext cx="1818409" cy="197427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1801091" cy="2008909"/>
    <xdr:pic>
      <xdr:nvPicPr>
        <xdr:cNvPr id="62" name="Picture 61">
          <a:extLst>
            <a:ext uri="{FF2B5EF4-FFF2-40B4-BE49-F238E27FC236}">
              <a16:creationId xmlns:a16="http://schemas.microsoft.com/office/drawing/2014/main" id="{0AB60525-09A8-4F1B-88EE-9312DC1E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854450" y="16433800"/>
          <a:ext cx="1801091" cy="2008909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18</xdr:row>
      <xdr:rowOff>1</xdr:rowOff>
    </xdr:from>
    <xdr:ext cx="1835728" cy="2112818"/>
    <xdr:pic>
      <xdr:nvPicPr>
        <xdr:cNvPr id="63" name="Picture 62">
          <a:extLst>
            <a:ext uri="{FF2B5EF4-FFF2-40B4-BE49-F238E27FC236}">
              <a16:creationId xmlns:a16="http://schemas.microsoft.com/office/drawing/2014/main" id="{C84DD478-319C-4A64-9335-BEDBF3659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534150" y="16433801"/>
          <a:ext cx="1835728" cy="2112818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18</xdr:row>
      <xdr:rowOff>0</xdr:rowOff>
    </xdr:from>
    <xdr:ext cx="1766455" cy="2147455"/>
    <xdr:pic>
      <xdr:nvPicPr>
        <xdr:cNvPr id="64" name="Picture 63">
          <a:extLst>
            <a:ext uri="{FF2B5EF4-FFF2-40B4-BE49-F238E27FC236}">
              <a16:creationId xmlns:a16="http://schemas.microsoft.com/office/drawing/2014/main" id="{A6454F63-E365-4DF3-AF8C-765ED8BD1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213850" y="16433800"/>
          <a:ext cx="1766455" cy="2147455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18</xdr:row>
      <xdr:rowOff>0</xdr:rowOff>
    </xdr:from>
    <xdr:ext cx="1818409" cy="2147455"/>
    <xdr:pic>
      <xdr:nvPicPr>
        <xdr:cNvPr id="65" name="Picture 64">
          <a:extLst>
            <a:ext uri="{FF2B5EF4-FFF2-40B4-BE49-F238E27FC236}">
              <a16:creationId xmlns:a16="http://schemas.microsoft.com/office/drawing/2014/main" id="{CCECF5ED-5D5E-4030-A44F-171ABABF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893550" y="16433800"/>
          <a:ext cx="1818409" cy="2147455"/>
        </a:xfrm>
        <a:prstGeom prst="rect">
          <a:avLst/>
        </a:prstGeom>
      </xdr:spPr>
    </xdr:pic>
    <xdr:clientData/>
  </xdr:oneCellAnchor>
  <xdr:oneCellAnchor>
    <xdr:from>
      <xdr:col>11</xdr:col>
      <xdr:colOff>1</xdr:colOff>
      <xdr:row>18</xdr:row>
      <xdr:rowOff>1</xdr:rowOff>
    </xdr:from>
    <xdr:ext cx="1801090" cy="2286000"/>
    <xdr:pic>
      <xdr:nvPicPr>
        <xdr:cNvPr id="66" name="Picture 65">
          <a:extLst>
            <a:ext uri="{FF2B5EF4-FFF2-40B4-BE49-F238E27FC236}">
              <a16:creationId xmlns:a16="http://schemas.microsoft.com/office/drawing/2014/main" id="{1621B331-F2E3-4ED9-978A-9A17A6876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573251" y="16433801"/>
          <a:ext cx="1801090" cy="22860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18</xdr:row>
      <xdr:rowOff>0</xdr:rowOff>
    </xdr:from>
    <xdr:ext cx="1835727" cy="2337955"/>
    <xdr:pic>
      <xdr:nvPicPr>
        <xdr:cNvPr id="67" name="Picture 66">
          <a:extLst>
            <a:ext uri="{FF2B5EF4-FFF2-40B4-BE49-F238E27FC236}">
              <a16:creationId xmlns:a16="http://schemas.microsoft.com/office/drawing/2014/main" id="{B428B7CB-BC21-4F2D-833A-37C1B5F6C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7252950" y="16433800"/>
          <a:ext cx="1835727" cy="23379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MR.%20HAI%20PLANNING\WovenForm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svr\Un-Available\Merchandising\CUSTOMERS\2%20-%20NEW%20FOLDER%20SYSTEM\CUSTOMERS\GOLF%20WANG\5.%20SS23\2%20-%20PRODUCTION\3.%20STYLE%20FILE%20-%20COMMENTS\CUTTING%20DOCKETS\SEASONAL\G10ATS39A1-CUTTING%20DOCKET-SS%20TEE.XLSX" TargetMode="External"/><Relationship Id="rId1" Type="http://schemas.openxmlformats.org/officeDocument/2006/relationships/externalLinkPath" Target="file:///\\DATASVR\Un-Available\Merchandising\CUSTOMERS\2%20-%20NEW%20FOLDER%20SYSTEM\CUSTOMERS\GOLF%20WANG\5.%20SS23\2%20-%20PRODUCTION\3.%20STYLE%20FILE%20-%20COMMENTS\CUTTING%20DOCKETS\SEASONAL\G10ATS39A1-CUTTING%20DOCKET-SS%20TE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OTHERS\TRIMS%20&amp;%20FABRIC%20LIST\MARSHALL%20ARTIST\SP12%20PRODUCTION\trim\TRIMLIST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KUMQUAT-BLUE"/>
      <sheetName val="ERCU"/>
      <sheetName val="VỊ TRÍ HÌNH IN"/>
      <sheetName val="2. TRIM CARD"/>
      <sheetName val="DETAIL STICKER"/>
      <sheetName val="3. TSSX"/>
      <sheetName val="6. PP MEETING"/>
      <sheetName val="PACKING"/>
    </sheetNames>
    <sheetDataSet>
      <sheetData sheetId="0">
        <row r="9">
          <cell r="D9" t="str">
            <v>SS23 PRODUCTION</v>
          </cell>
        </row>
        <row r="14">
          <cell r="L14" t="str">
            <v>GOLF WANG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E518-A663-47E5-8ED1-F67068EB1A59}">
  <sheetPr>
    <pageSetUpPr fitToPage="1"/>
  </sheetPr>
  <dimension ref="A1:N822"/>
  <sheetViews>
    <sheetView tabSelected="1" view="pageBreakPreview" zoomScale="60" zoomScaleNormal="80" workbookViewId="0">
      <pane xSplit="11" ySplit="4" topLeftCell="L5" activePane="bottomRight" state="frozen"/>
      <selection activeCell="B28" sqref="B28:N28"/>
      <selection pane="topRight" activeCell="B28" sqref="B28:N28"/>
      <selection pane="bottomLeft" activeCell="B28" sqref="B28:N28"/>
      <selection pane="bottomRight" activeCell="N14" sqref="N14"/>
    </sheetView>
  </sheetViews>
  <sheetFormatPr defaultColWidth="15.140625" defaultRowHeight="15"/>
  <cols>
    <col min="1" max="1" width="8.85546875" style="302" customWidth="1"/>
    <col min="2" max="2" width="39.140625" style="302" customWidth="1"/>
    <col min="3" max="3" width="27.85546875" style="302" customWidth="1"/>
    <col min="4" max="4" width="30.85546875" style="302" customWidth="1"/>
    <col min="5" max="10" width="16" style="302" customWidth="1"/>
    <col min="11" max="11" width="19.28515625" style="304" customWidth="1"/>
    <col min="12" max="12" width="0" style="302" hidden="1" customWidth="1"/>
    <col min="13" max="16384" width="15.140625" style="302"/>
  </cols>
  <sheetData>
    <row r="1" spans="1:14" s="272" customFormat="1" ht="23.1" customHeight="1">
      <c r="A1" s="268" t="s">
        <v>481</v>
      </c>
      <c r="B1" s="269"/>
      <c r="C1" s="270" t="s">
        <v>83</v>
      </c>
      <c r="D1" s="271" t="s">
        <v>482</v>
      </c>
      <c r="E1" s="312">
        <v>45160</v>
      </c>
      <c r="F1" s="312"/>
      <c r="G1" s="312"/>
      <c r="H1" s="312"/>
      <c r="I1" s="312"/>
      <c r="J1" s="312"/>
      <c r="K1" s="313"/>
    </row>
    <row r="2" spans="1:14" s="272" customFormat="1" ht="20.45" customHeight="1">
      <c r="A2" s="273" t="s">
        <v>483</v>
      </c>
      <c r="B2" s="274"/>
      <c r="C2" s="275" t="s">
        <v>527</v>
      </c>
      <c r="D2" s="271" t="s">
        <v>484</v>
      </c>
      <c r="E2" s="314" t="s">
        <v>485</v>
      </c>
      <c r="F2" s="314"/>
      <c r="G2" s="314"/>
      <c r="H2" s="314"/>
      <c r="I2" s="314"/>
      <c r="J2" s="314"/>
      <c r="K2" s="314"/>
    </row>
    <row r="3" spans="1:14" s="272" customFormat="1" ht="28.5" customHeight="1">
      <c r="A3" s="307" t="s">
        <v>486</v>
      </c>
      <c r="B3" s="308"/>
      <c r="C3" s="276" t="s">
        <v>480</v>
      </c>
      <c r="D3" s="271" t="s">
        <v>150</v>
      </c>
      <c r="E3" s="314" t="s">
        <v>487</v>
      </c>
      <c r="F3" s="314"/>
      <c r="G3" s="314"/>
      <c r="H3" s="314"/>
      <c r="I3" s="314"/>
      <c r="J3" s="314"/>
      <c r="K3" s="314"/>
    </row>
    <row r="4" spans="1:14" s="272" customFormat="1" ht="28.5" customHeight="1">
      <c r="A4" s="277"/>
      <c r="B4" s="278" t="s">
        <v>488</v>
      </c>
      <c r="C4" s="279"/>
      <c r="D4" s="280"/>
      <c r="E4" s="281"/>
      <c r="F4" s="281"/>
      <c r="G4" s="281"/>
      <c r="H4" s="281"/>
      <c r="I4" s="281"/>
      <c r="J4" s="281"/>
      <c r="K4" s="282"/>
    </row>
    <row r="5" spans="1:14" s="286" customFormat="1" ht="30" customHeight="1">
      <c r="A5" s="283"/>
      <c r="B5" s="315" t="s">
        <v>489</v>
      </c>
      <c r="C5" s="315"/>
      <c r="D5" s="283"/>
      <c r="E5" s="284" t="s">
        <v>490</v>
      </c>
      <c r="F5" s="430" t="s">
        <v>68</v>
      </c>
      <c r="G5" s="430" t="s">
        <v>58</v>
      </c>
      <c r="H5" s="430" t="s">
        <v>10</v>
      </c>
      <c r="I5" s="431" t="s">
        <v>55</v>
      </c>
      <c r="J5" s="430" t="s">
        <v>56</v>
      </c>
      <c r="K5" s="285" t="s">
        <v>57</v>
      </c>
    </row>
    <row r="6" spans="1:14" s="292" customFormat="1" ht="36" customHeight="1">
      <c r="A6" s="287">
        <v>1</v>
      </c>
      <c r="B6" s="288" t="s">
        <v>491</v>
      </c>
      <c r="C6" s="288" t="s">
        <v>492</v>
      </c>
      <c r="D6" s="289" t="s">
        <v>493</v>
      </c>
      <c r="E6" s="309">
        <v>0.75</v>
      </c>
      <c r="F6" s="310">
        <f>G6-1</f>
        <v>13</v>
      </c>
      <c r="G6" s="310">
        <f>H6-1</f>
        <v>14</v>
      </c>
      <c r="H6" s="310">
        <f>I6-1</f>
        <v>15</v>
      </c>
      <c r="I6" s="432">
        <v>16</v>
      </c>
      <c r="J6" s="310">
        <f>I6+1</f>
        <v>17</v>
      </c>
      <c r="K6" s="311">
        <f>J6+1</f>
        <v>18</v>
      </c>
      <c r="L6" s="291"/>
      <c r="M6" s="291"/>
    </row>
    <row r="7" spans="1:14" s="292" customFormat="1" ht="41.1" customHeight="1">
      <c r="A7" s="287">
        <v>2</v>
      </c>
      <c r="B7" s="288" t="s">
        <v>494</v>
      </c>
      <c r="C7" s="288"/>
      <c r="D7" s="289" t="s">
        <v>495</v>
      </c>
      <c r="E7" s="309">
        <v>0.75</v>
      </c>
      <c r="F7" s="310">
        <f>G7-1</f>
        <v>18</v>
      </c>
      <c r="G7" s="310">
        <f>H7-1</f>
        <v>19</v>
      </c>
      <c r="H7" s="310">
        <f>I7-1</f>
        <v>20</v>
      </c>
      <c r="I7" s="432">
        <v>21</v>
      </c>
      <c r="J7" s="310">
        <f>I7+1</f>
        <v>22</v>
      </c>
      <c r="K7" s="311">
        <f>J7+1</f>
        <v>23</v>
      </c>
      <c r="L7" s="291"/>
      <c r="M7" s="291"/>
    </row>
    <row r="8" spans="1:14" s="292" customFormat="1" ht="45" customHeight="1">
      <c r="A8" s="287">
        <v>3</v>
      </c>
      <c r="B8" s="288" t="s">
        <v>496</v>
      </c>
      <c r="C8" s="288"/>
      <c r="D8" s="289" t="s">
        <v>497</v>
      </c>
      <c r="E8" s="309">
        <v>0.125</v>
      </c>
      <c r="F8" s="310">
        <f>G8</f>
        <v>1.75</v>
      </c>
      <c r="G8" s="310">
        <f>H8</f>
        <v>1.75</v>
      </c>
      <c r="H8" s="310">
        <f>I8</f>
        <v>1.75</v>
      </c>
      <c r="I8" s="432">
        <v>1.75</v>
      </c>
      <c r="J8" s="310">
        <f>I8</f>
        <v>1.75</v>
      </c>
      <c r="K8" s="311">
        <f>J8</f>
        <v>1.75</v>
      </c>
      <c r="L8" s="291"/>
      <c r="M8" s="291"/>
    </row>
    <row r="9" spans="1:14" s="292" customFormat="1" ht="43.5">
      <c r="A9" s="287">
        <v>4</v>
      </c>
      <c r="B9" s="288" t="s">
        <v>498</v>
      </c>
      <c r="C9" s="288"/>
      <c r="D9" s="289" t="s">
        <v>499</v>
      </c>
      <c r="E9" s="309">
        <v>0.75</v>
      </c>
      <c r="F9" s="310">
        <f>G9-1</f>
        <v>20</v>
      </c>
      <c r="G9" s="310">
        <f>H9-1</f>
        <v>21</v>
      </c>
      <c r="H9" s="310">
        <f>I9-1</f>
        <v>22</v>
      </c>
      <c r="I9" s="432">
        <v>23</v>
      </c>
      <c r="J9" s="310">
        <f>I9+1</f>
        <v>24</v>
      </c>
      <c r="K9" s="311">
        <f>J9+1</f>
        <v>25</v>
      </c>
      <c r="L9" s="291"/>
      <c r="M9" s="291"/>
    </row>
    <row r="10" spans="1:14" s="292" customFormat="1" ht="35.1" customHeight="1">
      <c r="A10" s="287">
        <v>5</v>
      </c>
      <c r="B10" s="288" t="s">
        <v>500</v>
      </c>
      <c r="C10" s="288" t="s">
        <v>501</v>
      </c>
      <c r="D10" s="289" t="s">
        <v>502</v>
      </c>
      <c r="E10" s="309">
        <v>0.5</v>
      </c>
      <c r="F10" s="310">
        <f>G10-0.5</f>
        <v>12.5</v>
      </c>
      <c r="G10" s="310">
        <f>H10-0.5</f>
        <v>13</v>
      </c>
      <c r="H10" s="310">
        <f>I10-0.5</f>
        <v>13.5</v>
      </c>
      <c r="I10" s="432">
        <v>14</v>
      </c>
      <c r="J10" s="310">
        <f>I10+0.5</f>
        <v>14.5</v>
      </c>
      <c r="K10" s="311">
        <f>J10+0.5</f>
        <v>15</v>
      </c>
      <c r="L10" s="291"/>
      <c r="M10" s="291"/>
    </row>
    <row r="11" spans="1:14" s="292" customFormat="1" ht="43.5">
      <c r="A11" s="287">
        <v>6</v>
      </c>
      <c r="B11" s="288" t="s">
        <v>503</v>
      </c>
      <c r="C11" s="288" t="s">
        <v>504</v>
      </c>
      <c r="D11" s="289" t="s">
        <v>505</v>
      </c>
      <c r="E11" s="309">
        <v>0.375</v>
      </c>
      <c r="F11" s="310">
        <f>G11-0.5</f>
        <v>11.5</v>
      </c>
      <c r="G11" s="310">
        <f>H11-0.5</f>
        <v>12</v>
      </c>
      <c r="H11" s="310">
        <f>I11-0.5</f>
        <v>12.5</v>
      </c>
      <c r="I11" s="432">
        <v>13</v>
      </c>
      <c r="J11" s="310">
        <f>I11+0.5</f>
        <v>13.5</v>
      </c>
      <c r="K11" s="311">
        <f>J11+0.5</f>
        <v>14</v>
      </c>
      <c r="L11" s="291"/>
      <c r="M11" s="291"/>
    </row>
    <row r="12" spans="1:14" s="292" customFormat="1" ht="43.5">
      <c r="A12" s="287">
        <v>7</v>
      </c>
      <c r="B12" s="288" t="s">
        <v>506</v>
      </c>
      <c r="C12" s="288" t="s">
        <v>507</v>
      </c>
      <c r="D12" s="289" t="s">
        <v>508</v>
      </c>
      <c r="E12" s="309">
        <v>0.375</v>
      </c>
      <c r="F12" s="310">
        <f>G12-0.5</f>
        <v>15.5</v>
      </c>
      <c r="G12" s="310">
        <f>H12-0.5</f>
        <v>16</v>
      </c>
      <c r="H12" s="310">
        <f>I12-0.5</f>
        <v>16.5</v>
      </c>
      <c r="I12" s="432">
        <v>17</v>
      </c>
      <c r="J12" s="310">
        <f>I12+0.5</f>
        <v>17.5</v>
      </c>
      <c r="K12" s="311">
        <f>J12+0.5</f>
        <v>18</v>
      </c>
      <c r="L12" s="291"/>
      <c r="M12" s="291"/>
    </row>
    <row r="13" spans="1:14" s="292" customFormat="1" ht="33" customHeight="1">
      <c r="A13" s="287">
        <v>8</v>
      </c>
      <c r="B13" s="288" t="s">
        <v>509</v>
      </c>
      <c r="C13" s="288"/>
      <c r="D13" s="289" t="s">
        <v>510</v>
      </c>
      <c r="E13" s="309">
        <v>0.375</v>
      </c>
      <c r="F13" s="310">
        <f>G13-0.5</f>
        <v>11.5</v>
      </c>
      <c r="G13" s="310">
        <f>H13-0.5</f>
        <v>12</v>
      </c>
      <c r="H13" s="310">
        <f>I13-0.5</f>
        <v>12.5</v>
      </c>
      <c r="I13" s="432">
        <v>13</v>
      </c>
      <c r="J13" s="310">
        <f>I13+0.5</f>
        <v>13.5</v>
      </c>
      <c r="K13" s="311">
        <f>J13+0.5</f>
        <v>14</v>
      </c>
      <c r="L13" s="291"/>
      <c r="M13" s="291"/>
    </row>
    <row r="14" spans="1:14" s="292" customFormat="1" ht="41.45" customHeight="1">
      <c r="A14" s="287">
        <v>9</v>
      </c>
      <c r="B14" s="288" t="s">
        <v>511</v>
      </c>
      <c r="C14" s="288" t="s">
        <v>512</v>
      </c>
      <c r="D14" s="289" t="s">
        <v>513</v>
      </c>
      <c r="E14" s="309">
        <v>0.25</v>
      </c>
      <c r="F14" s="310">
        <f>G14-0.25</f>
        <v>6.25</v>
      </c>
      <c r="G14" s="310">
        <f>H14-0.25</f>
        <v>6.5</v>
      </c>
      <c r="H14" s="310">
        <f>I14-0.25</f>
        <v>6.75</v>
      </c>
      <c r="I14" s="432">
        <v>7</v>
      </c>
      <c r="J14" s="310">
        <f>I14+0.25</f>
        <v>7.25</v>
      </c>
      <c r="K14" s="311">
        <f>J14+0.25</f>
        <v>7.5</v>
      </c>
      <c r="L14" s="305" t="s">
        <v>526</v>
      </c>
      <c r="M14" s="305"/>
      <c r="N14" s="306"/>
    </row>
    <row r="15" spans="1:14" s="292" customFormat="1" ht="36" customHeight="1">
      <c r="A15" s="287">
        <v>11</v>
      </c>
      <c r="B15" s="288" t="s">
        <v>514</v>
      </c>
      <c r="C15" s="288" t="s">
        <v>515</v>
      </c>
      <c r="D15" s="289" t="s">
        <v>516</v>
      </c>
      <c r="E15" s="309">
        <v>0.25</v>
      </c>
      <c r="F15" s="310">
        <f>G15</f>
        <v>6.5</v>
      </c>
      <c r="G15" s="310">
        <f>H15</f>
        <v>6.5</v>
      </c>
      <c r="H15" s="310">
        <f>I15</f>
        <v>6.5</v>
      </c>
      <c r="I15" s="432">
        <v>6.5</v>
      </c>
      <c r="J15" s="310">
        <f>I15</f>
        <v>6.5</v>
      </c>
      <c r="K15" s="311">
        <f>J15</f>
        <v>6.5</v>
      </c>
      <c r="L15" s="291"/>
      <c r="M15" s="291"/>
    </row>
    <row r="16" spans="1:14" s="292" customFormat="1" ht="36" customHeight="1">
      <c r="A16" s="287">
        <v>12</v>
      </c>
      <c r="B16" s="288" t="s">
        <v>517</v>
      </c>
      <c r="C16" s="288" t="s">
        <v>515</v>
      </c>
      <c r="D16" s="289" t="s">
        <v>518</v>
      </c>
      <c r="E16" s="309">
        <v>0.25</v>
      </c>
      <c r="F16" s="310">
        <f>G16</f>
        <v>6</v>
      </c>
      <c r="G16" s="310">
        <f>H16</f>
        <v>6</v>
      </c>
      <c r="H16" s="310">
        <f>I16</f>
        <v>6</v>
      </c>
      <c r="I16" s="432">
        <v>6</v>
      </c>
      <c r="J16" s="310">
        <f>I16</f>
        <v>6</v>
      </c>
      <c r="K16" s="311">
        <f>J16</f>
        <v>6</v>
      </c>
      <c r="L16" s="291"/>
      <c r="M16" s="291"/>
    </row>
    <row r="17" spans="1:13" s="292" customFormat="1" ht="36" customHeight="1">
      <c r="A17" s="287">
        <v>13</v>
      </c>
      <c r="B17" s="288" t="s">
        <v>519</v>
      </c>
      <c r="C17" s="288" t="s">
        <v>515</v>
      </c>
      <c r="D17" s="289" t="s">
        <v>520</v>
      </c>
      <c r="E17" s="309">
        <v>0.125</v>
      </c>
      <c r="F17" s="310">
        <f>G17</f>
        <v>0.625</v>
      </c>
      <c r="G17" s="310">
        <f>H17</f>
        <v>0.625</v>
      </c>
      <c r="H17" s="310">
        <f>I17</f>
        <v>0.625</v>
      </c>
      <c r="I17" s="432">
        <v>0.625</v>
      </c>
      <c r="J17" s="310">
        <f>I17</f>
        <v>0.625</v>
      </c>
      <c r="K17" s="311">
        <f>J17</f>
        <v>0.625</v>
      </c>
      <c r="L17" s="291"/>
      <c r="M17" s="291"/>
    </row>
    <row r="18" spans="1:13" s="292" customFormat="1" ht="33.6" customHeight="1">
      <c r="A18" s="287">
        <v>14</v>
      </c>
      <c r="B18" s="288" t="s">
        <v>521</v>
      </c>
      <c r="C18" s="288"/>
      <c r="D18" s="289" t="s">
        <v>522</v>
      </c>
      <c r="E18" s="309">
        <v>0.125</v>
      </c>
      <c r="F18" s="310">
        <f>G18</f>
        <v>0.75</v>
      </c>
      <c r="G18" s="310">
        <f>H18</f>
        <v>0.75</v>
      </c>
      <c r="H18" s="310">
        <f>I18</f>
        <v>0.75</v>
      </c>
      <c r="I18" s="432">
        <v>0.75</v>
      </c>
      <c r="J18" s="310">
        <f>I18</f>
        <v>0.75</v>
      </c>
      <c r="K18" s="311">
        <f>J18</f>
        <v>0.75</v>
      </c>
      <c r="L18" s="291"/>
      <c r="M18" s="291"/>
    </row>
    <row r="19" spans="1:13" s="296" customFormat="1" ht="18.95" hidden="1" customHeight="1">
      <c r="A19" s="293"/>
      <c r="B19" s="294"/>
      <c r="C19" s="295"/>
      <c r="D19" s="294"/>
      <c r="E19" s="294"/>
      <c r="F19" s="294"/>
      <c r="G19" s="294"/>
      <c r="H19" s="294"/>
      <c r="I19" s="294"/>
      <c r="J19" s="294"/>
      <c r="K19" s="294"/>
    </row>
    <row r="20" spans="1:13" s="296" customFormat="1" ht="18.95" hidden="1" customHeight="1">
      <c r="A20" s="293"/>
      <c r="B20" s="297"/>
      <c r="C20" s="295" t="s">
        <v>523</v>
      </c>
      <c r="D20" s="298"/>
      <c r="E20" s="298"/>
      <c r="F20" s="298"/>
      <c r="G20" s="298"/>
      <c r="H20" s="298"/>
      <c r="I20" s="298"/>
      <c r="J20" s="298"/>
      <c r="K20" s="299"/>
    </row>
    <row r="21" spans="1:13" s="296" customFormat="1" ht="18.95" hidden="1" customHeight="1">
      <c r="A21" s="293"/>
      <c r="B21" s="293"/>
      <c r="C21" s="295" t="s">
        <v>524</v>
      </c>
      <c r="D21" s="294"/>
      <c r="E21" s="294"/>
      <c r="F21" s="294"/>
      <c r="G21" s="294"/>
      <c r="H21" s="294"/>
      <c r="I21" s="294"/>
      <c r="J21" s="294"/>
      <c r="K21" s="294"/>
    </row>
    <row r="22" spans="1:13" s="296" customFormat="1" ht="18.95" hidden="1" customHeight="1">
      <c r="A22" s="293"/>
      <c r="B22" s="293"/>
      <c r="C22" s="295"/>
      <c r="D22" s="294"/>
      <c r="E22" s="294"/>
      <c r="F22" s="294"/>
      <c r="G22" s="294"/>
      <c r="H22" s="294"/>
      <c r="I22" s="294"/>
      <c r="J22" s="294"/>
      <c r="K22" s="294"/>
    </row>
    <row r="23" spans="1:13" s="296" customFormat="1" ht="18.95" hidden="1" customHeight="1">
      <c r="A23" s="293"/>
      <c r="B23" s="293"/>
      <c r="C23" s="295" t="s">
        <v>525</v>
      </c>
      <c r="D23" s="294"/>
      <c r="E23" s="294"/>
      <c r="F23" s="294"/>
      <c r="G23" s="294"/>
      <c r="H23" s="294"/>
      <c r="I23" s="294"/>
      <c r="J23" s="294"/>
      <c r="K23" s="294"/>
    </row>
    <row r="24" spans="1:13" s="296" customFormat="1" ht="26.25" hidden="1" customHeight="1">
      <c r="A24" s="293"/>
      <c r="B24" s="293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3" ht="18.95" customHeight="1">
      <c r="A25" s="297"/>
      <c r="B25" s="293"/>
      <c r="C25" s="294"/>
      <c r="D25" s="294"/>
      <c r="E25" s="294"/>
      <c r="F25" s="294"/>
      <c r="G25" s="294"/>
      <c r="H25" s="294"/>
      <c r="I25" s="294"/>
      <c r="J25" s="294"/>
      <c r="K25" s="294"/>
    </row>
    <row r="26" spans="1:13" ht="18.95" customHeight="1">
      <c r="A26" s="297"/>
      <c r="B26" s="293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3" ht="18.95" customHeight="1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303"/>
    </row>
    <row r="28" spans="1:13" ht="18.95" customHeight="1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303"/>
    </row>
    <row r="29" spans="1:13" ht="18.95" customHeight="1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303"/>
    </row>
    <row r="30" spans="1:13" ht="18.95" customHeight="1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303"/>
    </row>
    <row r="31" spans="1:13" ht="18.95" customHeight="1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303"/>
    </row>
    <row r="32" spans="1:13" ht="18.95" customHeight="1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303"/>
    </row>
    <row r="33" spans="1:11" ht="18.95" customHeight="1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303"/>
    </row>
    <row r="34" spans="1:11" ht="18.95" customHeight="1">
      <c r="A34" s="297"/>
      <c r="B34" s="297"/>
      <c r="C34" s="297"/>
      <c r="D34" s="297"/>
      <c r="E34" s="297"/>
      <c r="F34" s="297"/>
      <c r="G34" s="297"/>
      <c r="H34" s="297"/>
      <c r="I34" s="297"/>
      <c r="J34" s="297"/>
      <c r="K34" s="303"/>
    </row>
    <row r="35" spans="1:11" ht="18.95" customHeight="1">
      <c r="A35" s="297"/>
      <c r="B35" s="297"/>
      <c r="C35" s="297"/>
      <c r="D35" s="297"/>
      <c r="E35" s="297"/>
      <c r="F35" s="297"/>
      <c r="G35" s="297"/>
      <c r="H35" s="297"/>
      <c r="I35" s="297"/>
      <c r="J35" s="297"/>
      <c r="K35" s="303"/>
    </row>
    <row r="36" spans="1:11" ht="18.95" customHeight="1">
      <c r="A36" s="297"/>
      <c r="B36" s="297"/>
      <c r="C36" s="297"/>
      <c r="D36" s="297"/>
      <c r="E36" s="297"/>
      <c r="F36" s="297"/>
      <c r="G36" s="297"/>
      <c r="H36" s="297"/>
      <c r="I36" s="297"/>
      <c r="J36" s="297"/>
      <c r="K36" s="303"/>
    </row>
    <row r="37" spans="1:11" ht="18.95" customHeight="1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303"/>
    </row>
    <row r="38" spans="1:11" ht="18.95" customHeight="1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303"/>
    </row>
    <row r="39" spans="1:11" ht="18.95" customHeight="1">
      <c r="A39" s="297"/>
      <c r="B39" s="297"/>
      <c r="C39" s="297"/>
      <c r="D39" s="297"/>
      <c r="E39" s="297"/>
      <c r="F39" s="297"/>
      <c r="G39" s="297"/>
      <c r="H39" s="297"/>
      <c r="I39" s="297"/>
      <c r="J39" s="297"/>
      <c r="K39" s="303"/>
    </row>
    <row r="40" spans="1:11" ht="18.95" customHeight="1">
      <c r="A40" s="297"/>
      <c r="B40" s="297"/>
      <c r="C40" s="297"/>
      <c r="D40" s="297"/>
      <c r="E40" s="297"/>
      <c r="F40" s="297"/>
      <c r="G40" s="297"/>
      <c r="H40" s="297"/>
      <c r="I40" s="297"/>
      <c r="J40" s="297"/>
      <c r="K40" s="303"/>
    </row>
    <row r="41" spans="1:11" ht="18.95" customHeight="1">
      <c r="A41" s="297"/>
      <c r="B41" s="297"/>
      <c r="C41" s="297"/>
      <c r="D41" s="297"/>
      <c r="E41" s="297"/>
      <c r="F41" s="297"/>
      <c r="G41" s="297"/>
      <c r="H41" s="297"/>
      <c r="I41" s="297"/>
      <c r="J41" s="297"/>
      <c r="K41" s="303"/>
    </row>
    <row r="42" spans="1:11" ht="18.95" customHeight="1">
      <c r="A42" s="297"/>
      <c r="B42" s="297"/>
      <c r="C42" s="297"/>
      <c r="D42" s="297"/>
      <c r="E42" s="297"/>
      <c r="F42" s="297"/>
      <c r="G42" s="297"/>
      <c r="H42" s="297"/>
      <c r="I42" s="297"/>
      <c r="J42" s="297"/>
      <c r="K42" s="303"/>
    </row>
    <row r="43" spans="1:11" ht="18.95" customHeight="1">
      <c r="A43" s="297"/>
      <c r="B43" s="297"/>
      <c r="C43" s="297"/>
      <c r="D43" s="297"/>
      <c r="E43" s="297"/>
      <c r="F43" s="297"/>
      <c r="G43" s="297"/>
      <c r="H43" s="297"/>
      <c r="I43" s="297"/>
      <c r="J43" s="297"/>
      <c r="K43" s="303"/>
    </row>
    <row r="44" spans="1:11" ht="18.95" customHeight="1">
      <c r="A44" s="297"/>
      <c r="B44" s="297"/>
      <c r="C44" s="297"/>
      <c r="D44" s="297"/>
      <c r="E44" s="297"/>
      <c r="F44" s="297"/>
      <c r="G44" s="297"/>
      <c r="H44" s="297"/>
      <c r="I44" s="297"/>
      <c r="J44" s="297"/>
      <c r="K44" s="303"/>
    </row>
    <row r="45" spans="1:11" ht="18.95" customHeight="1">
      <c r="A45" s="297"/>
      <c r="B45" s="297"/>
      <c r="C45" s="297"/>
      <c r="D45" s="297"/>
      <c r="E45" s="297"/>
      <c r="F45" s="297"/>
      <c r="G45" s="297"/>
      <c r="H45" s="297"/>
      <c r="I45" s="297"/>
      <c r="J45" s="297"/>
      <c r="K45" s="303"/>
    </row>
    <row r="46" spans="1:11" ht="18.95" customHeight="1">
      <c r="A46" s="297"/>
      <c r="B46" s="297"/>
      <c r="C46" s="297"/>
      <c r="D46" s="297"/>
      <c r="E46" s="297"/>
      <c r="F46" s="297"/>
      <c r="G46" s="297"/>
      <c r="H46" s="297"/>
      <c r="I46" s="297"/>
      <c r="J46" s="297"/>
      <c r="K46" s="303"/>
    </row>
    <row r="47" spans="1:11" ht="18.95" customHeight="1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303"/>
    </row>
    <row r="48" spans="1:11" ht="18.95" customHeight="1">
      <c r="A48" s="297"/>
      <c r="B48" s="297"/>
      <c r="C48" s="297"/>
      <c r="D48" s="297"/>
      <c r="E48" s="297"/>
      <c r="F48" s="297"/>
      <c r="G48" s="297"/>
      <c r="H48" s="297"/>
      <c r="I48" s="297"/>
      <c r="J48" s="297"/>
      <c r="K48" s="303"/>
    </row>
    <row r="49" spans="1:11" ht="18.95" customHeight="1">
      <c r="A49" s="297"/>
      <c r="B49" s="297"/>
      <c r="C49" s="297"/>
      <c r="D49" s="297"/>
      <c r="E49" s="297"/>
      <c r="F49" s="297"/>
      <c r="G49" s="297"/>
      <c r="H49" s="297"/>
      <c r="I49" s="297"/>
      <c r="J49" s="297"/>
      <c r="K49" s="303"/>
    </row>
    <row r="50" spans="1:11" ht="18.95" customHeight="1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303"/>
    </row>
    <row r="51" spans="1:11" ht="18.95" customHeight="1">
      <c r="A51" s="297"/>
      <c r="B51" s="297"/>
      <c r="C51" s="297"/>
      <c r="D51" s="297"/>
      <c r="E51" s="297"/>
      <c r="F51" s="297"/>
      <c r="G51" s="297"/>
      <c r="H51" s="297"/>
      <c r="I51" s="297"/>
      <c r="J51" s="297"/>
      <c r="K51" s="303"/>
    </row>
    <row r="52" spans="1:11" ht="18.95" customHeight="1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303"/>
    </row>
    <row r="53" spans="1:11" ht="18.95" customHeight="1">
      <c r="A53" s="297"/>
      <c r="B53" s="297"/>
      <c r="C53" s="297"/>
      <c r="D53" s="297"/>
      <c r="E53" s="297"/>
      <c r="F53" s="297"/>
      <c r="G53" s="297"/>
      <c r="H53" s="297"/>
      <c r="I53" s="297"/>
      <c r="J53" s="297"/>
      <c r="K53" s="303"/>
    </row>
    <row r="54" spans="1:11" ht="18.95" customHeight="1">
      <c r="A54" s="297"/>
      <c r="B54" s="297"/>
      <c r="C54" s="297"/>
      <c r="D54" s="297"/>
      <c r="E54" s="297"/>
      <c r="F54" s="297"/>
      <c r="G54" s="297"/>
      <c r="H54" s="297"/>
      <c r="I54" s="297"/>
      <c r="J54" s="297"/>
      <c r="K54" s="303"/>
    </row>
    <row r="55" spans="1:11" ht="18.95" customHeight="1">
      <c r="A55" s="297"/>
      <c r="B55" s="297"/>
      <c r="C55" s="297"/>
      <c r="D55" s="297"/>
      <c r="E55" s="297"/>
      <c r="F55" s="297"/>
      <c r="G55" s="297"/>
      <c r="H55" s="297"/>
      <c r="I55" s="297"/>
      <c r="J55" s="297"/>
      <c r="K55" s="303"/>
    </row>
    <row r="56" spans="1:11" ht="18.95" customHeight="1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303"/>
    </row>
    <row r="57" spans="1:11" ht="18.95" customHeight="1">
      <c r="A57" s="297"/>
      <c r="B57" s="297"/>
      <c r="C57" s="297"/>
      <c r="D57" s="297"/>
      <c r="E57" s="297"/>
      <c r="F57" s="297"/>
      <c r="G57" s="297"/>
      <c r="H57" s="297"/>
      <c r="I57" s="297"/>
      <c r="J57" s="297"/>
      <c r="K57" s="303"/>
    </row>
    <row r="58" spans="1:11" ht="18.95" customHeight="1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303"/>
    </row>
    <row r="59" spans="1:11" ht="18.95" customHeight="1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303"/>
    </row>
    <row r="60" spans="1:11" ht="18.95" customHeight="1">
      <c r="A60" s="297"/>
      <c r="B60" s="297"/>
      <c r="C60" s="297"/>
      <c r="D60" s="297"/>
      <c r="E60" s="297"/>
      <c r="F60" s="297"/>
      <c r="G60" s="297"/>
      <c r="H60" s="297"/>
      <c r="I60" s="297"/>
      <c r="J60" s="297"/>
      <c r="K60" s="303"/>
    </row>
    <row r="61" spans="1:11" ht="18.95" customHeight="1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303"/>
    </row>
    <row r="62" spans="1:11" ht="18.95" customHeight="1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303"/>
    </row>
    <row r="63" spans="1:11" ht="18.95" customHeight="1">
      <c r="A63" s="297"/>
      <c r="B63" s="297"/>
      <c r="C63" s="297"/>
      <c r="D63" s="297"/>
      <c r="E63" s="297"/>
      <c r="F63" s="297"/>
      <c r="G63" s="297"/>
      <c r="H63" s="297"/>
      <c r="I63" s="297"/>
      <c r="J63" s="297"/>
      <c r="K63" s="303"/>
    </row>
    <row r="64" spans="1:11" ht="18.95" customHeight="1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303"/>
    </row>
    <row r="65" spans="1:11" ht="18.95" customHeight="1">
      <c r="A65" s="297"/>
      <c r="B65" s="297"/>
      <c r="C65" s="297"/>
      <c r="D65" s="297"/>
      <c r="E65" s="297"/>
      <c r="F65" s="297"/>
      <c r="G65" s="297"/>
      <c r="H65" s="297"/>
      <c r="I65" s="297"/>
      <c r="J65" s="297"/>
      <c r="K65" s="303"/>
    </row>
    <row r="66" spans="1:11" ht="18.95" customHeight="1">
      <c r="A66" s="297"/>
      <c r="B66" s="297"/>
      <c r="C66" s="297"/>
      <c r="D66" s="297"/>
      <c r="E66" s="297"/>
      <c r="F66" s="297"/>
      <c r="G66" s="297"/>
      <c r="H66" s="297"/>
      <c r="I66" s="297"/>
      <c r="J66" s="297"/>
      <c r="K66" s="303"/>
    </row>
    <row r="67" spans="1:11" ht="18.95" customHeight="1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303"/>
    </row>
    <row r="68" spans="1:11" ht="18.95" customHeight="1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303"/>
    </row>
    <row r="69" spans="1:11" ht="18.95" customHeight="1">
      <c r="A69" s="297"/>
      <c r="B69" s="297"/>
      <c r="C69" s="297"/>
      <c r="D69" s="297"/>
      <c r="E69" s="297"/>
      <c r="F69" s="297"/>
      <c r="G69" s="297"/>
      <c r="H69" s="297"/>
      <c r="I69" s="297"/>
      <c r="J69" s="297"/>
      <c r="K69" s="303"/>
    </row>
    <row r="70" spans="1:11" ht="18.95" customHeight="1">
      <c r="A70" s="297"/>
      <c r="B70" s="297"/>
      <c r="C70" s="297"/>
      <c r="D70" s="297"/>
      <c r="E70" s="297"/>
      <c r="F70" s="297"/>
      <c r="G70" s="297"/>
      <c r="H70" s="297"/>
      <c r="I70" s="297"/>
      <c r="J70" s="297"/>
      <c r="K70" s="303"/>
    </row>
    <row r="71" spans="1:11" ht="18.95" customHeight="1">
      <c r="A71" s="297"/>
      <c r="B71" s="297"/>
      <c r="C71" s="297"/>
      <c r="D71" s="297"/>
      <c r="E71" s="297"/>
      <c r="F71" s="297"/>
      <c r="G71" s="297"/>
      <c r="H71" s="297"/>
      <c r="I71" s="297"/>
      <c r="J71" s="297"/>
      <c r="K71" s="303"/>
    </row>
    <row r="72" spans="1:11" ht="18.95" customHeight="1">
      <c r="A72" s="297"/>
      <c r="B72" s="297"/>
      <c r="C72" s="297"/>
      <c r="D72" s="297"/>
      <c r="E72" s="297"/>
      <c r="F72" s="297"/>
      <c r="G72" s="297"/>
      <c r="H72" s="297"/>
      <c r="I72" s="297"/>
      <c r="J72" s="297"/>
      <c r="K72" s="303"/>
    </row>
    <row r="73" spans="1:11" ht="18.95" customHeight="1">
      <c r="A73" s="297"/>
      <c r="B73" s="297"/>
      <c r="C73" s="297"/>
      <c r="D73" s="297"/>
      <c r="E73" s="297"/>
      <c r="F73" s="297"/>
      <c r="G73" s="297"/>
      <c r="H73" s="297"/>
      <c r="I73" s="297"/>
      <c r="J73" s="297"/>
      <c r="K73" s="303"/>
    </row>
    <row r="74" spans="1:11" ht="18.95" customHeight="1">
      <c r="A74" s="297"/>
      <c r="B74" s="297"/>
      <c r="C74" s="297"/>
      <c r="D74" s="297"/>
      <c r="E74" s="297"/>
      <c r="F74" s="297"/>
      <c r="G74" s="297"/>
      <c r="H74" s="297"/>
      <c r="I74" s="297"/>
      <c r="J74" s="297"/>
      <c r="K74" s="303"/>
    </row>
    <row r="75" spans="1:11" ht="18.95" customHeight="1">
      <c r="A75" s="297"/>
      <c r="B75" s="297"/>
      <c r="C75" s="297"/>
      <c r="D75" s="297"/>
      <c r="E75" s="297"/>
      <c r="F75" s="297"/>
      <c r="G75" s="297"/>
      <c r="H75" s="297"/>
      <c r="I75" s="297"/>
      <c r="J75" s="297"/>
      <c r="K75" s="303"/>
    </row>
    <row r="76" spans="1:11" ht="18.95" customHeight="1">
      <c r="A76" s="297"/>
      <c r="B76" s="297"/>
      <c r="C76" s="297"/>
      <c r="D76" s="297"/>
      <c r="E76" s="297"/>
      <c r="F76" s="297"/>
      <c r="G76" s="297"/>
      <c r="H76" s="297"/>
      <c r="I76" s="297"/>
      <c r="J76" s="297"/>
      <c r="K76" s="303"/>
    </row>
    <row r="77" spans="1:11" ht="18.95" customHeight="1">
      <c r="A77" s="297"/>
      <c r="B77" s="297"/>
      <c r="C77" s="297"/>
      <c r="D77" s="297"/>
      <c r="E77" s="297"/>
      <c r="F77" s="297"/>
      <c r="G77" s="297"/>
      <c r="H77" s="297"/>
      <c r="I77" s="297"/>
      <c r="J77" s="297"/>
      <c r="K77" s="303"/>
    </row>
    <row r="78" spans="1:11" ht="18.95" customHeight="1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303"/>
    </row>
    <row r="79" spans="1:11" ht="18.95" customHeight="1">
      <c r="A79" s="297"/>
      <c r="B79" s="297"/>
      <c r="C79" s="297"/>
      <c r="D79" s="297"/>
      <c r="E79" s="297"/>
      <c r="F79" s="297"/>
      <c r="G79" s="297"/>
      <c r="H79" s="297"/>
      <c r="I79" s="297"/>
      <c r="J79" s="297"/>
      <c r="K79" s="303"/>
    </row>
    <row r="80" spans="1:11" ht="18.95" customHeight="1">
      <c r="A80" s="297"/>
      <c r="B80" s="297"/>
      <c r="C80" s="297"/>
      <c r="D80" s="297"/>
      <c r="E80" s="297"/>
      <c r="F80" s="297"/>
      <c r="G80" s="297"/>
      <c r="H80" s="297"/>
      <c r="I80" s="297"/>
      <c r="J80" s="297"/>
      <c r="K80" s="303"/>
    </row>
    <row r="81" spans="1:11" ht="18.95" customHeight="1">
      <c r="A81" s="297"/>
      <c r="B81" s="297"/>
      <c r="C81" s="297"/>
      <c r="D81" s="297"/>
      <c r="E81" s="297"/>
      <c r="F81" s="297"/>
      <c r="G81" s="297"/>
      <c r="H81" s="297"/>
      <c r="I81" s="297"/>
      <c r="J81" s="297"/>
      <c r="K81" s="303"/>
    </row>
    <row r="82" spans="1:11" ht="18.95" customHeight="1">
      <c r="A82" s="297"/>
      <c r="B82" s="297"/>
      <c r="C82" s="297"/>
      <c r="D82" s="297"/>
      <c r="E82" s="297"/>
      <c r="F82" s="297"/>
      <c r="G82" s="297"/>
      <c r="H82" s="297"/>
      <c r="I82" s="297"/>
      <c r="J82" s="297"/>
      <c r="K82" s="303"/>
    </row>
    <row r="83" spans="1:11" ht="18.95" customHeight="1">
      <c r="A83" s="297"/>
      <c r="B83" s="297"/>
      <c r="C83" s="297"/>
      <c r="D83" s="297"/>
      <c r="E83" s="297"/>
      <c r="F83" s="297"/>
      <c r="G83" s="297"/>
      <c r="H83" s="297"/>
      <c r="I83" s="297"/>
      <c r="J83" s="297"/>
      <c r="K83" s="303"/>
    </row>
    <row r="84" spans="1:11" ht="18.95" customHeight="1">
      <c r="A84" s="297"/>
      <c r="B84" s="297"/>
      <c r="C84" s="297"/>
      <c r="D84" s="297"/>
      <c r="E84" s="297"/>
      <c r="F84" s="297"/>
      <c r="G84" s="297"/>
      <c r="H84" s="297"/>
      <c r="I84" s="297"/>
      <c r="J84" s="297"/>
      <c r="K84" s="303"/>
    </row>
    <row r="85" spans="1:11" ht="18.95" customHeight="1">
      <c r="A85" s="297"/>
      <c r="B85" s="297"/>
      <c r="C85" s="297"/>
      <c r="D85" s="297"/>
      <c r="E85" s="297"/>
      <c r="F85" s="297"/>
      <c r="G85" s="297"/>
      <c r="H85" s="297"/>
      <c r="I85" s="297"/>
      <c r="J85" s="297"/>
      <c r="K85" s="303"/>
    </row>
    <row r="86" spans="1:11" ht="18.95" customHeight="1">
      <c r="A86" s="297"/>
      <c r="B86" s="297"/>
      <c r="C86" s="297"/>
      <c r="D86" s="297"/>
      <c r="E86" s="297"/>
      <c r="F86" s="297"/>
      <c r="G86" s="297"/>
      <c r="H86" s="297"/>
      <c r="I86" s="297"/>
      <c r="J86" s="297"/>
      <c r="K86" s="303"/>
    </row>
    <row r="87" spans="1:11" ht="18.95" customHeight="1">
      <c r="A87" s="297"/>
      <c r="B87" s="297"/>
      <c r="C87" s="297"/>
      <c r="D87" s="297"/>
      <c r="E87" s="297"/>
      <c r="F87" s="297"/>
      <c r="G87" s="297"/>
      <c r="H87" s="297"/>
      <c r="I87" s="297"/>
      <c r="J87" s="297"/>
      <c r="K87" s="303"/>
    </row>
    <row r="88" spans="1:11" ht="18.95" customHeight="1">
      <c r="A88" s="297"/>
      <c r="B88" s="297"/>
      <c r="C88" s="297"/>
      <c r="D88" s="297"/>
      <c r="E88" s="297"/>
      <c r="F88" s="297"/>
      <c r="G88" s="297"/>
      <c r="H88" s="297"/>
      <c r="I88" s="297"/>
      <c r="J88" s="297"/>
      <c r="K88" s="303"/>
    </row>
    <row r="89" spans="1:11" ht="18.95" customHeight="1">
      <c r="A89" s="297"/>
      <c r="B89" s="297"/>
      <c r="C89" s="297"/>
      <c r="D89" s="297"/>
      <c r="E89" s="297"/>
      <c r="F89" s="297"/>
      <c r="G89" s="297"/>
      <c r="H89" s="297"/>
      <c r="I89" s="297"/>
      <c r="J89" s="297"/>
      <c r="K89" s="303"/>
    </row>
    <row r="90" spans="1:11" ht="18.95" customHeight="1">
      <c r="A90" s="297"/>
      <c r="B90" s="297"/>
      <c r="C90" s="297"/>
      <c r="D90" s="297"/>
      <c r="E90" s="297"/>
      <c r="F90" s="297"/>
      <c r="G90" s="297"/>
      <c r="H90" s="297"/>
      <c r="I90" s="297"/>
      <c r="J90" s="297"/>
      <c r="K90" s="303"/>
    </row>
    <row r="91" spans="1:11" ht="18.95" customHeight="1">
      <c r="A91" s="297"/>
      <c r="B91" s="297"/>
      <c r="C91" s="297"/>
      <c r="D91" s="297"/>
      <c r="E91" s="297"/>
      <c r="F91" s="297"/>
      <c r="G91" s="297"/>
      <c r="H91" s="297"/>
      <c r="I91" s="297"/>
      <c r="J91" s="297"/>
      <c r="K91" s="303"/>
    </row>
    <row r="92" spans="1:11" ht="18.95" customHeight="1">
      <c r="A92" s="297"/>
      <c r="B92" s="297"/>
      <c r="C92" s="297"/>
      <c r="D92" s="297"/>
      <c r="E92" s="297"/>
      <c r="F92" s="297"/>
      <c r="G92" s="297"/>
      <c r="H92" s="297"/>
      <c r="I92" s="297"/>
      <c r="J92" s="297"/>
      <c r="K92" s="303"/>
    </row>
    <row r="93" spans="1:11" ht="18.95" customHeight="1">
      <c r="A93" s="297"/>
      <c r="B93" s="297"/>
      <c r="C93" s="297"/>
      <c r="D93" s="297"/>
      <c r="E93" s="297"/>
      <c r="F93" s="297"/>
      <c r="G93" s="297"/>
      <c r="H93" s="297"/>
      <c r="I93" s="297"/>
      <c r="J93" s="297"/>
      <c r="K93" s="303"/>
    </row>
    <row r="94" spans="1:11" ht="18.95" customHeight="1">
      <c r="A94" s="297"/>
      <c r="B94" s="297"/>
      <c r="C94" s="297"/>
      <c r="D94" s="297"/>
      <c r="E94" s="297"/>
      <c r="F94" s="297"/>
      <c r="G94" s="297"/>
      <c r="H94" s="297"/>
      <c r="I94" s="297"/>
      <c r="J94" s="297"/>
      <c r="K94" s="303"/>
    </row>
    <row r="95" spans="1:11" ht="18.95" customHeight="1">
      <c r="A95" s="297"/>
      <c r="B95" s="297"/>
      <c r="C95" s="297"/>
      <c r="D95" s="297"/>
      <c r="E95" s="297"/>
      <c r="F95" s="297"/>
      <c r="G95" s="297"/>
      <c r="H95" s="297"/>
      <c r="I95" s="297"/>
      <c r="J95" s="297"/>
      <c r="K95" s="303"/>
    </row>
    <row r="96" spans="1:11" ht="18.95" customHeight="1">
      <c r="A96" s="297"/>
      <c r="B96" s="297"/>
      <c r="C96" s="297"/>
      <c r="D96" s="297"/>
      <c r="E96" s="297"/>
      <c r="F96" s="297"/>
      <c r="G96" s="297"/>
      <c r="H96" s="297"/>
      <c r="I96" s="297"/>
      <c r="J96" s="297"/>
      <c r="K96" s="303"/>
    </row>
    <row r="97" spans="1:11" ht="18.95" customHeight="1">
      <c r="A97" s="297"/>
      <c r="B97" s="297"/>
      <c r="C97" s="297"/>
      <c r="D97" s="297"/>
      <c r="E97" s="297"/>
      <c r="F97" s="297"/>
      <c r="G97" s="297"/>
      <c r="H97" s="297"/>
      <c r="I97" s="297"/>
      <c r="J97" s="297"/>
      <c r="K97" s="303"/>
    </row>
    <row r="98" spans="1:11" ht="18.95" customHeight="1">
      <c r="A98" s="297"/>
      <c r="B98" s="297"/>
      <c r="C98" s="297"/>
      <c r="D98" s="297"/>
      <c r="E98" s="297"/>
      <c r="F98" s="297"/>
      <c r="G98" s="297"/>
      <c r="H98" s="297"/>
      <c r="I98" s="297"/>
      <c r="J98" s="297"/>
      <c r="K98" s="303"/>
    </row>
    <row r="99" spans="1:11" ht="18.95" customHeight="1">
      <c r="A99" s="297"/>
      <c r="B99" s="297"/>
      <c r="C99" s="297"/>
      <c r="D99" s="297"/>
      <c r="E99" s="297"/>
      <c r="F99" s="297"/>
      <c r="G99" s="297"/>
      <c r="H99" s="297"/>
      <c r="I99" s="297"/>
      <c r="J99" s="297"/>
      <c r="K99" s="303"/>
    </row>
    <row r="100" spans="1:11" ht="18.95" customHeight="1">
      <c r="A100" s="297"/>
      <c r="B100" s="297"/>
      <c r="C100" s="297"/>
      <c r="D100" s="297"/>
      <c r="E100" s="297"/>
      <c r="F100" s="297"/>
      <c r="G100" s="297"/>
      <c r="H100" s="297"/>
      <c r="I100" s="297"/>
      <c r="J100" s="297"/>
      <c r="K100" s="303"/>
    </row>
    <row r="101" spans="1:11" ht="18.95" customHeight="1">
      <c r="A101" s="297"/>
      <c r="B101" s="297"/>
      <c r="C101" s="297"/>
      <c r="D101" s="297"/>
      <c r="E101" s="297"/>
      <c r="F101" s="297"/>
      <c r="G101" s="297"/>
      <c r="H101" s="297"/>
      <c r="I101" s="297"/>
      <c r="J101" s="297"/>
      <c r="K101" s="303"/>
    </row>
    <row r="102" spans="1:11" ht="18.95" customHeight="1">
      <c r="A102" s="297"/>
      <c r="B102" s="297"/>
      <c r="C102" s="297"/>
      <c r="D102" s="297"/>
      <c r="E102" s="297"/>
      <c r="F102" s="297"/>
      <c r="G102" s="297"/>
      <c r="H102" s="297"/>
      <c r="I102" s="297"/>
      <c r="J102" s="297"/>
      <c r="K102" s="303"/>
    </row>
    <row r="103" spans="1:11" ht="18.95" customHeight="1">
      <c r="A103" s="297"/>
      <c r="B103" s="297"/>
      <c r="C103" s="297"/>
      <c r="D103" s="297"/>
      <c r="E103" s="297"/>
      <c r="F103" s="297"/>
      <c r="G103" s="297"/>
      <c r="H103" s="297"/>
      <c r="I103" s="297"/>
      <c r="J103" s="297"/>
      <c r="K103" s="303"/>
    </row>
    <row r="104" spans="1:11" ht="18.95" customHeight="1">
      <c r="A104" s="297"/>
      <c r="B104" s="297"/>
      <c r="C104" s="297"/>
      <c r="D104" s="297"/>
      <c r="E104" s="297"/>
      <c r="F104" s="297"/>
      <c r="G104" s="297"/>
      <c r="H104" s="297"/>
      <c r="I104" s="297"/>
      <c r="J104" s="297"/>
      <c r="K104" s="303"/>
    </row>
    <row r="105" spans="1:11" ht="18.95" customHeight="1">
      <c r="A105" s="297"/>
      <c r="B105" s="297"/>
      <c r="C105" s="297"/>
      <c r="D105" s="297"/>
      <c r="E105" s="297"/>
      <c r="F105" s="297"/>
      <c r="G105" s="297"/>
      <c r="H105" s="297"/>
      <c r="I105" s="297"/>
      <c r="J105" s="297"/>
      <c r="K105" s="303"/>
    </row>
    <row r="106" spans="1:11" ht="18.95" customHeight="1">
      <c r="A106" s="297"/>
      <c r="B106" s="297"/>
      <c r="C106" s="297"/>
      <c r="D106" s="297"/>
      <c r="E106" s="297"/>
      <c r="F106" s="297"/>
      <c r="G106" s="297"/>
      <c r="H106" s="297"/>
      <c r="I106" s="297"/>
      <c r="J106" s="297"/>
      <c r="K106" s="303"/>
    </row>
    <row r="107" spans="1:11" ht="18.95" customHeight="1">
      <c r="A107" s="297"/>
      <c r="B107" s="297"/>
      <c r="C107" s="297"/>
      <c r="D107" s="297"/>
      <c r="E107" s="297"/>
      <c r="F107" s="297"/>
      <c r="G107" s="297"/>
      <c r="H107" s="297"/>
      <c r="I107" s="297"/>
      <c r="J107" s="297"/>
      <c r="K107" s="303"/>
    </row>
    <row r="108" spans="1:11" ht="18.95" customHeight="1">
      <c r="A108" s="297"/>
      <c r="B108" s="297"/>
      <c r="C108" s="297"/>
      <c r="D108" s="297"/>
      <c r="E108" s="297"/>
      <c r="F108" s="297"/>
      <c r="G108" s="297"/>
      <c r="H108" s="297"/>
      <c r="I108" s="297"/>
      <c r="J108" s="297"/>
      <c r="K108" s="303"/>
    </row>
    <row r="109" spans="1:11" ht="18.95" customHeight="1">
      <c r="A109" s="297"/>
      <c r="B109" s="297"/>
      <c r="C109" s="297"/>
      <c r="D109" s="297"/>
      <c r="E109" s="297"/>
      <c r="F109" s="297"/>
      <c r="G109" s="297"/>
      <c r="H109" s="297"/>
      <c r="I109" s="297"/>
      <c r="J109" s="297"/>
      <c r="K109" s="303"/>
    </row>
    <row r="110" spans="1:11" ht="18.95" customHeight="1">
      <c r="A110" s="297"/>
      <c r="B110" s="297"/>
      <c r="C110" s="297"/>
      <c r="D110" s="297"/>
      <c r="E110" s="297"/>
      <c r="F110" s="297"/>
      <c r="G110" s="297"/>
      <c r="H110" s="297"/>
      <c r="I110" s="297"/>
      <c r="J110" s="297"/>
      <c r="K110" s="303"/>
    </row>
    <row r="111" spans="1:11" ht="18.95" customHeight="1">
      <c r="A111" s="297"/>
      <c r="B111" s="297"/>
      <c r="C111" s="297"/>
      <c r="D111" s="297"/>
      <c r="E111" s="297"/>
      <c r="F111" s="297"/>
      <c r="G111" s="297"/>
      <c r="H111" s="297"/>
      <c r="I111" s="297"/>
      <c r="J111" s="297"/>
      <c r="K111" s="303"/>
    </row>
    <row r="112" spans="1:11" ht="18.95" customHeight="1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303"/>
    </row>
    <row r="113" spans="1:11" ht="18.95" customHeight="1">
      <c r="A113" s="297"/>
      <c r="B113" s="297"/>
      <c r="C113" s="297"/>
      <c r="D113" s="297"/>
      <c r="E113" s="297"/>
      <c r="F113" s="297"/>
      <c r="G113" s="297"/>
      <c r="H113" s="297"/>
      <c r="I113" s="297"/>
      <c r="J113" s="297"/>
      <c r="K113" s="303"/>
    </row>
    <row r="114" spans="1:11" ht="18.95" customHeight="1">
      <c r="A114" s="297"/>
      <c r="B114" s="297"/>
      <c r="C114" s="297"/>
      <c r="D114" s="297"/>
      <c r="E114" s="297"/>
      <c r="F114" s="297"/>
      <c r="G114" s="297"/>
      <c r="H114" s="297"/>
      <c r="I114" s="297"/>
      <c r="J114" s="297"/>
      <c r="K114" s="303"/>
    </row>
    <row r="115" spans="1:11" ht="18.95" customHeight="1">
      <c r="A115" s="297"/>
      <c r="B115" s="297"/>
      <c r="C115" s="297"/>
      <c r="D115" s="297"/>
      <c r="E115" s="297"/>
      <c r="F115" s="297"/>
      <c r="G115" s="297"/>
      <c r="H115" s="297"/>
      <c r="I115" s="297"/>
      <c r="J115" s="297"/>
      <c r="K115" s="303"/>
    </row>
    <row r="116" spans="1:11" ht="18.95" customHeight="1">
      <c r="A116" s="297"/>
      <c r="B116" s="297"/>
      <c r="C116" s="297"/>
      <c r="D116" s="297"/>
      <c r="E116" s="297"/>
      <c r="F116" s="297"/>
      <c r="G116" s="297"/>
      <c r="H116" s="297"/>
      <c r="I116" s="297"/>
      <c r="J116" s="297"/>
      <c r="K116" s="303"/>
    </row>
    <row r="117" spans="1:11" ht="18.95" customHeight="1">
      <c r="A117" s="297"/>
      <c r="B117" s="297"/>
      <c r="C117" s="297"/>
      <c r="D117" s="297"/>
      <c r="E117" s="297"/>
      <c r="F117" s="297"/>
      <c r="G117" s="297"/>
      <c r="H117" s="297"/>
      <c r="I117" s="297"/>
      <c r="J117" s="297"/>
      <c r="K117" s="303"/>
    </row>
    <row r="118" spans="1:11" ht="18.95" customHeight="1">
      <c r="A118" s="297"/>
      <c r="B118" s="297"/>
      <c r="C118" s="297"/>
      <c r="D118" s="297"/>
      <c r="E118" s="297"/>
      <c r="F118" s="297"/>
      <c r="G118" s="297"/>
      <c r="H118" s="297"/>
      <c r="I118" s="297"/>
      <c r="J118" s="297"/>
      <c r="K118" s="303"/>
    </row>
    <row r="119" spans="1:11" ht="18.95" customHeight="1">
      <c r="A119" s="297"/>
      <c r="B119" s="297"/>
      <c r="C119" s="297"/>
      <c r="D119" s="297"/>
      <c r="E119" s="297"/>
      <c r="F119" s="297"/>
      <c r="G119" s="297"/>
      <c r="H119" s="297"/>
      <c r="I119" s="297"/>
      <c r="J119" s="297"/>
      <c r="K119" s="303"/>
    </row>
    <row r="120" spans="1:11" ht="18.95" customHeight="1">
      <c r="A120" s="297"/>
      <c r="B120" s="297"/>
      <c r="C120" s="297"/>
      <c r="D120" s="297"/>
      <c r="E120" s="297"/>
      <c r="F120" s="297"/>
      <c r="G120" s="297"/>
      <c r="H120" s="297"/>
      <c r="I120" s="297"/>
      <c r="J120" s="297"/>
      <c r="K120" s="303"/>
    </row>
    <row r="121" spans="1:11" ht="18.95" customHeight="1">
      <c r="A121" s="297"/>
      <c r="B121" s="297"/>
      <c r="C121" s="297"/>
      <c r="D121" s="297"/>
      <c r="E121" s="297"/>
      <c r="F121" s="297"/>
      <c r="G121" s="297"/>
      <c r="H121" s="297"/>
      <c r="I121" s="297"/>
      <c r="J121" s="297"/>
      <c r="K121" s="303"/>
    </row>
    <row r="122" spans="1:11" ht="18.95" customHeight="1">
      <c r="A122" s="297"/>
      <c r="B122" s="297"/>
      <c r="C122" s="297"/>
      <c r="D122" s="297"/>
      <c r="E122" s="297"/>
      <c r="F122" s="297"/>
      <c r="G122" s="297"/>
      <c r="H122" s="297"/>
      <c r="I122" s="297"/>
      <c r="J122" s="297"/>
      <c r="K122" s="303"/>
    </row>
    <row r="123" spans="1:11" ht="18.95" customHeight="1">
      <c r="A123" s="297"/>
      <c r="B123" s="297"/>
      <c r="C123" s="297"/>
      <c r="D123" s="297"/>
      <c r="E123" s="297"/>
      <c r="F123" s="297"/>
      <c r="G123" s="297"/>
      <c r="H123" s="297"/>
      <c r="I123" s="297"/>
      <c r="J123" s="297"/>
      <c r="K123" s="303"/>
    </row>
    <row r="124" spans="1:11" ht="18.95" customHeight="1">
      <c r="A124" s="297"/>
      <c r="B124" s="297"/>
      <c r="C124" s="297"/>
      <c r="D124" s="297"/>
      <c r="E124" s="297"/>
      <c r="F124" s="297"/>
      <c r="G124" s="297"/>
      <c r="H124" s="297"/>
      <c r="I124" s="297"/>
      <c r="J124" s="297"/>
      <c r="K124" s="303"/>
    </row>
    <row r="125" spans="1:11" ht="18.95" customHeight="1">
      <c r="A125" s="297"/>
      <c r="B125" s="297"/>
      <c r="C125" s="297"/>
      <c r="D125" s="297"/>
      <c r="E125" s="297"/>
      <c r="F125" s="297"/>
      <c r="G125" s="297"/>
      <c r="H125" s="297"/>
      <c r="I125" s="297"/>
      <c r="J125" s="297"/>
      <c r="K125" s="303"/>
    </row>
    <row r="126" spans="1:11" ht="18.95" customHeight="1">
      <c r="A126" s="297"/>
      <c r="B126" s="297"/>
      <c r="C126" s="297"/>
      <c r="D126" s="297"/>
      <c r="E126" s="297"/>
      <c r="F126" s="297"/>
      <c r="G126" s="297"/>
      <c r="H126" s="297"/>
      <c r="I126" s="297"/>
      <c r="J126" s="297"/>
      <c r="K126" s="303"/>
    </row>
    <row r="127" spans="1:11" ht="18.95" customHeight="1">
      <c r="A127" s="297"/>
      <c r="B127" s="297"/>
      <c r="C127" s="297"/>
      <c r="D127" s="297"/>
      <c r="E127" s="297"/>
      <c r="F127" s="297"/>
      <c r="G127" s="297"/>
      <c r="H127" s="297"/>
      <c r="I127" s="297"/>
      <c r="J127" s="297"/>
      <c r="K127" s="303"/>
    </row>
    <row r="128" spans="1:11" ht="18.95" customHeight="1">
      <c r="A128" s="297"/>
      <c r="B128" s="297"/>
      <c r="C128" s="297"/>
      <c r="D128" s="297"/>
      <c r="E128" s="297"/>
      <c r="F128" s="297"/>
      <c r="G128" s="297"/>
      <c r="H128" s="297"/>
      <c r="I128" s="297"/>
      <c r="J128" s="297"/>
      <c r="K128" s="303"/>
    </row>
    <row r="129" spans="1:11" ht="18.95" customHeight="1">
      <c r="A129" s="297"/>
      <c r="B129" s="297"/>
      <c r="C129" s="297"/>
      <c r="D129" s="297"/>
      <c r="E129" s="297"/>
      <c r="F129" s="297"/>
      <c r="G129" s="297"/>
      <c r="H129" s="297"/>
      <c r="I129" s="297"/>
      <c r="J129" s="297"/>
      <c r="K129" s="303"/>
    </row>
    <row r="130" spans="1:11" ht="18.95" customHeight="1">
      <c r="A130" s="297"/>
      <c r="B130" s="297"/>
      <c r="C130" s="297"/>
      <c r="D130" s="297"/>
      <c r="E130" s="297"/>
      <c r="F130" s="297"/>
      <c r="G130" s="297"/>
      <c r="H130" s="297"/>
      <c r="I130" s="297"/>
      <c r="J130" s="297"/>
      <c r="K130" s="303"/>
    </row>
    <row r="131" spans="1:11" ht="18.95" customHeight="1">
      <c r="A131" s="297"/>
      <c r="B131" s="297"/>
      <c r="C131" s="297"/>
      <c r="D131" s="297"/>
      <c r="E131" s="297"/>
      <c r="F131" s="297"/>
      <c r="G131" s="297"/>
      <c r="H131" s="297"/>
      <c r="I131" s="297"/>
      <c r="J131" s="297"/>
      <c r="K131" s="303"/>
    </row>
    <row r="132" spans="1:11" ht="18.95" customHeight="1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303"/>
    </row>
    <row r="133" spans="1:11" ht="18.95" customHeight="1">
      <c r="A133" s="297"/>
      <c r="B133" s="297"/>
      <c r="C133" s="297"/>
      <c r="D133" s="297"/>
      <c r="E133" s="297"/>
      <c r="F133" s="297"/>
      <c r="G133" s="297"/>
      <c r="H133" s="297"/>
      <c r="I133" s="297"/>
      <c r="J133" s="297"/>
      <c r="K133" s="303"/>
    </row>
    <row r="134" spans="1:11" ht="18.95" customHeight="1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303"/>
    </row>
    <row r="135" spans="1:11" ht="18.95" customHeight="1">
      <c r="A135" s="297"/>
      <c r="B135" s="297"/>
      <c r="C135" s="297"/>
      <c r="D135" s="297"/>
      <c r="E135" s="297"/>
      <c r="F135" s="297"/>
      <c r="G135" s="297"/>
      <c r="H135" s="297"/>
      <c r="I135" s="297"/>
      <c r="J135" s="297"/>
      <c r="K135" s="303"/>
    </row>
    <row r="136" spans="1:11" ht="18.95" customHeight="1">
      <c r="A136" s="297"/>
      <c r="B136" s="297"/>
      <c r="C136" s="297"/>
      <c r="D136" s="297"/>
      <c r="E136" s="297"/>
      <c r="F136" s="297"/>
      <c r="G136" s="297"/>
      <c r="H136" s="297"/>
      <c r="I136" s="297"/>
      <c r="J136" s="297"/>
      <c r="K136" s="303"/>
    </row>
    <row r="137" spans="1:11" ht="18.95" customHeight="1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303"/>
    </row>
    <row r="138" spans="1:11" ht="18.95" customHeight="1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303"/>
    </row>
    <row r="139" spans="1:11" ht="18.95" customHeight="1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303"/>
    </row>
    <row r="140" spans="1:11" ht="18.95" customHeight="1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303"/>
    </row>
    <row r="141" spans="1:11" ht="18.95" customHeight="1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303"/>
    </row>
    <row r="142" spans="1:11" ht="18.95" customHeight="1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303"/>
    </row>
    <row r="143" spans="1:11" ht="18.95" customHeight="1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303"/>
    </row>
    <row r="144" spans="1:11" ht="18.95" customHeight="1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303"/>
    </row>
    <row r="145" spans="1:11" ht="18.95" customHeight="1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303"/>
    </row>
    <row r="146" spans="1:11" ht="18.95" customHeight="1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303"/>
    </row>
    <row r="147" spans="1:11" ht="18.95" customHeight="1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303"/>
    </row>
    <row r="148" spans="1:11" ht="18.95" customHeight="1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303"/>
    </row>
    <row r="149" spans="1:11" ht="18.95" customHeight="1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303"/>
    </row>
    <row r="150" spans="1:11" ht="18.95" customHeight="1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303"/>
    </row>
    <row r="151" spans="1:11" ht="18.95" customHeight="1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303"/>
    </row>
    <row r="152" spans="1:11" ht="18.95" customHeight="1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303"/>
    </row>
    <row r="153" spans="1:11" ht="18.95" customHeight="1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303"/>
    </row>
    <row r="154" spans="1:11" ht="18.95" customHeight="1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303"/>
    </row>
    <row r="155" spans="1:11" ht="18.95" customHeight="1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303"/>
    </row>
    <row r="156" spans="1:11" ht="18.95" customHeight="1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303"/>
    </row>
    <row r="157" spans="1:11" ht="18.95" customHeight="1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303"/>
    </row>
    <row r="158" spans="1:11" ht="18.95" customHeight="1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303"/>
    </row>
    <row r="159" spans="1:11" ht="18.95" customHeight="1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303"/>
    </row>
    <row r="160" spans="1:11" ht="18.95" customHeight="1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303"/>
    </row>
    <row r="161" spans="1:11" ht="18.95" customHeight="1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303"/>
    </row>
    <row r="162" spans="1:11" ht="18.95" customHeight="1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303"/>
    </row>
    <row r="163" spans="1:11" ht="18.95" customHeight="1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303"/>
    </row>
    <row r="164" spans="1:11" ht="18.95" customHeight="1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303"/>
    </row>
    <row r="165" spans="1:11" ht="18.95" customHeight="1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303"/>
    </row>
    <row r="166" spans="1:11" ht="18.95" customHeight="1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303"/>
    </row>
    <row r="167" spans="1:11" ht="18.95" customHeight="1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303"/>
    </row>
    <row r="168" spans="1:11" ht="18.95" customHeight="1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303"/>
    </row>
    <row r="169" spans="1:11" ht="18.95" customHeight="1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303"/>
    </row>
    <row r="170" spans="1:11" ht="18.95" customHeight="1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303"/>
    </row>
    <row r="171" spans="1:11" ht="18.95" customHeight="1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303"/>
    </row>
    <row r="172" spans="1:11" ht="18.95" customHeight="1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303"/>
    </row>
    <row r="173" spans="1:11" ht="18.95" customHeight="1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303"/>
    </row>
    <row r="174" spans="1:11" ht="18.95" customHeight="1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303"/>
    </row>
    <row r="175" spans="1:11" ht="18.95" customHeight="1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303"/>
    </row>
    <row r="176" spans="1:11" ht="18.95" customHeight="1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303"/>
    </row>
    <row r="177" spans="1:11" ht="18.95" customHeight="1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303"/>
    </row>
    <row r="178" spans="1:11" ht="18.95" customHeight="1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303"/>
    </row>
    <row r="179" spans="1:11" ht="18.95" customHeight="1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303"/>
    </row>
    <row r="180" spans="1:11" ht="18.95" customHeight="1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303"/>
    </row>
    <row r="181" spans="1:11" ht="18.95" customHeight="1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303"/>
    </row>
    <row r="182" spans="1:11" ht="18.95" customHeight="1">
      <c r="A182" s="297"/>
      <c r="B182" s="297"/>
      <c r="C182" s="297"/>
      <c r="D182" s="297"/>
      <c r="E182" s="297"/>
      <c r="F182" s="297"/>
      <c r="G182" s="297"/>
      <c r="H182" s="297"/>
      <c r="I182" s="297"/>
      <c r="J182" s="297"/>
      <c r="K182" s="303"/>
    </row>
    <row r="183" spans="1:11" ht="18.95" customHeight="1">
      <c r="A183" s="297"/>
      <c r="B183" s="297"/>
      <c r="C183" s="297"/>
      <c r="D183" s="297"/>
      <c r="E183" s="297"/>
      <c r="F183" s="297"/>
      <c r="G183" s="297"/>
      <c r="H183" s="297"/>
      <c r="I183" s="297"/>
      <c r="J183" s="297"/>
      <c r="K183" s="303"/>
    </row>
    <row r="184" spans="1:11" ht="18.95" customHeight="1">
      <c r="A184" s="297"/>
      <c r="B184" s="297"/>
      <c r="C184" s="297"/>
      <c r="D184" s="297"/>
      <c r="E184" s="297"/>
      <c r="F184" s="297"/>
      <c r="G184" s="297"/>
      <c r="H184" s="297"/>
      <c r="I184" s="297"/>
      <c r="J184" s="297"/>
      <c r="K184" s="303"/>
    </row>
    <row r="185" spans="1:11" ht="18.95" customHeight="1">
      <c r="A185" s="297"/>
      <c r="B185" s="297"/>
      <c r="C185" s="297"/>
      <c r="D185" s="297"/>
      <c r="E185" s="297"/>
      <c r="F185" s="297"/>
      <c r="G185" s="297"/>
      <c r="H185" s="297"/>
      <c r="I185" s="297"/>
      <c r="J185" s="297"/>
      <c r="K185" s="303"/>
    </row>
    <row r="186" spans="1:11" ht="18.95" customHeight="1">
      <c r="A186" s="297"/>
      <c r="B186" s="297"/>
      <c r="C186" s="297"/>
      <c r="D186" s="297"/>
      <c r="E186" s="297"/>
      <c r="F186" s="297"/>
      <c r="G186" s="297"/>
      <c r="H186" s="297"/>
      <c r="I186" s="297"/>
      <c r="J186" s="297"/>
      <c r="K186" s="303"/>
    </row>
    <row r="187" spans="1:11" ht="18.95" customHeight="1">
      <c r="A187" s="297"/>
      <c r="B187" s="297"/>
      <c r="C187" s="297"/>
      <c r="D187" s="297"/>
      <c r="E187" s="297"/>
      <c r="F187" s="297"/>
      <c r="G187" s="297"/>
      <c r="H187" s="297"/>
      <c r="I187" s="297"/>
      <c r="J187" s="297"/>
      <c r="K187" s="303"/>
    </row>
    <row r="188" spans="1:11" ht="18.95" customHeight="1">
      <c r="A188" s="297"/>
      <c r="B188" s="297"/>
      <c r="C188" s="297"/>
      <c r="D188" s="297"/>
      <c r="E188" s="297"/>
      <c r="F188" s="297"/>
      <c r="G188" s="297"/>
      <c r="H188" s="297"/>
      <c r="I188" s="297"/>
      <c r="J188" s="297"/>
      <c r="K188" s="303"/>
    </row>
    <row r="189" spans="1:11" ht="18.95" customHeight="1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303"/>
    </row>
    <row r="190" spans="1:11" ht="18.95" customHeight="1">
      <c r="A190" s="297"/>
      <c r="B190" s="297"/>
      <c r="C190" s="297"/>
      <c r="D190" s="297"/>
      <c r="E190" s="297"/>
      <c r="F190" s="297"/>
      <c r="G190" s="297"/>
      <c r="H190" s="297"/>
      <c r="I190" s="297"/>
      <c r="J190" s="297"/>
      <c r="K190" s="303"/>
    </row>
    <row r="191" spans="1:11" ht="18.95" customHeight="1">
      <c r="A191" s="297"/>
      <c r="B191" s="297"/>
      <c r="C191" s="297"/>
      <c r="D191" s="297"/>
      <c r="E191" s="297"/>
      <c r="F191" s="297"/>
      <c r="G191" s="297"/>
      <c r="H191" s="297"/>
      <c r="I191" s="297"/>
      <c r="J191" s="297"/>
      <c r="K191" s="303"/>
    </row>
    <row r="192" spans="1:11" ht="18.95" customHeight="1">
      <c r="A192" s="297"/>
      <c r="B192" s="297"/>
      <c r="C192" s="297"/>
      <c r="D192" s="297"/>
      <c r="E192" s="297"/>
      <c r="F192" s="297"/>
      <c r="G192" s="297"/>
      <c r="H192" s="297"/>
      <c r="I192" s="297"/>
      <c r="J192" s="297"/>
      <c r="K192" s="303"/>
    </row>
    <row r="193" spans="1:11" ht="18.95" customHeight="1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303"/>
    </row>
    <row r="194" spans="1:11" ht="18.95" customHeight="1">
      <c r="A194" s="297"/>
      <c r="B194" s="297"/>
      <c r="C194" s="297"/>
      <c r="D194" s="297"/>
      <c r="E194" s="297"/>
      <c r="F194" s="297"/>
      <c r="G194" s="297"/>
      <c r="H194" s="297"/>
      <c r="I194" s="297"/>
      <c r="J194" s="297"/>
      <c r="K194" s="303"/>
    </row>
    <row r="195" spans="1:11" ht="18.95" customHeight="1">
      <c r="A195" s="297"/>
      <c r="B195" s="297"/>
      <c r="C195" s="297"/>
      <c r="D195" s="297"/>
      <c r="E195" s="297"/>
      <c r="F195" s="297"/>
      <c r="G195" s="297"/>
      <c r="H195" s="297"/>
      <c r="I195" s="297"/>
      <c r="J195" s="297"/>
      <c r="K195" s="303"/>
    </row>
    <row r="196" spans="1:11" ht="18.95" customHeight="1">
      <c r="A196" s="297"/>
      <c r="B196" s="297"/>
      <c r="C196" s="297"/>
      <c r="D196" s="297"/>
      <c r="E196" s="297"/>
      <c r="F196" s="297"/>
      <c r="G196" s="297"/>
      <c r="H196" s="297"/>
      <c r="I196" s="297"/>
      <c r="J196" s="297"/>
      <c r="K196" s="303"/>
    </row>
    <row r="197" spans="1:11" ht="18.95" customHeight="1">
      <c r="A197" s="297"/>
      <c r="B197" s="297"/>
      <c r="C197" s="297"/>
      <c r="D197" s="297"/>
      <c r="E197" s="297"/>
      <c r="F197" s="297"/>
      <c r="G197" s="297"/>
      <c r="H197" s="297"/>
      <c r="I197" s="297"/>
      <c r="J197" s="297"/>
      <c r="K197" s="303"/>
    </row>
    <row r="198" spans="1:11" ht="18.95" customHeight="1">
      <c r="A198" s="297"/>
      <c r="B198" s="297"/>
      <c r="C198" s="297"/>
      <c r="D198" s="297"/>
      <c r="E198" s="297"/>
      <c r="F198" s="297"/>
      <c r="G198" s="297"/>
      <c r="H198" s="297"/>
      <c r="I198" s="297"/>
      <c r="J198" s="297"/>
      <c r="K198" s="303"/>
    </row>
    <row r="199" spans="1:11" ht="18.95" customHeight="1">
      <c r="A199" s="297"/>
      <c r="B199" s="297"/>
      <c r="C199" s="297"/>
      <c r="D199" s="297"/>
      <c r="E199" s="297"/>
      <c r="F199" s="297"/>
      <c r="G199" s="297"/>
      <c r="H199" s="297"/>
      <c r="I199" s="297"/>
      <c r="J199" s="297"/>
      <c r="K199" s="303"/>
    </row>
    <row r="200" spans="1:11" ht="18.95" customHeight="1">
      <c r="A200" s="297"/>
      <c r="B200" s="297"/>
      <c r="C200" s="297"/>
      <c r="D200" s="297"/>
      <c r="E200" s="297"/>
      <c r="F200" s="297"/>
      <c r="G200" s="297"/>
      <c r="H200" s="297"/>
      <c r="I200" s="297"/>
      <c r="J200" s="297"/>
      <c r="K200" s="303"/>
    </row>
    <row r="201" spans="1:11" ht="18.95" customHeight="1">
      <c r="A201" s="297"/>
      <c r="B201" s="297"/>
      <c r="C201" s="297"/>
      <c r="D201" s="297"/>
      <c r="E201" s="297"/>
      <c r="F201" s="297"/>
      <c r="G201" s="297"/>
      <c r="H201" s="297"/>
      <c r="I201" s="297"/>
      <c r="J201" s="297"/>
      <c r="K201" s="303"/>
    </row>
    <row r="202" spans="1:11" ht="18.95" customHeight="1">
      <c r="A202" s="297"/>
      <c r="B202" s="297"/>
      <c r="C202" s="297"/>
      <c r="D202" s="297"/>
      <c r="E202" s="297"/>
      <c r="F202" s="297"/>
      <c r="G202" s="297"/>
      <c r="H202" s="297"/>
      <c r="I202" s="297"/>
      <c r="J202" s="297"/>
      <c r="K202" s="303"/>
    </row>
    <row r="203" spans="1:11" ht="18.95" customHeight="1">
      <c r="A203" s="297"/>
      <c r="B203" s="297"/>
      <c r="C203" s="297"/>
      <c r="D203" s="297"/>
      <c r="E203" s="297"/>
      <c r="F203" s="297"/>
      <c r="G203" s="297"/>
      <c r="H203" s="297"/>
      <c r="I203" s="297"/>
      <c r="J203" s="297"/>
      <c r="K203" s="303"/>
    </row>
    <row r="204" spans="1:11" ht="18.95" customHeight="1">
      <c r="A204" s="297"/>
      <c r="B204" s="297"/>
      <c r="C204" s="297"/>
      <c r="D204" s="297"/>
      <c r="E204" s="297"/>
      <c r="F204" s="297"/>
      <c r="G204" s="297"/>
      <c r="H204" s="297"/>
      <c r="I204" s="297"/>
      <c r="J204" s="297"/>
      <c r="K204" s="303"/>
    </row>
    <row r="205" spans="1:11" ht="18.95" customHeight="1">
      <c r="A205" s="297"/>
      <c r="B205" s="297"/>
      <c r="C205" s="297"/>
      <c r="D205" s="297"/>
      <c r="E205" s="297"/>
      <c r="F205" s="297"/>
      <c r="G205" s="297"/>
      <c r="H205" s="297"/>
      <c r="I205" s="297"/>
      <c r="J205" s="297"/>
      <c r="K205" s="303"/>
    </row>
    <row r="206" spans="1:11" ht="18.95" customHeight="1">
      <c r="A206" s="297"/>
      <c r="B206" s="297"/>
      <c r="C206" s="297"/>
      <c r="D206" s="297"/>
      <c r="E206" s="297"/>
      <c r="F206" s="297"/>
      <c r="G206" s="297"/>
      <c r="H206" s="297"/>
      <c r="I206" s="297"/>
      <c r="J206" s="297"/>
      <c r="K206" s="303"/>
    </row>
    <row r="207" spans="1:11" ht="18.95" customHeight="1">
      <c r="A207" s="297"/>
      <c r="B207" s="297"/>
      <c r="C207" s="297"/>
      <c r="D207" s="297"/>
      <c r="E207" s="297"/>
      <c r="F207" s="297"/>
      <c r="G207" s="297"/>
      <c r="H207" s="297"/>
      <c r="I207" s="297"/>
      <c r="J207" s="297"/>
      <c r="K207" s="303"/>
    </row>
    <row r="208" spans="1:11" ht="18.95" customHeight="1">
      <c r="A208" s="297"/>
      <c r="B208" s="297"/>
      <c r="C208" s="297"/>
      <c r="D208" s="297"/>
      <c r="E208" s="297"/>
      <c r="F208" s="297"/>
      <c r="G208" s="297"/>
      <c r="H208" s="297"/>
      <c r="I208" s="297"/>
      <c r="J208" s="297"/>
      <c r="K208" s="303"/>
    </row>
    <row r="209" spans="1:11" ht="18.95" customHeight="1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303"/>
    </row>
    <row r="210" spans="1:11" ht="18.95" customHeight="1">
      <c r="A210" s="297"/>
      <c r="B210" s="297"/>
      <c r="C210" s="297"/>
      <c r="D210" s="297"/>
      <c r="E210" s="297"/>
      <c r="F210" s="297"/>
      <c r="G210" s="297"/>
      <c r="H210" s="297"/>
      <c r="I210" s="297"/>
      <c r="J210" s="297"/>
      <c r="K210" s="303"/>
    </row>
    <row r="211" spans="1:11" ht="18.95" customHeight="1">
      <c r="A211" s="297"/>
      <c r="B211" s="297"/>
      <c r="C211" s="297"/>
      <c r="D211" s="297"/>
      <c r="E211" s="297"/>
      <c r="F211" s="297"/>
      <c r="G211" s="297"/>
      <c r="H211" s="297"/>
      <c r="I211" s="297"/>
      <c r="J211" s="297"/>
      <c r="K211" s="303"/>
    </row>
    <row r="212" spans="1:11" ht="18.95" customHeight="1">
      <c r="A212" s="297"/>
      <c r="B212" s="297"/>
      <c r="C212" s="297"/>
      <c r="D212" s="297"/>
      <c r="E212" s="297"/>
      <c r="F212" s="297"/>
      <c r="G212" s="297"/>
      <c r="H212" s="297"/>
      <c r="I212" s="297"/>
      <c r="J212" s="297"/>
      <c r="K212" s="303"/>
    </row>
    <row r="213" spans="1:11" ht="18.95" customHeight="1">
      <c r="A213" s="297"/>
      <c r="B213" s="297"/>
      <c r="C213" s="297"/>
      <c r="D213" s="297"/>
      <c r="E213" s="297"/>
      <c r="F213" s="297"/>
      <c r="G213" s="297"/>
      <c r="H213" s="297"/>
      <c r="I213" s="297"/>
      <c r="J213" s="297"/>
      <c r="K213" s="303"/>
    </row>
    <row r="214" spans="1:11" ht="18.95" customHeight="1">
      <c r="A214" s="297"/>
      <c r="B214" s="297"/>
      <c r="C214" s="297"/>
      <c r="D214" s="297"/>
      <c r="E214" s="297"/>
      <c r="F214" s="297"/>
      <c r="G214" s="297"/>
      <c r="H214" s="297"/>
      <c r="I214" s="297"/>
      <c r="J214" s="297"/>
      <c r="K214" s="303"/>
    </row>
    <row r="215" spans="1:11" ht="18.95" customHeight="1">
      <c r="A215" s="297"/>
      <c r="B215" s="297"/>
      <c r="C215" s="297"/>
      <c r="D215" s="297"/>
      <c r="E215" s="297"/>
      <c r="F215" s="297"/>
      <c r="G215" s="297"/>
      <c r="H215" s="297"/>
      <c r="I215" s="297"/>
      <c r="J215" s="297"/>
      <c r="K215" s="303"/>
    </row>
    <row r="216" spans="1:11" ht="18.95" customHeight="1">
      <c r="A216" s="297"/>
      <c r="B216" s="297"/>
      <c r="C216" s="297"/>
      <c r="D216" s="297"/>
      <c r="E216" s="297"/>
      <c r="F216" s="297"/>
      <c r="G216" s="297"/>
      <c r="H216" s="297"/>
      <c r="I216" s="297"/>
      <c r="J216" s="297"/>
      <c r="K216" s="303"/>
    </row>
    <row r="217" spans="1:11" ht="18.95" customHeight="1">
      <c r="A217" s="297"/>
      <c r="B217" s="297"/>
      <c r="C217" s="297"/>
      <c r="D217" s="297"/>
      <c r="E217" s="297"/>
      <c r="F217" s="297"/>
      <c r="G217" s="297"/>
      <c r="H217" s="297"/>
      <c r="I217" s="297"/>
      <c r="J217" s="297"/>
      <c r="K217" s="303"/>
    </row>
    <row r="218" spans="1:11" ht="18.95" customHeight="1">
      <c r="A218" s="297"/>
      <c r="B218" s="297"/>
      <c r="C218" s="297"/>
      <c r="D218" s="297"/>
      <c r="E218" s="297"/>
      <c r="F218" s="297"/>
      <c r="G218" s="297"/>
      <c r="H218" s="297"/>
      <c r="I218" s="297"/>
      <c r="J218" s="297"/>
      <c r="K218" s="303"/>
    </row>
    <row r="219" spans="1:11" ht="18.95" customHeight="1">
      <c r="A219" s="297"/>
      <c r="B219" s="297"/>
      <c r="C219" s="297"/>
      <c r="D219" s="297"/>
      <c r="E219" s="297"/>
      <c r="F219" s="297"/>
      <c r="G219" s="297"/>
      <c r="H219" s="297"/>
      <c r="I219" s="297"/>
      <c r="J219" s="297"/>
      <c r="K219" s="303"/>
    </row>
    <row r="220" spans="1:11" ht="18.95" customHeight="1">
      <c r="A220" s="297"/>
      <c r="B220" s="297"/>
      <c r="C220" s="297"/>
      <c r="D220" s="297"/>
      <c r="E220" s="297"/>
      <c r="F220" s="297"/>
      <c r="G220" s="297"/>
      <c r="H220" s="297"/>
      <c r="I220" s="297"/>
      <c r="J220" s="297"/>
      <c r="K220" s="303"/>
    </row>
    <row r="221" spans="1:11" ht="18.95" customHeight="1">
      <c r="A221" s="297"/>
      <c r="B221" s="297"/>
      <c r="C221" s="297"/>
      <c r="D221" s="297"/>
      <c r="E221" s="297"/>
      <c r="F221" s="297"/>
      <c r="G221" s="297"/>
      <c r="H221" s="297"/>
      <c r="I221" s="297"/>
      <c r="J221" s="297"/>
      <c r="K221" s="303"/>
    </row>
    <row r="222" spans="1:11" ht="18.95" customHeight="1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303"/>
    </row>
    <row r="223" spans="1:11" ht="18.95" customHeight="1">
      <c r="A223" s="297"/>
      <c r="B223" s="297"/>
      <c r="C223" s="297"/>
      <c r="D223" s="297"/>
      <c r="E223" s="297"/>
      <c r="F223" s="297"/>
      <c r="G223" s="297"/>
      <c r="H223" s="297"/>
      <c r="I223" s="297"/>
      <c r="J223" s="297"/>
      <c r="K223" s="303"/>
    </row>
    <row r="224" spans="1:11" ht="18.95" customHeight="1">
      <c r="A224" s="297"/>
      <c r="B224" s="297"/>
      <c r="C224" s="297"/>
      <c r="D224" s="297"/>
      <c r="E224" s="297"/>
      <c r="F224" s="297"/>
      <c r="G224" s="297"/>
      <c r="H224" s="297"/>
      <c r="I224" s="297"/>
      <c r="J224" s="297"/>
      <c r="K224" s="303"/>
    </row>
    <row r="225" spans="1:11" ht="18.95" customHeight="1">
      <c r="A225" s="297"/>
      <c r="B225" s="297"/>
      <c r="C225" s="297"/>
      <c r="D225" s="297"/>
      <c r="E225" s="297"/>
      <c r="F225" s="297"/>
      <c r="G225" s="297"/>
      <c r="H225" s="297"/>
      <c r="I225" s="297"/>
      <c r="J225" s="297"/>
      <c r="K225" s="303"/>
    </row>
    <row r="226" spans="1:11" ht="18.95" customHeight="1">
      <c r="A226" s="297"/>
      <c r="B226" s="297"/>
      <c r="C226" s="297"/>
      <c r="D226" s="297"/>
      <c r="E226" s="297"/>
      <c r="F226" s="297"/>
      <c r="G226" s="297"/>
      <c r="H226" s="297"/>
      <c r="I226" s="297"/>
      <c r="J226" s="297"/>
      <c r="K226" s="303"/>
    </row>
    <row r="227" spans="1:11" ht="18.95" customHeight="1">
      <c r="A227" s="297"/>
      <c r="B227" s="297"/>
      <c r="C227" s="297"/>
      <c r="D227" s="297"/>
      <c r="E227" s="297"/>
      <c r="F227" s="297"/>
      <c r="G227" s="297"/>
      <c r="H227" s="297"/>
      <c r="I227" s="297"/>
      <c r="J227" s="297"/>
      <c r="K227" s="303"/>
    </row>
    <row r="228" spans="1:11" ht="18.95" customHeight="1">
      <c r="A228" s="297"/>
      <c r="B228" s="297"/>
      <c r="C228" s="297"/>
      <c r="D228" s="297"/>
      <c r="E228" s="297"/>
      <c r="F228" s="297"/>
      <c r="G228" s="297"/>
      <c r="H228" s="297"/>
      <c r="I228" s="297"/>
      <c r="J228" s="297"/>
      <c r="K228" s="303"/>
    </row>
    <row r="229" spans="1:11" ht="18.95" customHeight="1">
      <c r="A229" s="297"/>
      <c r="B229" s="297"/>
      <c r="C229" s="297"/>
      <c r="D229" s="297"/>
      <c r="E229" s="297"/>
      <c r="F229" s="297"/>
      <c r="G229" s="297"/>
      <c r="H229" s="297"/>
      <c r="I229" s="297"/>
      <c r="J229" s="297"/>
      <c r="K229" s="303"/>
    </row>
    <row r="230" spans="1:11" ht="18.95" customHeight="1">
      <c r="A230" s="297"/>
      <c r="B230" s="297"/>
      <c r="C230" s="297"/>
      <c r="D230" s="297"/>
      <c r="E230" s="297"/>
      <c r="F230" s="297"/>
      <c r="G230" s="297"/>
      <c r="H230" s="297"/>
      <c r="I230" s="297"/>
      <c r="J230" s="297"/>
      <c r="K230" s="303"/>
    </row>
    <row r="231" spans="1:11" ht="18.95" customHeight="1">
      <c r="A231" s="297"/>
      <c r="B231" s="297"/>
      <c r="C231" s="297"/>
      <c r="D231" s="297"/>
      <c r="E231" s="297"/>
      <c r="F231" s="297"/>
      <c r="G231" s="297"/>
      <c r="H231" s="297"/>
      <c r="I231" s="297"/>
      <c r="J231" s="297"/>
      <c r="K231" s="303"/>
    </row>
    <row r="232" spans="1:11" ht="18.95" customHeight="1">
      <c r="A232" s="297"/>
      <c r="B232" s="297"/>
      <c r="C232" s="297"/>
      <c r="D232" s="297"/>
      <c r="E232" s="297"/>
      <c r="F232" s="297"/>
      <c r="G232" s="297"/>
      <c r="H232" s="297"/>
      <c r="I232" s="297"/>
      <c r="J232" s="297"/>
      <c r="K232" s="303"/>
    </row>
    <row r="233" spans="1:11" ht="18.95" customHeight="1">
      <c r="A233" s="297"/>
      <c r="B233" s="297"/>
      <c r="C233" s="297"/>
      <c r="D233" s="297"/>
      <c r="E233" s="297"/>
      <c r="F233" s="297"/>
      <c r="G233" s="297"/>
      <c r="H233" s="297"/>
      <c r="I233" s="297"/>
      <c r="J233" s="297"/>
      <c r="K233" s="303"/>
    </row>
    <row r="234" spans="1:11" ht="18.95" customHeight="1">
      <c r="A234" s="297"/>
      <c r="B234" s="297"/>
      <c r="C234" s="297"/>
      <c r="D234" s="297"/>
      <c r="E234" s="297"/>
      <c r="F234" s="297"/>
      <c r="G234" s="297"/>
      <c r="H234" s="297"/>
      <c r="I234" s="297"/>
      <c r="J234" s="297"/>
      <c r="K234" s="303"/>
    </row>
    <row r="235" spans="1:11" ht="18.95" customHeight="1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303"/>
    </row>
    <row r="236" spans="1:11" ht="18.95" customHeight="1">
      <c r="A236" s="297"/>
      <c r="B236" s="297"/>
      <c r="C236" s="297"/>
      <c r="D236" s="297"/>
      <c r="E236" s="297"/>
      <c r="F236" s="297"/>
      <c r="G236" s="297"/>
      <c r="H236" s="297"/>
      <c r="I236" s="297"/>
      <c r="J236" s="297"/>
      <c r="K236" s="303"/>
    </row>
    <row r="237" spans="1:11" ht="18.95" customHeight="1">
      <c r="A237" s="297"/>
      <c r="B237" s="297"/>
      <c r="C237" s="297"/>
      <c r="D237" s="297"/>
      <c r="E237" s="297"/>
      <c r="F237" s="297"/>
      <c r="G237" s="297"/>
      <c r="H237" s="297"/>
      <c r="I237" s="297"/>
      <c r="J237" s="297"/>
      <c r="K237" s="303"/>
    </row>
    <row r="238" spans="1:11" ht="18.95" customHeight="1">
      <c r="A238" s="297"/>
      <c r="B238" s="297"/>
      <c r="C238" s="297"/>
      <c r="D238" s="297"/>
      <c r="E238" s="297"/>
      <c r="F238" s="297"/>
      <c r="G238" s="297"/>
      <c r="H238" s="297"/>
      <c r="I238" s="297"/>
      <c r="J238" s="297"/>
      <c r="K238" s="303"/>
    </row>
    <row r="239" spans="1:11" ht="18.95" customHeight="1">
      <c r="A239" s="297"/>
      <c r="B239" s="297"/>
      <c r="C239" s="297"/>
      <c r="D239" s="297"/>
      <c r="E239" s="297"/>
      <c r="F239" s="297"/>
      <c r="G239" s="297"/>
      <c r="H239" s="297"/>
      <c r="I239" s="297"/>
      <c r="J239" s="297"/>
      <c r="K239" s="303"/>
    </row>
    <row r="240" spans="1:11" ht="18.95" customHeight="1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303"/>
    </row>
    <row r="241" spans="1:11" ht="18.95" customHeight="1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303"/>
    </row>
    <row r="242" spans="1:11" ht="18.95" customHeight="1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303"/>
    </row>
    <row r="243" spans="1:11" ht="18.95" customHeight="1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303"/>
    </row>
    <row r="244" spans="1:11" ht="18.95" customHeight="1">
      <c r="A244" s="297"/>
      <c r="B244" s="297"/>
      <c r="C244" s="297"/>
      <c r="D244" s="297"/>
      <c r="E244" s="297"/>
      <c r="F244" s="297"/>
      <c r="G244" s="297"/>
      <c r="H244" s="297"/>
      <c r="I244" s="297"/>
      <c r="J244" s="297"/>
      <c r="K244" s="303"/>
    </row>
    <row r="245" spans="1:11" ht="18.95" customHeight="1">
      <c r="A245" s="297"/>
      <c r="B245" s="297"/>
      <c r="C245" s="297"/>
      <c r="D245" s="297"/>
      <c r="E245" s="297"/>
      <c r="F245" s="297"/>
      <c r="G245" s="297"/>
      <c r="H245" s="297"/>
      <c r="I245" s="297"/>
      <c r="J245" s="297"/>
      <c r="K245" s="303"/>
    </row>
    <row r="246" spans="1:11" ht="18.95" customHeight="1">
      <c r="A246" s="297"/>
      <c r="B246" s="297"/>
      <c r="C246" s="297"/>
      <c r="D246" s="297"/>
      <c r="E246" s="297"/>
      <c r="F246" s="297"/>
      <c r="G246" s="297"/>
      <c r="H246" s="297"/>
      <c r="I246" s="297"/>
      <c r="J246" s="297"/>
      <c r="K246" s="303"/>
    </row>
    <row r="247" spans="1:11" ht="18.95" customHeight="1">
      <c r="A247" s="297"/>
      <c r="B247" s="297"/>
      <c r="C247" s="297"/>
      <c r="D247" s="297"/>
      <c r="E247" s="297"/>
      <c r="F247" s="297"/>
      <c r="G247" s="297"/>
      <c r="H247" s="297"/>
      <c r="I247" s="297"/>
      <c r="J247" s="297"/>
      <c r="K247" s="303"/>
    </row>
    <row r="248" spans="1:11" ht="18.95" customHeight="1">
      <c r="A248" s="297"/>
      <c r="B248" s="297"/>
      <c r="C248" s="297"/>
      <c r="D248" s="297"/>
      <c r="E248" s="297"/>
      <c r="F248" s="297"/>
      <c r="G248" s="297"/>
      <c r="H248" s="297"/>
      <c r="I248" s="297"/>
      <c r="J248" s="297"/>
      <c r="K248" s="303"/>
    </row>
    <row r="249" spans="1:11" ht="18.95" customHeight="1">
      <c r="A249" s="297"/>
      <c r="B249" s="297"/>
      <c r="C249" s="297"/>
      <c r="D249" s="297"/>
      <c r="E249" s="297"/>
      <c r="F249" s="297"/>
      <c r="G249" s="297"/>
      <c r="H249" s="297"/>
      <c r="I249" s="297"/>
      <c r="J249" s="297"/>
      <c r="K249" s="303"/>
    </row>
    <row r="250" spans="1:11" ht="18.95" customHeight="1">
      <c r="A250" s="297"/>
      <c r="B250" s="297"/>
      <c r="C250" s="297"/>
      <c r="D250" s="297"/>
      <c r="E250" s="297"/>
      <c r="F250" s="297"/>
      <c r="G250" s="297"/>
      <c r="H250" s="297"/>
      <c r="I250" s="297"/>
      <c r="J250" s="297"/>
      <c r="K250" s="303"/>
    </row>
    <row r="251" spans="1:11" ht="18.95" customHeight="1">
      <c r="A251" s="297"/>
      <c r="B251" s="297"/>
      <c r="C251" s="297"/>
      <c r="D251" s="297"/>
      <c r="E251" s="297"/>
      <c r="F251" s="297"/>
      <c r="G251" s="297"/>
      <c r="H251" s="297"/>
      <c r="I251" s="297"/>
      <c r="J251" s="297"/>
      <c r="K251" s="303"/>
    </row>
    <row r="252" spans="1:11" ht="18.95" customHeight="1">
      <c r="A252" s="297"/>
      <c r="B252" s="297"/>
      <c r="C252" s="297"/>
      <c r="D252" s="297"/>
      <c r="E252" s="297"/>
      <c r="F252" s="297"/>
      <c r="G252" s="297"/>
      <c r="H252" s="297"/>
      <c r="I252" s="297"/>
      <c r="J252" s="297"/>
      <c r="K252" s="303"/>
    </row>
    <row r="253" spans="1:11" ht="18.95" customHeight="1">
      <c r="A253" s="297"/>
      <c r="B253" s="297"/>
      <c r="C253" s="297"/>
      <c r="D253" s="297"/>
      <c r="E253" s="297"/>
      <c r="F253" s="297"/>
      <c r="G253" s="297"/>
      <c r="H253" s="297"/>
      <c r="I253" s="297"/>
      <c r="J253" s="297"/>
      <c r="K253" s="303"/>
    </row>
    <row r="254" spans="1:11" ht="18.95" customHeight="1">
      <c r="A254" s="297"/>
      <c r="B254" s="297"/>
      <c r="C254" s="297"/>
      <c r="D254" s="297"/>
      <c r="E254" s="297"/>
      <c r="F254" s="297"/>
      <c r="G254" s="297"/>
      <c r="H254" s="297"/>
      <c r="I254" s="297"/>
      <c r="J254" s="297"/>
      <c r="K254" s="303"/>
    </row>
    <row r="255" spans="1:11" ht="18.95" customHeight="1">
      <c r="A255" s="297"/>
      <c r="B255" s="297"/>
      <c r="C255" s="297"/>
      <c r="D255" s="297"/>
      <c r="E255" s="297"/>
      <c r="F255" s="297"/>
      <c r="G255" s="297"/>
      <c r="H255" s="297"/>
      <c r="I255" s="297"/>
      <c r="J255" s="297"/>
      <c r="K255" s="303"/>
    </row>
    <row r="256" spans="1:11" ht="18.95" customHeight="1">
      <c r="A256" s="297"/>
      <c r="B256" s="297"/>
      <c r="C256" s="297"/>
      <c r="D256" s="297"/>
      <c r="E256" s="297"/>
      <c r="F256" s="297"/>
      <c r="G256" s="297"/>
      <c r="H256" s="297"/>
      <c r="I256" s="297"/>
      <c r="J256" s="297"/>
      <c r="K256" s="303"/>
    </row>
    <row r="257" spans="1:11" ht="18.95" customHeight="1">
      <c r="A257" s="297"/>
      <c r="B257" s="297"/>
      <c r="C257" s="297"/>
      <c r="D257" s="297"/>
      <c r="E257" s="297"/>
      <c r="F257" s="297"/>
      <c r="G257" s="297"/>
      <c r="H257" s="297"/>
      <c r="I257" s="297"/>
      <c r="J257" s="297"/>
      <c r="K257" s="303"/>
    </row>
    <row r="258" spans="1:11" ht="18.95" customHeight="1">
      <c r="A258" s="297"/>
      <c r="B258" s="297"/>
      <c r="C258" s="297"/>
      <c r="D258" s="297"/>
      <c r="E258" s="297"/>
      <c r="F258" s="297"/>
      <c r="G258" s="297"/>
      <c r="H258" s="297"/>
      <c r="I258" s="297"/>
      <c r="J258" s="297"/>
      <c r="K258" s="303"/>
    </row>
    <row r="259" spans="1:11" ht="18.95" customHeight="1">
      <c r="A259" s="297"/>
      <c r="B259" s="297"/>
      <c r="C259" s="297"/>
      <c r="D259" s="297"/>
      <c r="E259" s="297"/>
      <c r="F259" s="297"/>
      <c r="G259" s="297"/>
      <c r="H259" s="297"/>
      <c r="I259" s="297"/>
      <c r="J259" s="297"/>
      <c r="K259" s="303"/>
    </row>
    <row r="260" spans="1:11" ht="18.95" customHeight="1">
      <c r="A260" s="297"/>
      <c r="B260" s="297"/>
      <c r="C260" s="297"/>
      <c r="D260" s="297"/>
      <c r="E260" s="297"/>
      <c r="F260" s="297"/>
      <c r="G260" s="297"/>
      <c r="H260" s="297"/>
      <c r="I260" s="297"/>
      <c r="J260" s="297"/>
      <c r="K260" s="303"/>
    </row>
    <row r="261" spans="1:11" ht="18.95" customHeight="1">
      <c r="A261" s="297"/>
      <c r="B261" s="297"/>
      <c r="C261" s="297"/>
      <c r="D261" s="297"/>
      <c r="E261" s="297"/>
      <c r="F261" s="297"/>
      <c r="G261" s="297"/>
      <c r="H261" s="297"/>
      <c r="I261" s="297"/>
      <c r="J261" s="297"/>
      <c r="K261" s="303"/>
    </row>
    <row r="262" spans="1:11" ht="18.95" customHeight="1">
      <c r="A262" s="297"/>
      <c r="B262" s="297"/>
      <c r="C262" s="297"/>
      <c r="D262" s="297"/>
      <c r="E262" s="297"/>
      <c r="F262" s="297"/>
      <c r="G262" s="297"/>
      <c r="H262" s="297"/>
      <c r="I262" s="297"/>
      <c r="J262" s="297"/>
      <c r="K262" s="303"/>
    </row>
    <row r="263" spans="1:11" ht="18.95" customHeight="1">
      <c r="A263" s="297"/>
      <c r="B263" s="297"/>
      <c r="C263" s="297"/>
      <c r="D263" s="297"/>
      <c r="E263" s="297"/>
      <c r="F263" s="297"/>
      <c r="G263" s="297"/>
      <c r="H263" s="297"/>
      <c r="I263" s="297"/>
      <c r="J263" s="297"/>
      <c r="K263" s="303"/>
    </row>
    <row r="264" spans="1:11" ht="18.95" customHeight="1">
      <c r="A264" s="297"/>
      <c r="B264" s="297"/>
      <c r="C264" s="297"/>
      <c r="D264" s="297"/>
      <c r="E264" s="297"/>
      <c r="F264" s="297"/>
      <c r="G264" s="297"/>
      <c r="H264" s="297"/>
      <c r="I264" s="297"/>
      <c r="J264" s="297"/>
      <c r="K264" s="303"/>
    </row>
    <row r="265" spans="1:11" ht="18.95" customHeight="1">
      <c r="A265" s="297"/>
      <c r="B265" s="297"/>
      <c r="C265" s="297"/>
      <c r="D265" s="297"/>
      <c r="E265" s="297"/>
      <c r="F265" s="297"/>
      <c r="G265" s="297"/>
      <c r="H265" s="297"/>
      <c r="I265" s="297"/>
      <c r="J265" s="297"/>
      <c r="K265" s="303"/>
    </row>
    <row r="266" spans="1:11" ht="18.95" customHeight="1">
      <c r="A266" s="297"/>
      <c r="B266" s="297"/>
      <c r="C266" s="297"/>
      <c r="D266" s="297"/>
      <c r="E266" s="297"/>
      <c r="F266" s="297"/>
      <c r="G266" s="297"/>
      <c r="H266" s="297"/>
      <c r="I266" s="297"/>
      <c r="J266" s="297"/>
      <c r="K266" s="303"/>
    </row>
    <row r="267" spans="1:11" ht="18.95" customHeight="1">
      <c r="A267" s="297"/>
      <c r="B267" s="297"/>
      <c r="C267" s="297"/>
      <c r="D267" s="297"/>
      <c r="E267" s="297"/>
      <c r="F267" s="297"/>
      <c r="G267" s="297"/>
      <c r="H267" s="297"/>
      <c r="I267" s="297"/>
      <c r="J267" s="297"/>
      <c r="K267" s="303"/>
    </row>
    <row r="268" spans="1:11" ht="18.95" customHeight="1">
      <c r="A268" s="297"/>
      <c r="B268" s="297"/>
      <c r="C268" s="297"/>
      <c r="D268" s="297"/>
      <c r="E268" s="297"/>
      <c r="F268" s="297"/>
      <c r="G268" s="297"/>
      <c r="H268" s="297"/>
      <c r="I268" s="297"/>
      <c r="J268" s="297"/>
      <c r="K268" s="303"/>
    </row>
    <row r="269" spans="1:11" ht="18.95" customHeight="1">
      <c r="A269" s="297"/>
      <c r="B269" s="297"/>
      <c r="C269" s="297"/>
      <c r="D269" s="297"/>
      <c r="E269" s="297"/>
      <c r="F269" s="297"/>
      <c r="G269" s="297"/>
      <c r="H269" s="297"/>
      <c r="I269" s="297"/>
      <c r="J269" s="297"/>
      <c r="K269" s="303"/>
    </row>
    <row r="270" spans="1:11" ht="18.95" customHeight="1">
      <c r="A270" s="297"/>
      <c r="B270" s="297"/>
      <c r="C270" s="297"/>
      <c r="D270" s="297"/>
      <c r="E270" s="297"/>
      <c r="F270" s="297"/>
      <c r="G270" s="297"/>
      <c r="H270" s="297"/>
      <c r="I270" s="297"/>
      <c r="J270" s="297"/>
      <c r="K270" s="303"/>
    </row>
    <row r="271" spans="1:11" ht="18.95" customHeight="1">
      <c r="A271" s="297"/>
      <c r="B271" s="297"/>
      <c r="C271" s="297"/>
      <c r="D271" s="297"/>
      <c r="E271" s="297"/>
      <c r="F271" s="297"/>
      <c r="G271" s="297"/>
      <c r="H271" s="297"/>
      <c r="I271" s="297"/>
      <c r="J271" s="297"/>
      <c r="K271" s="303"/>
    </row>
    <row r="272" spans="1:11" ht="18.95" customHeight="1">
      <c r="A272" s="297"/>
      <c r="B272" s="297"/>
      <c r="C272" s="297"/>
      <c r="D272" s="297"/>
      <c r="E272" s="297"/>
      <c r="F272" s="297"/>
      <c r="G272" s="297"/>
      <c r="H272" s="297"/>
      <c r="I272" s="297"/>
      <c r="J272" s="297"/>
      <c r="K272" s="303"/>
    </row>
    <row r="273" spans="1:11" ht="18.95" customHeight="1">
      <c r="A273" s="297"/>
      <c r="B273" s="297"/>
      <c r="C273" s="297"/>
      <c r="D273" s="297"/>
      <c r="E273" s="297"/>
      <c r="F273" s="297"/>
      <c r="G273" s="297"/>
      <c r="H273" s="297"/>
      <c r="I273" s="297"/>
      <c r="J273" s="297"/>
      <c r="K273" s="303"/>
    </row>
    <row r="274" spans="1:11" ht="18.95" customHeight="1">
      <c r="A274" s="297"/>
      <c r="B274" s="297"/>
      <c r="C274" s="297"/>
      <c r="D274" s="297"/>
      <c r="E274" s="297"/>
      <c r="F274" s="297"/>
      <c r="G274" s="297"/>
      <c r="H274" s="297"/>
      <c r="I274" s="297"/>
      <c r="J274" s="297"/>
      <c r="K274" s="303"/>
    </row>
    <row r="275" spans="1:11" ht="18.95" customHeight="1">
      <c r="A275" s="297"/>
      <c r="B275" s="297"/>
      <c r="C275" s="297"/>
      <c r="D275" s="297"/>
      <c r="E275" s="297"/>
      <c r="F275" s="297"/>
      <c r="G275" s="297"/>
      <c r="H275" s="297"/>
      <c r="I275" s="297"/>
      <c r="J275" s="297"/>
      <c r="K275" s="303"/>
    </row>
    <row r="276" spans="1:11" ht="18.95" customHeight="1">
      <c r="A276" s="297"/>
      <c r="B276" s="297"/>
      <c r="C276" s="297"/>
      <c r="D276" s="297"/>
      <c r="E276" s="297"/>
      <c r="F276" s="297"/>
      <c r="G276" s="297"/>
      <c r="H276" s="297"/>
      <c r="I276" s="297"/>
      <c r="J276" s="297"/>
      <c r="K276" s="303"/>
    </row>
    <row r="277" spans="1:11" ht="18.95" customHeight="1">
      <c r="A277" s="297"/>
      <c r="B277" s="297"/>
      <c r="C277" s="297"/>
      <c r="D277" s="297"/>
      <c r="E277" s="297"/>
      <c r="F277" s="297"/>
      <c r="G277" s="297"/>
      <c r="H277" s="297"/>
      <c r="I277" s="297"/>
      <c r="J277" s="297"/>
      <c r="K277" s="303"/>
    </row>
    <row r="278" spans="1:11" ht="18.95" customHeight="1">
      <c r="A278" s="297"/>
      <c r="B278" s="297"/>
      <c r="C278" s="297"/>
      <c r="D278" s="297"/>
      <c r="E278" s="297"/>
      <c r="F278" s="297"/>
      <c r="G278" s="297"/>
      <c r="H278" s="297"/>
      <c r="I278" s="297"/>
      <c r="J278" s="297"/>
      <c r="K278" s="303"/>
    </row>
    <row r="279" spans="1:11" ht="18.95" customHeight="1">
      <c r="A279" s="297"/>
      <c r="B279" s="297"/>
      <c r="C279" s="297"/>
      <c r="D279" s="297"/>
      <c r="E279" s="297"/>
      <c r="F279" s="297"/>
      <c r="G279" s="297"/>
      <c r="H279" s="297"/>
      <c r="I279" s="297"/>
      <c r="J279" s="297"/>
      <c r="K279" s="303"/>
    </row>
    <row r="280" spans="1:11" ht="18.95" customHeight="1">
      <c r="A280" s="297"/>
      <c r="B280" s="297"/>
      <c r="C280" s="297"/>
      <c r="D280" s="297"/>
      <c r="E280" s="297"/>
      <c r="F280" s="297"/>
      <c r="G280" s="297"/>
      <c r="H280" s="297"/>
      <c r="I280" s="297"/>
      <c r="J280" s="297"/>
      <c r="K280" s="303"/>
    </row>
    <row r="281" spans="1:11" ht="18.95" customHeight="1">
      <c r="A281" s="297"/>
      <c r="B281" s="297"/>
      <c r="C281" s="297"/>
      <c r="D281" s="297"/>
      <c r="E281" s="297"/>
      <c r="F281" s="297"/>
      <c r="G281" s="297"/>
      <c r="H281" s="297"/>
      <c r="I281" s="297"/>
      <c r="J281" s="297"/>
      <c r="K281" s="303"/>
    </row>
    <row r="282" spans="1:11" ht="18.95" customHeight="1">
      <c r="A282" s="297"/>
      <c r="B282" s="297"/>
      <c r="C282" s="297"/>
      <c r="D282" s="297"/>
      <c r="E282" s="297"/>
      <c r="F282" s="297"/>
      <c r="G282" s="297"/>
      <c r="H282" s="297"/>
      <c r="I282" s="297"/>
      <c r="J282" s="297"/>
      <c r="K282" s="303"/>
    </row>
    <row r="283" spans="1:11" ht="18.95" customHeight="1">
      <c r="A283" s="297"/>
      <c r="B283" s="297"/>
      <c r="C283" s="297"/>
      <c r="D283" s="297"/>
      <c r="E283" s="297"/>
      <c r="F283" s="297"/>
      <c r="G283" s="297"/>
      <c r="H283" s="297"/>
      <c r="I283" s="297"/>
      <c r="J283" s="297"/>
      <c r="K283" s="303"/>
    </row>
    <row r="284" spans="1:11" ht="18.95" customHeight="1">
      <c r="A284" s="297"/>
      <c r="B284" s="297"/>
      <c r="C284" s="297"/>
      <c r="D284" s="297"/>
      <c r="E284" s="297"/>
      <c r="F284" s="297"/>
      <c r="G284" s="297"/>
      <c r="H284" s="297"/>
      <c r="I284" s="297"/>
      <c r="J284" s="297"/>
      <c r="K284" s="303"/>
    </row>
    <row r="285" spans="1:11" ht="18.95" customHeight="1">
      <c r="A285" s="297"/>
      <c r="B285" s="297"/>
      <c r="C285" s="297"/>
      <c r="D285" s="297"/>
      <c r="E285" s="297"/>
      <c r="F285" s="297"/>
      <c r="G285" s="297"/>
      <c r="H285" s="297"/>
      <c r="I285" s="297"/>
      <c r="J285" s="297"/>
      <c r="K285" s="303"/>
    </row>
    <row r="286" spans="1:11" ht="18.95" customHeight="1">
      <c r="A286" s="297"/>
      <c r="B286" s="297"/>
      <c r="C286" s="297"/>
      <c r="D286" s="297"/>
      <c r="E286" s="297"/>
      <c r="F286" s="297"/>
      <c r="G286" s="297"/>
      <c r="H286" s="297"/>
      <c r="I286" s="297"/>
      <c r="J286" s="297"/>
      <c r="K286" s="303"/>
    </row>
    <row r="287" spans="1:11" ht="18.95" customHeight="1">
      <c r="A287" s="297"/>
      <c r="B287" s="297"/>
      <c r="C287" s="297"/>
      <c r="D287" s="297"/>
      <c r="E287" s="297"/>
      <c r="F287" s="297"/>
      <c r="G287" s="297"/>
      <c r="H287" s="297"/>
      <c r="I287" s="297"/>
      <c r="J287" s="297"/>
      <c r="K287" s="303"/>
    </row>
    <row r="288" spans="1:11" ht="18.95" customHeight="1">
      <c r="A288" s="297"/>
      <c r="B288" s="297"/>
      <c r="C288" s="297"/>
      <c r="D288" s="297"/>
      <c r="E288" s="297"/>
      <c r="F288" s="297"/>
      <c r="G288" s="297"/>
      <c r="H288" s="297"/>
      <c r="I288" s="297"/>
      <c r="J288" s="297"/>
      <c r="K288" s="303"/>
    </row>
    <row r="289" spans="1:11" ht="18.95" customHeight="1">
      <c r="A289" s="297"/>
      <c r="B289" s="297"/>
      <c r="C289" s="297"/>
      <c r="D289" s="297"/>
      <c r="E289" s="297"/>
      <c r="F289" s="297"/>
      <c r="G289" s="297"/>
      <c r="H289" s="297"/>
      <c r="I289" s="297"/>
      <c r="J289" s="297"/>
      <c r="K289" s="303"/>
    </row>
    <row r="290" spans="1:11" ht="18.95" customHeight="1">
      <c r="A290" s="297"/>
      <c r="B290" s="297"/>
      <c r="C290" s="297"/>
      <c r="D290" s="297"/>
      <c r="E290" s="297"/>
      <c r="F290" s="297"/>
      <c r="G290" s="297"/>
      <c r="H290" s="297"/>
      <c r="I290" s="297"/>
      <c r="J290" s="297"/>
      <c r="K290" s="303"/>
    </row>
    <row r="291" spans="1:11" ht="18.95" customHeight="1">
      <c r="A291" s="297"/>
      <c r="B291" s="297"/>
      <c r="C291" s="297"/>
      <c r="D291" s="297"/>
      <c r="E291" s="297"/>
      <c r="F291" s="297"/>
      <c r="G291" s="297"/>
      <c r="H291" s="297"/>
      <c r="I291" s="297"/>
      <c r="J291" s="297"/>
      <c r="K291" s="303"/>
    </row>
    <row r="292" spans="1:11" ht="18.95" customHeight="1">
      <c r="A292" s="297"/>
      <c r="B292" s="297"/>
      <c r="C292" s="297"/>
      <c r="D292" s="297"/>
      <c r="E292" s="297"/>
      <c r="F292" s="297"/>
      <c r="G292" s="297"/>
      <c r="H292" s="297"/>
      <c r="I292" s="297"/>
      <c r="J292" s="297"/>
      <c r="K292" s="303"/>
    </row>
    <row r="293" spans="1:11" ht="18.95" customHeight="1">
      <c r="A293" s="297"/>
      <c r="B293" s="297"/>
      <c r="C293" s="297"/>
      <c r="D293" s="297"/>
      <c r="E293" s="297"/>
      <c r="F293" s="297"/>
      <c r="G293" s="297"/>
      <c r="H293" s="297"/>
      <c r="I293" s="297"/>
      <c r="J293" s="297"/>
      <c r="K293" s="303"/>
    </row>
    <row r="294" spans="1:11" ht="18.95" customHeight="1">
      <c r="A294" s="297"/>
      <c r="B294" s="297"/>
      <c r="C294" s="297"/>
      <c r="D294" s="297"/>
      <c r="E294" s="297"/>
      <c r="F294" s="297"/>
      <c r="G294" s="297"/>
      <c r="H294" s="297"/>
      <c r="I294" s="297"/>
      <c r="J294" s="297"/>
      <c r="K294" s="303"/>
    </row>
    <row r="295" spans="1:11" ht="18.95" customHeight="1">
      <c r="A295" s="297"/>
      <c r="B295" s="297"/>
      <c r="C295" s="297"/>
      <c r="D295" s="297"/>
      <c r="E295" s="297"/>
      <c r="F295" s="297"/>
      <c r="G295" s="297"/>
      <c r="H295" s="297"/>
      <c r="I295" s="297"/>
      <c r="J295" s="297"/>
      <c r="K295" s="303"/>
    </row>
    <row r="296" spans="1:11" ht="18.95" customHeight="1">
      <c r="A296" s="297"/>
      <c r="B296" s="297"/>
      <c r="C296" s="297"/>
      <c r="D296" s="297"/>
      <c r="E296" s="297"/>
      <c r="F296" s="297"/>
      <c r="G296" s="297"/>
      <c r="H296" s="297"/>
      <c r="I296" s="297"/>
      <c r="J296" s="297"/>
      <c r="K296" s="303"/>
    </row>
    <row r="297" spans="1:11" ht="18.95" customHeight="1">
      <c r="A297" s="297"/>
      <c r="B297" s="297"/>
      <c r="C297" s="297"/>
      <c r="D297" s="297"/>
      <c r="E297" s="297"/>
      <c r="F297" s="297"/>
      <c r="G297" s="297"/>
      <c r="H297" s="297"/>
      <c r="I297" s="297"/>
      <c r="J297" s="297"/>
      <c r="K297" s="303"/>
    </row>
    <row r="298" spans="1:11" ht="18.95" customHeight="1">
      <c r="A298" s="297"/>
      <c r="B298" s="297"/>
      <c r="C298" s="297"/>
      <c r="D298" s="297"/>
      <c r="E298" s="297"/>
      <c r="F298" s="297"/>
      <c r="G298" s="297"/>
      <c r="H298" s="297"/>
      <c r="I298" s="297"/>
      <c r="J298" s="297"/>
      <c r="K298" s="303"/>
    </row>
    <row r="299" spans="1:11" ht="18.95" customHeight="1">
      <c r="A299" s="297"/>
      <c r="B299" s="297"/>
      <c r="C299" s="297"/>
      <c r="D299" s="297"/>
      <c r="E299" s="297"/>
      <c r="F299" s="297"/>
      <c r="G299" s="297"/>
      <c r="H299" s="297"/>
      <c r="I299" s="297"/>
      <c r="J299" s="297"/>
      <c r="K299" s="303"/>
    </row>
    <row r="300" spans="1:11" ht="18.95" customHeight="1">
      <c r="A300" s="297"/>
      <c r="B300" s="297"/>
      <c r="C300" s="297"/>
      <c r="D300" s="297"/>
      <c r="E300" s="297"/>
      <c r="F300" s="297"/>
      <c r="G300" s="297"/>
      <c r="H300" s="297"/>
      <c r="I300" s="297"/>
      <c r="J300" s="297"/>
      <c r="K300" s="303"/>
    </row>
    <row r="301" spans="1:11" ht="18.95" customHeight="1">
      <c r="A301" s="297"/>
      <c r="B301" s="297"/>
      <c r="C301" s="297"/>
      <c r="D301" s="297"/>
      <c r="E301" s="297"/>
      <c r="F301" s="297"/>
      <c r="G301" s="297"/>
      <c r="H301" s="297"/>
      <c r="I301" s="297"/>
      <c r="J301" s="297"/>
      <c r="K301" s="303"/>
    </row>
    <row r="302" spans="1:11" ht="18.95" customHeight="1">
      <c r="A302" s="297"/>
      <c r="B302" s="297"/>
      <c r="C302" s="297"/>
      <c r="D302" s="297"/>
      <c r="E302" s="297"/>
      <c r="F302" s="297"/>
      <c r="G302" s="297"/>
      <c r="H302" s="297"/>
      <c r="I302" s="297"/>
      <c r="J302" s="297"/>
      <c r="K302" s="303"/>
    </row>
    <row r="303" spans="1:11" ht="18.95" customHeight="1">
      <c r="A303" s="297"/>
      <c r="B303" s="297"/>
      <c r="C303" s="297"/>
      <c r="D303" s="297"/>
      <c r="E303" s="297"/>
      <c r="F303" s="297"/>
      <c r="G303" s="297"/>
      <c r="H303" s="297"/>
      <c r="I303" s="297"/>
      <c r="J303" s="297"/>
      <c r="K303" s="303"/>
    </row>
    <row r="304" spans="1:11" ht="18.95" customHeight="1">
      <c r="A304" s="297"/>
      <c r="B304" s="297"/>
      <c r="C304" s="297"/>
      <c r="D304" s="297"/>
      <c r="E304" s="297"/>
      <c r="F304" s="297"/>
      <c r="G304" s="297"/>
      <c r="H304" s="297"/>
      <c r="I304" s="297"/>
      <c r="J304" s="297"/>
      <c r="K304" s="303"/>
    </row>
    <row r="305" spans="1:11" ht="18.95" customHeight="1">
      <c r="A305" s="297"/>
      <c r="B305" s="297"/>
      <c r="C305" s="297"/>
      <c r="D305" s="297"/>
      <c r="E305" s="297"/>
      <c r="F305" s="297"/>
      <c r="G305" s="297"/>
      <c r="H305" s="297"/>
      <c r="I305" s="297"/>
      <c r="J305" s="297"/>
      <c r="K305" s="303"/>
    </row>
    <row r="306" spans="1:11" ht="18.95" customHeight="1">
      <c r="A306" s="297"/>
      <c r="B306" s="297"/>
      <c r="C306" s="297"/>
      <c r="D306" s="297"/>
      <c r="E306" s="297"/>
      <c r="F306" s="297"/>
      <c r="G306" s="297"/>
      <c r="H306" s="297"/>
      <c r="I306" s="297"/>
      <c r="J306" s="297"/>
      <c r="K306" s="303"/>
    </row>
    <row r="307" spans="1:11" ht="18.95" customHeight="1">
      <c r="A307" s="297"/>
      <c r="B307" s="297"/>
      <c r="C307" s="297"/>
      <c r="D307" s="297"/>
      <c r="E307" s="297"/>
      <c r="F307" s="297"/>
      <c r="G307" s="297"/>
      <c r="H307" s="297"/>
      <c r="I307" s="297"/>
      <c r="J307" s="297"/>
      <c r="K307" s="303"/>
    </row>
    <row r="308" spans="1:11" ht="18.95" customHeight="1">
      <c r="A308" s="297"/>
      <c r="B308" s="297"/>
      <c r="C308" s="297"/>
      <c r="D308" s="297"/>
      <c r="E308" s="297"/>
      <c r="F308" s="297"/>
      <c r="G308" s="297"/>
      <c r="H308" s="297"/>
      <c r="I308" s="297"/>
      <c r="J308" s="297"/>
      <c r="K308" s="303"/>
    </row>
    <row r="309" spans="1:11" ht="18.95" customHeight="1">
      <c r="A309" s="297"/>
      <c r="B309" s="297"/>
      <c r="C309" s="297"/>
      <c r="D309" s="297"/>
      <c r="E309" s="297"/>
      <c r="F309" s="297"/>
      <c r="G309" s="297"/>
      <c r="H309" s="297"/>
      <c r="I309" s="297"/>
      <c r="J309" s="297"/>
      <c r="K309" s="303"/>
    </row>
    <row r="310" spans="1:11" ht="18.95" customHeight="1">
      <c r="A310" s="297"/>
      <c r="B310" s="297"/>
      <c r="C310" s="297"/>
      <c r="D310" s="297"/>
      <c r="E310" s="297"/>
      <c r="F310" s="297"/>
      <c r="G310" s="297"/>
      <c r="H310" s="297"/>
      <c r="I310" s="297"/>
      <c r="J310" s="297"/>
      <c r="K310" s="303"/>
    </row>
    <row r="311" spans="1:11" ht="18.95" customHeight="1">
      <c r="A311" s="297"/>
      <c r="B311" s="297"/>
      <c r="C311" s="297"/>
      <c r="D311" s="297"/>
      <c r="E311" s="297"/>
      <c r="F311" s="297"/>
      <c r="G311" s="297"/>
      <c r="H311" s="297"/>
      <c r="I311" s="297"/>
      <c r="J311" s="297"/>
      <c r="K311" s="303"/>
    </row>
    <row r="312" spans="1:11" ht="18.95" customHeight="1">
      <c r="A312" s="297"/>
      <c r="B312" s="297"/>
      <c r="C312" s="297"/>
      <c r="D312" s="297"/>
      <c r="E312" s="297"/>
      <c r="F312" s="297"/>
      <c r="G312" s="297"/>
      <c r="H312" s="297"/>
      <c r="I312" s="297"/>
      <c r="J312" s="297"/>
      <c r="K312" s="303"/>
    </row>
    <row r="313" spans="1:11" ht="18.95" customHeight="1">
      <c r="A313" s="297"/>
      <c r="B313" s="297"/>
      <c r="C313" s="297"/>
      <c r="D313" s="297"/>
      <c r="E313" s="297"/>
      <c r="F313" s="297"/>
      <c r="G313" s="297"/>
      <c r="H313" s="297"/>
      <c r="I313" s="297"/>
      <c r="J313" s="297"/>
      <c r="K313" s="303"/>
    </row>
    <row r="314" spans="1:11" ht="18.95" customHeight="1">
      <c r="A314" s="297"/>
      <c r="B314" s="297"/>
      <c r="C314" s="297"/>
      <c r="D314" s="297"/>
      <c r="E314" s="297"/>
      <c r="F314" s="297"/>
      <c r="G314" s="297"/>
      <c r="H314" s="297"/>
      <c r="I314" s="297"/>
      <c r="J314" s="297"/>
      <c r="K314" s="303"/>
    </row>
    <row r="315" spans="1:11" ht="18.95" customHeight="1">
      <c r="A315" s="297"/>
      <c r="B315" s="297"/>
      <c r="C315" s="297"/>
      <c r="D315" s="297"/>
      <c r="E315" s="297"/>
      <c r="F315" s="297"/>
      <c r="G315" s="297"/>
      <c r="H315" s="297"/>
      <c r="I315" s="297"/>
      <c r="J315" s="297"/>
      <c r="K315" s="303"/>
    </row>
    <row r="316" spans="1:11" ht="18.95" customHeight="1">
      <c r="A316" s="297"/>
      <c r="B316" s="297"/>
      <c r="C316" s="297"/>
      <c r="D316" s="297"/>
      <c r="E316" s="297"/>
      <c r="F316" s="297"/>
      <c r="G316" s="297"/>
      <c r="H316" s="297"/>
      <c r="I316" s="297"/>
      <c r="J316" s="297"/>
      <c r="K316" s="303"/>
    </row>
    <row r="317" spans="1:11" ht="18.95" customHeight="1">
      <c r="A317" s="297"/>
      <c r="B317" s="297"/>
      <c r="C317" s="297"/>
      <c r="D317" s="297"/>
      <c r="E317" s="297"/>
      <c r="F317" s="297"/>
      <c r="G317" s="297"/>
      <c r="H317" s="297"/>
      <c r="I317" s="297"/>
      <c r="J317" s="297"/>
      <c r="K317" s="303"/>
    </row>
    <row r="318" spans="1:11" ht="18.95" customHeight="1">
      <c r="A318" s="297"/>
      <c r="B318" s="297"/>
      <c r="C318" s="297"/>
      <c r="D318" s="297"/>
      <c r="E318" s="297"/>
      <c r="F318" s="297"/>
      <c r="G318" s="297"/>
      <c r="H318" s="297"/>
      <c r="I318" s="297"/>
      <c r="J318" s="297"/>
      <c r="K318" s="303"/>
    </row>
    <row r="319" spans="1:11" ht="18.95" customHeight="1">
      <c r="A319" s="297"/>
      <c r="B319" s="297"/>
      <c r="C319" s="297"/>
      <c r="D319" s="297"/>
      <c r="E319" s="297"/>
      <c r="F319" s="297"/>
      <c r="G319" s="297"/>
      <c r="H319" s="297"/>
      <c r="I319" s="297"/>
      <c r="J319" s="297"/>
      <c r="K319" s="303"/>
    </row>
    <row r="320" spans="1:11" ht="18.95" customHeight="1">
      <c r="A320" s="297"/>
      <c r="B320" s="297"/>
      <c r="C320" s="297"/>
      <c r="D320" s="297"/>
      <c r="E320" s="297"/>
      <c r="F320" s="297"/>
      <c r="G320" s="297"/>
      <c r="H320" s="297"/>
      <c r="I320" s="297"/>
      <c r="J320" s="297"/>
      <c r="K320" s="303"/>
    </row>
    <row r="321" spans="1:11" ht="18.95" customHeight="1">
      <c r="A321" s="297"/>
      <c r="B321" s="297"/>
      <c r="C321" s="297"/>
      <c r="D321" s="297"/>
      <c r="E321" s="297"/>
      <c r="F321" s="297"/>
      <c r="G321" s="297"/>
      <c r="H321" s="297"/>
      <c r="I321" s="297"/>
      <c r="J321" s="297"/>
      <c r="K321" s="303"/>
    </row>
    <row r="322" spans="1:11" ht="18.95" customHeight="1">
      <c r="A322" s="297"/>
      <c r="B322" s="297"/>
      <c r="C322" s="297"/>
      <c r="D322" s="297"/>
      <c r="E322" s="297"/>
      <c r="F322" s="297"/>
      <c r="G322" s="297"/>
      <c r="H322" s="297"/>
      <c r="I322" s="297"/>
      <c r="J322" s="297"/>
      <c r="K322" s="303"/>
    </row>
    <row r="323" spans="1:11" ht="18.95" customHeight="1">
      <c r="A323" s="297"/>
      <c r="B323" s="297"/>
      <c r="C323" s="297"/>
      <c r="D323" s="297"/>
      <c r="E323" s="297"/>
      <c r="F323" s="297"/>
      <c r="G323" s="297"/>
      <c r="H323" s="297"/>
      <c r="I323" s="297"/>
      <c r="J323" s="297"/>
      <c r="K323" s="303"/>
    </row>
    <row r="324" spans="1:11" ht="18.95" customHeight="1">
      <c r="A324" s="297"/>
      <c r="B324" s="297"/>
      <c r="C324" s="297"/>
      <c r="D324" s="297"/>
      <c r="E324" s="297"/>
      <c r="F324" s="297"/>
      <c r="G324" s="297"/>
      <c r="H324" s="297"/>
      <c r="I324" s="297"/>
      <c r="J324" s="297"/>
      <c r="K324" s="303"/>
    </row>
    <row r="325" spans="1:11" ht="18.95" customHeight="1">
      <c r="A325" s="297"/>
      <c r="B325" s="297"/>
      <c r="C325" s="297"/>
      <c r="D325" s="297"/>
      <c r="E325" s="297"/>
      <c r="F325" s="297"/>
      <c r="G325" s="297"/>
      <c r="H325" s="297"/>
      <c r="I325" s="297"/>
      <c r="J325" s="297"/>
      <c r="K325" s="303"/>
    </row>
    <row r="326" spans="1:11" ht="18.95" customHeight="1">
      <c r="A326" s="297"/>
      <c r="B326" s="297"/>
      <c r="C326" s="297"/>
      <c r="D326" s="297"/>
      <c r="E326" s="297"/>
      <c r="F326" s="297"/>
      <c r="G326" s="297"/>
      <c r="H326" s="297"/>
      <c r="I326" s="297"/>
      <c r="J326" s="297"/>
      <c r="K326" s="303"/>
    </row>
    <row r="327" spans="1:11" ht="18.95" customHeight="1">
      <c r="A327" s="297"/>
      <c r="B327" s="297"/>
      <c r="C327" s="297"/>
      <c r="D327" s="297"/>
      <c r="E327" s="297"/>
      <c r="F327" s="297"/>
      <c r="G327" s="297"/>
      <c r="H327" s="297"/>
      <c r="I327" s="297"/>
      <c r="J327" s="297"/>
      <c r="K327" s="303"/>
    </row>
    <row r="328" spans="1:11" ht="18.95" customHeight="1">
      <c r="A328" s="297"/>
      <c r="B328" s="297"/>
      <c r="C328" s="297"/>
      <c r="D328" s="297"/>
      <c r="E328" s="297"/>
      <c r="F328" s="297"/>
      <c r="G328" s="297"/>
      <c r="H328" s="297"/>
      <c r="I328" s="297"/>
      <c r="J328" s="297"/>
      <c r="K328" s="303"/>
    </row>
    <row r="329" spans="1:11" ht="18.95" customHeight="1">
      <c r="A329" s="297"/>
      <c r="B329" s="297"/>
      <c r="C329" s="297"/>
      <c r="D329" s="297"/>
      <c r="E329" s="297"/>
      <c r="F329" s="297"/>
      <c r="G329" s="297"/>
      <c r="H329" s="297"/>
      <c r="I329" s="297"/>
      <c r="J329" s="297"/>
      <c r="K329" s="303"/>
    </row>
    <row r="330" spans="1:11" ht="18.95" customHeight="1">
      <c r="A330" s="297"/>
      <c r="B330" s="297"/>
      <c r="C330" s="297"/>
      <c r="D330" s="297"/>
      <c r="E330" s="297"/>
      <c r="F330" s="297"/>
      <c r="G330" s="297"/>
      <c r="H330" s="297"/>
      <c r="I330" s="297"/>
      <c r="J330" s="297"/>
      <c r="K330" s="303"/>
    </row>
    <row r="331" spans="1:11" ht="18.95" customHeight="1">
      <c r="A331" s="297"/>
      <c r="B331" s="297"/>
      <c r="C331" s="297"/>
      <c r="D331" s="297"/>
      <c r="E331" s="297"/>
      <c r="F331" s="297"/>
      <c r="G331" s="297"/>
      <c r="H331" s="297"/>
      <c r="I331" s="297"/>
      <c r="J331" s="297"/>
      <c r="K331" s="303"/>
    </row>
    <row r="332" spans="1:11" ht="18.95" customHeight="1">
      <c r="A332" s="297"/>
      <c r="B332" s="297"/>
      <c r="C332" s="297"/>
      <c r="D332" s="297"/>
      <c r="E332" s="297"/>
      <c r="F332" s="297"/>
      <c r="G332" s="297"/>
      <c r="H332" s="297"/>
      <c r="I332" s="297"/>
      <c r="J332" s="297"/>
      <c r="K332" s="303"/>
    </row>
    <row r="333" spans="1:11" ht="18.95" customHeight="1">
      <c r="A333" s="297"/>
      <c r="B333" s="297"/>
      <c r="C333" s="297"/>
      <c r="D333" s="297"/>
      <c r="E333" s="297"/>
      <c r="F333" s="297"/>
      <c r="G333" s="297"/>
      <c r="H333" s="297"/>
      <c r="I333" s="297"/>
      <c r="J333" s="297"/>
      <c r="K333" s="303"/>
    </row>
    <row r="334" spans="1:11" ht="18.95" customHeight="1">
      <c r="A334" s="297"/>
      <c r="B334" s="297"/>
      <c r="C334" s="297"/>
      <c r="D334" s="297"/>
      <c r="E334" s="297"/>
      <c r="F334" s="297"/>
      <c r="G334" s="297"/>
      <c r="H334" s="297"/>
      <c r="I334" s="297"/>
      <c r="J334" s="297"/>
      <c r="K334" s="303"/>
    </row>
    <row r="335" spans="1:11" ht="18.95" customHeight="1">
      <c r="A335" s="297"/>
      <c r="B335" s="297"/>
      <c r="C335" s="297"/>
      <c r="D335" s="297"/>
      <c r="E335" s="297"/>
      <c r="F335" s="297"/>
      <c r="G335" s="297"/>
      <c r="H335" s="297"/>
      <c r="I335" s="297"/>
      <c r="J335" s="297"/>
      <c r="K335" s="303"/>
    </row>
    <row r="336" spans="1:11" ht="18.95" customHeight="1">
      <c r="A336" s="297"/>
      <c r="B336" s="297"/>
      <c r="C336" s="297"/>
      <c r="D336" s="297"/>
      <c r="E336" s="297"/>
      <c r="F336" s="297"/>
      <c r="G336" s="297"/>
      <c r="H336" s="297"/>
      <c r="I336" s="297"/>
      <c r="J336" s="297"/>
      <c r="K336" s="303"/>
    </row>
    <row r="337" spans="1:11" ht="18.95" customHeight="1">
      <c r="A337" s="297"/>
      <c r="B337" s="297"/>
      <c r="C337" s="297"/>
      <c r="D337" s="297"/>
      <c r="E337" s="297"/>
      <c r="F337" s="297"/>
      <c r="G337" s="297"/>
      <c r="H337" s="297"/>
      <c r="I337" s="297"/>
      <c r="J337" s="297"/>
      <c r="K337" s="303"/>
    </row>
    <row r="338" spans="1:11" ht="18.95" customHeight="1">
      <c r="A338" s="297"/>
      <c r="B338" s="297"/>
      <c r="C338" s="297"/>
      <c r="D338" s="297"/>
      <c r="E338" s="297"/>
      <c r="F338" s="297"/>
      <c r="G338" s="297"/>
      <c r="H338" s="297"/>
      <c r="I338" s="297"/>
      <c r="J338" s="297"/>
      <c r="K338" s="303"/>
    </row>
    <row r="339" spans="1:11" ht="18.95" customHeight="1">
      <c r="A339" s="297"/>
      <c r="B339" s="297"/>
      <c r="C339" s="297"/>
      <c r="D339" s="297"/>
      <c r="E339" s="297"/>
      <c r="F339" s="297"/>
      <c r="G339" s="297"/>
      <c r="H339" s="297"/>
      <c r="I339" s="297"/>
      <c r="J339" s="297"/>
      <c r="K339" s="303"/>
    </row>
    <row r="340" spans="1:11" ht="18.95" customHeight="1">
      <c r="A340" s="297"/>
      <c r="B340" s="297"/>
      <c r="C340" s="297"/>
      <c r="D340" s="297"/>
      <c r="E340" s="297"/>
      <c r="F340" s="297"/>
      <c r="G340" s="297"/>
      <c r="H340" s="297"/>
      <c r="I340" s="297"/>
      <c r="J340" s="297"/>
      <c r="K340" s="303"/>
    </row>
    <row r="341" spans="1:11" ht="18.95" customHeight="1">
      <c r="A341" s="297"/>
      <c r="B341" s="297"/>
      <c r="C341" s="297"/>
      <c r="D341" s="297"/>
      <c r="E341" s="297"/>
      <c r="F341" s="297"/>
      <c r="G341" s="297"/>
      <c r="H341" s="297"/>
      <c r="I341" s="297"/>
      <c r="J341" s="297"/>
      <c r="K341" s="303"/>
    </row>
    <row r="342" spans="1:11" ht="18.95" customHeight="1">
      <c r="A342" s="297"/>
      <c r="B342" s="297"/>
      <c r="C342" s="297"/>
      <c r="D342" s="297"/>
      <c r="E342" s="297"/>
      <c r="F342" s="297"/>
      <c r="G342" s="297"/>
      <c r="H342" s="297"/>
      <c r="I342" s="297"/>
      <c r="J342" s="297"/>
      <c r="K342" s="303"/>
    </row>
    <row r="343" spans="1:11" ht="18.95" customHeight="1">
      <c r="A343" s="297"/>
      <c r="B343" s="297"/>
      <c r="C343" s="297"/>
      <c r="D343" s="297"/>
      <c r="E343" s="297"/>
      <c r="F343" s="297"/>
      <c r="G343" s="297"/>
      <c r="H343" s="297"/>
      <c r="I343" s="297"/>
      <c r="J343" s="297"/>
      <c r="K343" s="303"/>
    </row>
    <row r="344" spans="1:11" ht="18.95" customHeight="1">
      <c r="A344" s="297"/>
      <c r="B344" s="297"/>
      <c r="C344" s="297"/>
      <c r="D344" s="297"/>
      <c r="E344" s="297"/>
      <c r="F344" s="297"/>
      <c r="G344" s="297"/>
      <c r="H344" s="297"/>
      <c r="I344" s="297"/>
      <c r="J344" s="297"/>
      <c r="K344" s="303"/>
    </row>
    <row r="345" spans="1:11" ht="18.95" customHeight="1">
      <c r="A345" s="297"/>
      <c r="B345" s="297"/>
      <c r="C345" s="297"/>
      <c r="D345" s="297"/>
      <c r="E345" s="297"/>
      <c r="F345" s="297"/>
      <c r="G345" s="297"/>
      <c r="H345" s="297"/>
      <c r="I345" s="297"/>
      <c r="J345" s="297"/>
      <c r="K345" s="303"/>
    </row>
    <row r="346" spans="1:11" ht="18.95" customHeight="1">
      <c r="A346" s="297"/>
      <c r="B346" s="297"/>
      <c r="C346" s="297"/>
      <c r="D346" s="297"/>
      <c r="E346" s="297"/>
      <c r="F346" s="297"/>
      <c r="G346" s="297"/>
      <c r="H346" s="297"/>
      <c r="I346" s="297"/>
      <c r="J346" s="297"/>
      <c r="K346" s="303"/>
    </row>
    <row r="347" spans="1:11" ht="18.95" customHeight="1">
      <c r="A347" s="297"/>
      <c r="B347" s="297"/>
      <c r="C347" s="297"/>
      <c r="D347" s="297"/>
      <c r="E347" s="297"/>
      <c r="F347" s="297"/>
      <c r="G347" s="297"/>
      <c r="H347" s="297"/>
      <c r="I347" s="297"/>
      <c r="J347" s="297"/>
      <c r="K347" s="303"/>
    </row>
    <row r="348" spans="1:11" ht="18.95" customHeight="1">
      <c r="A348" s="297"/>
      <c r="B348" s="297"/>
      <c r="C348" s="297"/>
      <c r="D348" s="297"/>
      <c r="E348" s="297"/>
      <c r="F348" s="297"/>
      <c r="G348" s="297"/>
      <c r="H348" s="297"/>
      <c r="I348" s="297"/>
      <c r="J348" s="297"/>
      <c r="K348" s="303"/>
    </row>
    <row r="349" spans="1:11" ht="18.95" customHeight="1">
      <c r="A349" s="297"/>
      <c r="B349" s="297"/>
      <c r="C349" s="297"/>
      <c r="D349" s="297"/>
      <c r="E349" s="297"/>
      <c r="F349" s="297"/>
      <c r="G349" s="297"/>
      <c r="H349" s="297"/>
      <c r="I349" s="297"/>
      <c r="J349" s="297"/>
      <c r="K349" s="303"/>
    </row>
    <row r="350" spans="1:11" ht="18.95" customHeight="1">
      <c r="A350" s="297"/>
      <c r="B350" s="297"/>
      <c r="C350" s="297"/>
      <c r="D350" s="297"/>
      <c r="E350" s="297"/>
      <c r="F350" s="297"/>
      <c r="G350" s="297"/>
      <c r="H350" s="297"/>
      <c r="I350" s="297"/>
      <c r="J350" s="297"/>
      <c r="K350" s="303"/>
    </row>
    <row r="351" spans="1:11" ht="18.95" customHeight="1">
      <c r="A351" s="297"/>
      <c r="B351" s="297"/>
      <c r="C351" s="297"/>
      <c r="D351" s="297"/>
      <c r="E351" s="297"/>
      <c r="F351" s="297"/>
      <c r="G351" s="297"/>
      <c r="H351" s="297"/>
      <c r="I351" s="297"/>
      <c r="J351" s="297"/>
      <c r="K351" s="303"/>
    </row>
    <row r="352" spans="1:11" ht="18.95" customHeight="1">
      <c r="A352" s="297"/>
      <c r="B352" s="297"/>
      <c r="C352" s="297"/>
      <c r="D352" s="297"/>
      <c r="E352" s="297"/>
      <c r="F352" s="297"/>
      <c r="G352" s="297"/>
      <c r="H352" s="297"/>
      <c r="I352" s="297"/>
      <c r="J352" s="297"/>
      <c r="K352" s="303"/>
    </row>
    <row r="353" spans="1:11" ht="18.95" customHeight="1">
      <c r="A353" s="297"/>
      <c r="B353" s="297"/>
      <c r="C353" s="297"/>
      <c r="D353" s="297"/>
      <c r="E353" s="297"/>
      <c r="F353" s="297"/>
      <c r="G353" s="297"/>
      <c r="H353" s="297"/>
      <c r="I353" s="297"/>
      <c r="J353" s="297"/>
      <c r="K353" s="303"/>
    </row>
    <row r="354" spans="1:11" ht="18.95" customHeight="1">
      <c r="A354" s="297"/>
      <c r="B354" s="297"/>
      <c r="C354" s="297"/>
      <c r="D354" s="297"/>
      <c r="E354" s="297"/>
      <c r="F354" s="297"/>
      <c r="G354" s="297"/>
      <c r="H354" s="297"/>
      <c r="I354" s="297"/>
      <c r="J354" s="297"/>
      <c r="K354" s="303"/>
    </row>
    <row r="355" spans="1:11" ht="18.95" customHeight="1">
      <c r="A355" s="297"/>
      <c r="B355" s="297"/>
      <c r="C355" s="297"/>
      <c r="D355" s="297"/>
      <c r="E355" s="297"/>
      <c r="F355" s="297"/>
      <c r="G355" s="297"/>
      <c r="H355" s="297"/>
      <c r="I355" s="297"/>
      <c r="J355" s="297"/>
      <c r="K355" s="303"/>
    </row>
    <row r="356" spans="1:11" ht="18.95" customHeight="1">
      <c r="A356" s="297"/>
      <c r="B356" s="297"/>
      <c r="C356" s="297"/>
      <c r="D356" s="297"/>
      <c r="E356" s="297"/>
      <c r="F356" s="297"/>
      <c r="G356" s="297"/>
      <c r="H356" s="297"/>
      <c r="I356" s="297"/>
      <c r="J356" s="297"/>
      <c r="K356" s="303"/>
    </row>
    <row r="357" spans="1:11" ht="18.95" customHeight="1">
      <c r="A357" s="297"/>
      <c r="B357" s="297"/>
      <c r="C357" s="297"/>
      <c r="D357" s="297"/>
      <c r="E357" s="297"/>
      <c r="F357" s="297"/>
      <c r="G357" s="297"/>
      <c r="H357" s="297"/>
      <c r="I357" s="297"/>
      <c r="J357" s="297"/>
      <c r="K357" s="303"/>
    </row>
    <row r="358" spans="1:11" ht="18.95" customHeight="1">
      <c r="A358" s="297"/>
      <c r="B358" s="297"/>
      <c r="C358" s="297"/>
      <c r="D358" s="297"/>
      <c r="E358" s="297"/>
      <c r="F358" s="297"/>
      <c r="G358" s="297"/>
      <c r="H358" s="297"/>
      <c r="I358" s="297"/>
      <c r="J358" s="297"/>
      <c r="K358" s="303"/>
    </row>
    <row r="359" spans="1:11" ht="18.95" customHeight="1">
      <c r="A359" s="297"/>
      <c r="B359" s="297"/>
      <c r="C359" s="297"/>
      <c r="D359" s="297"/>
      <c r="E359" s="297"/>
      <c r="F359" s="297"/>
      <c r="G359" s="297"/>
      <c r="H359" s="297"/>
      <c r="I359" s="297"/>
      <c r="J359" s="297"/>
      <c r="K359" s="303"/>
    </row>
    <row r="360" spans="1:11" ht="18.95" customHeight="1">
      <c r="A360" s="297"/>
      <c r="B360" s="297"/>
      <c r="C360" s="297"/>
      <c r="D360" s="297"/>
      <c r="E360" s="297"/>
      <c r="F360" s="297"/>
      <c r="G360" s="297"/>
      <c r="H360" s="297"/>
      <c r="I360" s="297"/>
      <c r="J360" s="297"/>
      <c r="K360" s="303"/>
    </row>
    <row r="361" spans="1:11" ht="18.95" customHeight="1">
      <c r="A361" s="297"/>
      <c r="B361" s="297"/>
      <c r="C361" s="297"/>
      <c r="D361" s="297"/>
      <c r="E361" s="297"/>
      <c r="F361" s="297"/>
      <c r="G361" s="297"/>
      <c r="H361" s="297"/>
      <c r="I361" s="297"/>
      <c r="J361" s="297"/>
      <c r="K361" s="303"/>
    </row>
    <row r="362" spans="1:11" ht="18.95" customHeight="1">
      <c r="A362" s="297"/>
      <c r="B362" s="297"/>
      <c r="C362" s="297"/>
      <c r="D362" s="297"/>
      <c r="E362" s="297"/>
      <c r="F362" s="297"/>
      <c r="G362" s="297"/>
      <c r="H362" s="297"/>
      <c r="I362" s="297"/>
      <c r="J362" s="297"/>
      <c r="K362" s="303"/>
    </row>
    <row r="363" spans="1:11" ht="18.95" customHeight="1">
      <c r="A363" s="297"/>
      <c r="B363" s="297"/>
      <c r="C363" s="297"/>
      <c r="D363" s="297"/>
      <c r="E363" s="297"/>
      <c r="F363" s="297"/>
      <c r="G363" s="297"/>
      <c r="H363" s="297"/>
      <c r="I363" s="297"/>
      <c r="J363" s="297"/>
      <c r="K363" s="303"/>
    </row>
    <row r="364" spans="1:11" ht="18.95" customHeight="1">
      <c r="A364" s="297"/>
      <c r="B364" s="297"/>
      <c r="C364" s="297"/>
      <c r="D364" s="297"/>
      <c r="E364" s="297"/>
      <c r="F364" s="297"/>
      <c r="G364" s="297"/>
      <c r="H364" s="297"/>
      <c r="I364" s="297"/>
      <c r="J364" s="297"/>
      <c r="K364" s="303"/>
    </row>
    <row r="365" spans="1:11" ht="18.95" customHeight="1">
      <c r="A365" s="297"/>
      <c r="B365" s="297"/>
      <c r="C365" s="297"/>
      <c r="D365" s="297"/>
      <c r="E365" s="297"/>
      <c r="F365" s="297"/>
      <c r="G365" s="297"/>
      <c r="H365" s="297"/>
      <c r="I365" s="297"/>
      <c r="J365" s="297"/>
      <c r="K365" s="303"/>
    </row>
    <row r="366" spans="1:11" ht="18.95" customHeight="1">
      <c r="A366" s="297"/>
      <c r="B366" s="297"/>
      <c r="C366" s="297"/>
      <c r="D366" s="297"/>
      <c r="E366" s="297"/>
      <c r="F366" s="297"/>
      <c r="G366" s="297"/>
      <c r="H366" s="297"/>
      <c r="I366" s="297"/>
      <c r="J366" s="297"/>
      <c r="K366" s="303"/>
    </row>
    <row r="367" spans="1:11" ht="18.95" customHeight="1">
      <c r="A367" s="297"/>
      <c r="B367" s="297"/>
      <c r="C367" s="297"/>
      <c r="D367" s="297"/>
      <c r="E367" s="297"/>
      <c r="F367" s="297"/>
      <c r="G367" s="297"/>
      <c r="H367" s="297"/>
      <c r="I367" s="297"/>
      <c r="J367" s="297"/>
      <c r="K367" s="303"/>
    </row>
    <row r="368" spans="1:11" ht="18.95" customHeight="1">
      <c r="A368" s="297"/>
      <c r="B368" s="297"/>
      <c r="C368" s="297"/>
      <c r="D368" s="297"/>
      <c r="E368" s="297"/>
      <c r="F368" s="297"/>
      <c r="G368" s="297"/>
      <c r="H368" s="297"/>
      <c r="I368" s="297"/>
      <c r="J368" s="297"/>
      <c r="K368" s="303"/>
    </row>
    <row r="369" spans="1:11" ht="18.95" customHeight="1">
      <c r="A369" s="297"/>
      <c r="B369" s="297"/>
      <c r="C369" s="297"/>
      <c r="D369" s="297"/>
      <c r="E369" s="297"/>
      <c r="F369" s="297"/>
      <c r="G369" s="297"/>
      <c r="H369" s="297"/>
      <c r="I369" s="297"/>
      <c r="J369" s="297"/>
      <c r="K369" s="303"/>
    </row>
    <row r="370" spans="1:11" ht="18.95" customHeight="1">
      <c r="A370" s="297"/>
      <c r="B370" s="297"/>
      <c r="C370" s="297"/>
      <c r="D370" s="297"/>
      <c r="E370" s="297"/>
      <c r="F370" s="297"/>
      <c r="G370" s="297"/>
      <c r="H370" s="297"/>
      <c r="I370" s="297"/>
      <c r="J370" s="297"/>
      <c r="K370" s="303"/>
    </row>
    <row r="371" spans="1:11" ht="18.95" customHeight="1">
      <c r="A371" s="297"/>
      <c r="B371" s="297"/>
      <c r="C371" s="297"/>
      <c r="D371" s="297"/>
      <c r="E371" s="297"/>
      <c r="F371" s="297"/>
      <c r="G371" s="297"/>
      <c r="H371" s="297"/>
      <c r="I371" s="297"/>
      <c r="J371" s="297"/>
      <c r="K371" s="303"/>
    </row>
    <row r="372" spans="1:11" ht="18.95" customHeight="1">
      <c r="A372" s="297"/>
      <c r="B372" s="297"/>
      <c r="C372" s="297"/>
      <c r="D372" s="297"/>
      <c r="E372" s="297"/>
      <c r="F372" s="297"/>
      <c r="G372" s="297"/>
      <c r="H372" s="297"/>
      <c r="I372" s="297"/>
      <c r="J372" s="297"/>
      <c r="K372" s="303"/>
    </row>
    <row r="373" spans="1:11" ht="18.95" customHeight="1">
      <c r="A373" s="297"/>
      <c r="B373" s="297"/>
      <c r="C373" s="297"/>
      <c r="D373" s="297"/>
      <c r="E373" s="297"/>
      <c r="F373" s="297"/>
      <c r="G373" s="297"/>
      <c r="H373" s="297"/>
      <c r="I373" s="297"/>
      <c r="J373" s="297"/>
      <c r="K373" s="303"/>
    </row>
    <row r="374" spans="1:11" ht="18.95" customHeight="1">
      <c r="A374" s="297"/>
      <c r="B374" s="297"/>
      <c r="C374" s="297"/>
      <c r="D374" s="297"/>
      <c r="E374" s="297"/>
      <c r="F374" s="297"/>
      <c r="G374" s="297"/>
      <c r="H374" s="297"/>
      <c r="I374" s="297"/>
      <c r="J374" s="297"/>
      <c r="K374" s="303"/>
    </row>
    <row r="375" spans="1:11" ht="18.95" customHeight="1">
      <c r="A375" s="297"/>
      <c r="B375" s="297"/>
      <c r="C375" s="297"/>
      <c r="D375" s="297"/>
      <c r="E375" s="297"/>
      <c r="F375" s="297"/>
      <c r="G375" s="297"/>
      <c r="H375" s="297"/>
      <c r="I375" s="297"/>
      <c r="J375" s="297"/>
      <c r="K375" s="303"/>
    </row>
    <row r="376" spans="1:11" ht="18.95" customHeight="1">
      <c r="A376" s="297"/>
      <c r="B376" s="297"/>
      <c r="C376" s="297"/>
      <c r="D376" s="297"/>
      <c r="E376" s="297"/>
      <c r="F376" s="297"/>
      <c r="G376" s="297"/>
      <c r="H376" s="297"/>
      <c r="I376" s="297"/>
      <c r="J376" s="297"/>
      <c r="K376" s="303"/>
    </row>
    <row r="377" spans="1:11" ht="18.95" customHeight="1">
      <c r="A377" s="297"/>
      <c r="B377" s="297"/>
      <c r="C377" s="297"/>
      <c r="D377" s="297"/>
      <c r="E377" s="297"/>
      <c r="F377" s="297"/>
      <c r="G377" s="297"/>
      <c r="H377" s="297"/>
      <c r="I377" s="297"/>
      <c r="J377" s="297"/>
      <c r="K377" s="303"/>
    </row>
    <row r="378" spans="1:11" ht="18.95" customHeight="1">
      <c r="A378" s="297"/>
      <c r="B378" s="297"/>
      <c r="C378" s="297"/>
      <c r="D378" s="297"/>
      <c r="E378" s="297"/>
      <c r="F378" s="297"/>
      <c r="G378" s="297"/>
      <c r="H378" s="297"/>
      <c r="I378" s="297"/>
      <c r="J378" s="297"/>
      <c r="K378" s="303"/>
    </row>
    <row r="379" spans="1:11" ht="18.95" customHeight="1">
      <c r="A379" s="297"/>
      <c r="B379" s="297"/>
      <c r="C379" s="297"/>
      <c r="D379" s="297"/>
      <c r="E379" s="297"/>
      <c r="F379" s="297"/>
      <c r="G379" s="297"/>
      <c r="H379" s="297"/>
      <c r="I379" s="297"/>
      <c r="J379" s="297"/>
      <c r="K379" s="303"/>
    </row>
    <row r="380" spans="1:11" ht="18.95" customHeight="1">
      <c r="A380" s="297"/>
      <c r="B380" s="297"/>
      <c r="C380" s="297"/>
      <c r="D380" s="297"/>
      <c r="E380" s="297"/>
      <c r="F380" s="297"/>
      <c r="G380" s="297"/>
      <c r="H380" s="297"/>
      <c r="I380" s="297"/>
      <c r="J380" s="297"/>
      <c r="K380" s="303"/>
    </row>
    <row r="381" spans="1:11" ht="18.95" customHeight="1">
      <c r="A381" s="297"/>
      <c r="B381" s="297"/>
      <c r="C381" s="297"/>
      <c r="D381" s="297"/>
      <c r="E381" s="297"/>
      <c r="F381" s="297"/>
      <c r="G381" s="297"/>
      <c r="H381" s="297"/>
      <c r="I381" s="297"/>
      <c r="J381" s="297"/>
      <c r="K381" s="303"/>
    </row>
    <row r="382" spans="1:11" ht="18.95" customHeight="1">
      <c r="A382" s="297"/>
      <c r="B382" s="297"/>
      <c r="C382" s="297"/>
      <c r="D382" s="297"/>
      <c r="E382" s="297"/>
      <c r="F382" s="297"/>
      <c r="G382" s="297"/>
      <c r="H382" s="297"/>
      <c r="I382" s="297"/>
      <c r="J382" s="297"/>
      <c r="K382" s="303"/>
    </row>
    <row r="383" spans="1:11" ht="18.95" customHeight="1">
      <c r="A383" s="297"/>
      <c r="B383" s="297"/>
      <c r="C383" s="297"/>
      <c r="D383" s="297"/>
      <c r="E383" s="297"/>
      <c r="F383" s="297"/>
      <c r="G383" s="297"/>
      <c r="H383" s="297"/>
      <c r="I383" s="297"/>
      <c r="J383" s="297"/>
      <c r="K383" s="303"/>
    </row>
    <row r="384" spans="1:11" ht="18.95" customHeight="1">
      <c r="A384" s="297"/>
      <c r="B384" s="297"/>
      <c r="C384" s="297"/>
      <c r="D384" s="297"/>
      <c r="E384" s="297"/>
      <c r="F384" s="297"/>
      <c r="G384" s="297"/>
      <c r="H384" s="297"/>
      <c r="I384" s="297"/>
      <c r="J384" s="297"/>
      <c r="K384" s="303"/>
    </row>
    <row r="385" spans="1:11" ht="18.95" customHeight="1">
      <c r="A385" s="297"/>
      <c r="B385" s="297"/>
      <c r="C385" s="297"/>
      <c r="D385" s="297"/>
      <c r="E385" s="297"/>
      <c r="F385" s="297"/>
      <c r="G385" s="297"/>
      <c r="H385" s="297"/>
      <c r="I385" s="297"/>
      <c r="J385" s="297"/>
      <c r="K385" s="303"/>
    </row>
    <row r="386" spans="1:11" ht="18.95" customHeight="1">
      <c r="A386" s="297"/>
      <c r="B386" s="297"/>
      <c r="C386" s="297"/>
      <c r="D386" s="297"/>
      <c r="E386" s="297"/>
      <c r="F386" s="297"/>
      <c r="G386" s="297"/>
      <c r="H386" s="297"/>
      <c r="I386" s="297"/>
      <c r="J386" s="297"/>
      <c r="K386" s="303"/>
    </row>
    <row r="387" spans="1:11" ht="18.95" customHeight="1">
      <c r="A387" s="297"/>
      <c r="B387" s="297"/>
      <c r="C387" s="297"/>
      <c r="D387" s="297"/>
      <c r="E387" s="297"/>
      <c r="F387" s="297"/>
      <c r="G387" s="297"/>
      <c r="H387" s="297"/>
      <c r="I387" s="297"/>
      <c r="J387" s="297"/>
      <c r="K387" s="303"/>
    </row>
    <row r="388" spans="1:11" ht="18.95" customHeight="1">
      <c r="A388" s="297"/>
      <c r="B388" s="297"/>
      <c r="C388" s="297"/>
      <c r="D388" s="297"/>
      <c r="E388" s="297"/>
      <c r="F388" s="297"/>
      <c r="G388" s="297"/>
      <c r="H388" s="297"/>
      <c r="I388" s="297"/>
      <c r="J388" s="297"/>
      <c r="K388" s="303"/>
    </row>
    <row r="389" spans="1:11" ht="18.95" customHeight="1">
      <c r="A389" s="297"/>
      <c r="B389" s="297"/>
      <c r="C389" s="297"/>
      <c r="D389" s="297"/>
      <c r="E389" s="297"/>
      <c r="F389" s="297"/>
      <c r="G389" s="297"/>
      <c r="H389" s="297"/>
      <c r="I389" s="297"/>
      <c r="J389" s="297"/>
      <c r="K389" s="303"/>
    </row>
    <row r="390" spans="1:11" ht="18.95" customHeight="1">
      <c r="A390" s="297"/>
      <c r="B390" s="297"/>
      <c r="C390" s="297"/>
      <c r="D390" s="297"/>
      <c r="E390" s="297"/>
      <c r="F390" s="297"/>
      <c r="G390" s="297"/>
      <c r="H390" s="297"/>
      <c r="I390" s="297"/>
      <c r="J390" s="297"/>
      <c r="K390" s="303"/>
    </row>
    <row r="391" spans="1:11" ht="18.95" customHeight="1">
      <c r="A391" s="297"/>
      <c r="B391" s="297"/>
      <c r="C391" s="297"/>
      <c r="D391" s="297"/>
      <c r="E391" s="297"/>
      <c r="F391" s="297"/>
      <c r="G391" s="297"/>
      <c r="H391" s="297"/>
      <c r="I391" s="297"/>
      <c r="J391" s="297"/>
      <c r="K391" s="303"/>
    </row>
    <row r="392" spans="1:11" ht="18.95" customHeight="1">
      <c r="A392" s="297"/>
      <c r="B392" s="297"/>
      <c r="C392" s="297"/>
      <c r="D392" s="297"/>
      <c r="E392" s="297"/>
      <c r="F392" s="297"/>
      <c r="G392" s="297"/>
      <c r="H392" s="297"/>
      <c r="I392" s="297"/>
      <c r="J392" s="297"/>
      <c r="K392" s="303"/>
    </row>
    <row r="393" spans="1:11" ht="18.95" customHeight="1">
      <c r="A393" s="297"/>
      <c r="B393" s="297"/>
      <c r="C393" s="297"/>
      <c r="D393" s="297"/>
      <c r="E393" s="297"/>
      <c r="F393" s="297"/>
      <c r="G393" s="297"/>
      <c r="H393" s="297"/>
      <c r="I393" s="297"/>
      <c r="J393" s="297"/>
      <c r="K393" s="303"/>
    </row>
    <row r="394" spans="1:11" ht="18.95" customHeight="1">
      <c r="A394" s="297"/>
      <c r="B394" s="297"/>
      <c r="C394" s="297"/>
      <c r="D394" s="297"/>
      <c r="E394" s="297"/>
      <c r="F394" s="297"/>
      <c r="G394" s="297"/>
      <c r="H394" s="297"/>
      <c r="I394" s="297"/>
      <c r="J394" s="297"/>
      <c r="K394" s="303"/>
    </row>
    <row r="395" spans="1:11" ht="18.95" customHeight="1">
      <c r="A395" s="297"/>
      <c r="B395" s="297"/>
      <c r="C395" s="297"/>
      <c r="D395" s="297"/>
      <c r="E395" s="297"/>
      <c r="F395" s="297"/>
      <c r="G395" s="297"/>
      <c r="H395" s="297"/>
      <c r="I395" s="297"/>
      <c r="J395" s="297"/>
      <c r="K395" s="303"/>
    </row>
    <row r="396" spans="1:11" ht="18.95" customHeight="1">
      <c r="A396" s="297"/>
      <c r="B396" s="297"/>
      <c r="C396" s="297"/>
      <c r="D396" s="297"/>
      <c r="E396" s="297"/>
      <c r="F396" s="297"/>
      <c r="G396" s="297"/>
      <c r="H396" s="297"/>
      <c r="I396" s="297"/>
      <c r="J396" s="297"/>
      <c r="K396" s="303"/>
    </row>
    <row r="397" spans="1:11" ht="18.95" customHeight="1">
      <c r="A397" s="297"/>
      <c r="B397" s="297"/>
      <c r="C397" s="297"/>
      <c r="D397" s="297"/>
      <c r="E397" s="297"/>
      <c r="F397" s="297"/>
      <c r="G397" s="297"/>
      <c r="H397" s="297"/>
      <c r="I397" s="297"/>
      <c r="J397" s="297"/>
      <c r="K397" s="303"/>
    </row>
    <row r="398" spans="1:11" ht="18.95" customHeight="1">
      <c r="A398" s="297"/>
      <c r="B398" s="297"/>
      <c r="C398" s="297"/>
      <c r="D398" s="297"/>
      <c r="E398" s="297"/>
      <c r="F398" s="297"/>
      <c r="G398" s="297"/>
      <c r="H398" s="297"/>
      <c r="I398" s="297"/>
      <c r="J398" s="297"/>
      <c r="K398" s="303"/>
    </row>
    <row r="399" spans="1:11" ht="18.95" customHeight="1">
      <c r="A399" s="297"/>
      <c r="B399" s="297"/>
      <c r="C399" s="297"/>
      <c r="D399" s="297"/>
      <c r="E399" s="297"/>
      <c r="F399" s="297"/>
      <c r="G399" s="297"/>
      <c r="H399" s="297"/>
      <c r="I399" s="297"/>
      <c r="J399" s="297"/>
      <c r="K399" s="303"/>
    </row>
    <row r="400" spans="1:11" ht="18.95" customHeight="1">
      <c r="A400" s="297"/>
      <c r="B400" s="297"/>
      <c r="C400" s="297"/>
      <c r="D400" s="297"/>
      <c r="E400" s="297"/>
      <c r="F400" s="297"/>
      <c r="G400" s="297"/>
      <c r="H400" s="297"/>
      <c r="I400" s="297"/>
      <c r="J400" s="297"/>
      <c r="K400" s="303"/>
    </row>
    <row r="401" spans="1:11" ht="18.95" customHeight="1">
      <c r="A401" s="297"/>
      <c r="B401" s="297"/>
      <c r="C401" s="297"/>
      <c r="D401" s="297"/>
      <c r="E401" s="297"/>
      <c r="F401" s="297"/>
      <c r="G401" s="297"/>
      <c r="H401" s="297"/>
      <c r="I401" s="297"/>
      <c r="J401" s="297"/>
      <c r="K401" s="303"/>
    </row>
    <row r="402" spans="1:11" ht="18.95" customHeight="1">
      <c r="A402" s="297"/>
      <c r="B402" s="297"/>
      <c r="C402" s="297"/>
      <c r="D402" s="297"/>
      <c r="E402" s="297"/>
      <c r="F402" s="297"/>
      <c r="G402" s="297"/>
      <c r="H402" s="297"/>
      <c r="I402" s="297"/>
      <c r="J402" s="297"/>
      <c r="K402" s="303"/>
    </row>
    <row r="403" spans="1:11" ht="18.95" customHeight="1">
      <c r="A403" s="297"/>
      <c r="B403" s="297"/>
      <c r="C403" s="297"/>
      <c r="D403" s="297"/>
      <c r="E403" s="297"/>
      <c r="F403" s="297"/>
      <c r="G403" s="297"/>
      <c r="H403" s="297"/>
      <c r="I403" s="297"/>
      <c r="J403" s="297"/>
      <c r="K403" s="303"/>
    </row>
    <row r="404" spans="1:11" ht="18.95" customHeight="1">
      <c r="A404" s="297"/>
      <c r="B404" s="297"/>
      <c r="C404" s="297"/>
      <c r="D404" s="297"/>
      <c r="E404" s="297"/>
      <c r="F404" s="297"/>
      <c r="G404" s="297"/>
      <c r="H404" s="297"/>
      <c r="I404" s="297"/>
      <c r="J404" s="297"/>
      <c r="K404" s="303"/>
    </row>
    <row r="405" spans="1:11" ht="18.95" customHeight="1">
      <c r="A405" s="297"/>
      <c r="B405" s="297"/>
      <c r="C405" s="297"/>
      <c r="D405" s="297"/>
      <c r="E405" s="297"/>
      <c r="F405" s="297"/>
      <c r="G405" s="297"/>
      <c r="H405" s="297"/>
      <c r="I405" s="297"/>
      <c r="J405" s="297"/>
      <c r="K405" s="303"/>
    </row>
    <row r="406" spans="1:11" ht="18.95" customHeight="1">
      <c r="A406" s="297"/>
      <c r="B406" s="297"/>
      <c r="C406" s="297"/>
      <c r="D406" s="297"/>
      <c r="E406" s="297"/>
      <c r="F406" s="297"/>
      <c r="G406" s="297"/>
      <c r="H406" s="297"/>
      <c r="I406" s="297"/>
      <c r="J406" s="297"/>
      <c r="K406" s="303"/>
    </row>
    <row r="407" spans="1:11" ht="18.95" customHeight="1">
      <c r="A407" s="297"/>
      <c r="B407" s="297"/>
      <c r="C407" s="297"/>
      <c r="D407" s="297"/>
      <c r="E407" s="297"/>
      <c r="F407" s="297"/>
      <c r="G407" s="297"/>
      <c r="H407" s="297"/>
      <c r="I407" s="297"/>
      <c r="J407" s="297"/>
      <c r="K407" s="303"/>
    </row>
    <row r="408" spans="1:11" ht="18.95" customHeight="1">
      <c r="A408" s="297"/>
      <c r="B408" s="297"/>
      <c r="C408" s="297"/>
      <c r="D408" s="297"/>
      <c r="E408" s="297"/>
      <c r="F408" s="297"/>
      <c r="G408" s="297"/>
      <c r="H408" s="297"/>
      <c r="I408" s="297"/>
      <c r="J408" s="297"/>
      <c r="K408" s="303"/>
    </row>
    <row r="409" spans="1:11" ht="18.95" customHeight="1">
      <c r="A409" s="297"/>
      <c r="B409" s="297"/>
      <c r="C409" s="297"/>
      <c r="D409" s="297"/>
      <c r="E409" s="297"/>
      <c r="F409" s="297"/>
      <c r="G409" s="297"/>
      <c r="H409" s="297"/>
      <c r="I409" s="297"/>
      <c r="J409" s="297"/>
      <c r="K409" s="303"/>
    </row>
    <row r="410" spans="1:11" ht="18.95" customHeight="1">
      <c r="A410" s="297"/>
      <c r="B410" s="297"/>
      <c r="C410" s="297"/>
      <c r="D410" s="297"/>
      <c r="E410" s="297"/>
      <c r="F410" s="297"/>
      <c r="G410" s="297"/>
      <c r="H410" s="297"/>
      <c r="I410" s="297"/>
      <c r="J410" s="297"/>
      <c r="K410" s="303"/>
    </row>
    <row r="411" spans="1:11" ht="18.95" customHeight="1">
      <c r="A411" s="297"/>
      <c r="B411" s="297"/>
      <c r="C411" s="297"/>
      <c r="D411" s="297"/>
      <c r="E411" s="297"/>
      <c r="F411" s="297"/>
      <c r="G411" s="297"/>
      <c r="H411" s="297"/>
      <c r="I411" s="297"/>
      <c r="J411" s="297"/>
      <c r="K411" s="303"/>
    </row>
    <row r="412" spans="1:11" ht="18.95" customHeight="1">
      <c r="A412" s="297"/>
      <c r="B412" s="297"/>
      <c r="C412" s="297"/>
      <c r="D412" s="297"/>
      <c r="E412" s="297"/>
      <c r="F412" s="297"/>
      <c r="G412" s="297"/>
      <c r="H412" s="297"/>
      <c r="I412" s="297"/>
      <c r="J412" s="297"/>
      <c r="K412" s="303"/>
    </row>
    <row r="413" spans="1:11" ht="18.95" customHeight="1">
      <c r="A413" s="297"/>
      <c r="B413" s="297"/>
      <c r="C413" s="297"/>
      <c r="D413" s="297"/>
      <c r="E413" s="297"/>
      <c r="F413" s="297"/>
      <c r="G413" s="297"/>
      <c r="H413" s="297"/>
      <c r="I413" s="297"/>
      <c r="J413" s="297"/>
      <c r="K413" s="303"/>
    </row>
    <row r="414" spans="1:11" ht="18.95" customHeight="1">
      <c r="A414" s="297"/>
      <c r="B414" s="297"/>
      <c r="C414" s="297"/>
      <c r="D414" s="297"/>
      <c r="E414" s="297"/>
      <c r="F414" s="297"/>
      <c r="G414" s="297"/>
      <c r="H414" s="297"/>
      <c r="I414" s="297"/>
      <c r="J414" s="297"/>
      <c r="K414" s="303"/>
    </row>
    <row r="415" spans="1:11" ht="18.95" customHeight="1">
      <c r="A415" s="297"/>
      <c r="B415" s="297"/>
      <c r="C415" s="297"/>
      <c r="D415" s="297"/>
      <c r="E415" s="297"/>
      <c r="F415" s="297"/>
      <c r="G415" s="297"/>
      <c r="H415" s="297"/>
      <c r="I415" s="297"/>
      <c r="J415" s="297"/>
      <c r="K415" s="303"/>
    </row>
    <row r="416" spans="1:11" ht="18.95" customHeight="1">
      <c r="A416" s="297"/>
      <c r="B416" s="297"/>
      <c r="C416" s="297"/>
      <c r="D416" s="297"/>
      <c r="E416" s="297"/>
      <c r="F416" s="297"/>
      <c r="G416" s="297"/>
      <c r="H416" s="297"/>
      <c r="I416" s="297"/>
      <c r="J416" s="297"/>
      <c r="K416" s="303"/>
    </row>
    <row r="417" spans="1:11" ht="18.95" customHeight="1">
      <c r="A417" s="297"/>
      <c r="B417" s="297"/>
      <c r="C417" s="297"/>
      <c r="D417" s="297"/>
      <c r="E417" s="297"/>
      <c r="F417" s="297"/>
      <c r="G417" s="297"/>
      <c r="H417" s="297"/>
      <c r="I417" s="297"/>
      <c r="J417" s="297"/>
      <c r="K417" s="303"/>
    </row>
    <row r="418" spans="1:11" ht="18.95" customHeight="1">
      <c r="A418" s="297"/>
      <c r="B418" s="297"/>
      <c r="C418" s="297"/>
      <c r="D418" s="297"/>
      <c r="E418" s="297"/>
      <c r="F418" s="297"/>
      <c r="G418" s="297"/>
      <c r="H418" s="297"/>
      <c r="I418" s="297"/>
      <c r="J418" s="297"/>
      <c r="K418" s="303"/>
    </row>
    <row r="419" spans="1:11" ht="18.95" customHeight="1">
      <c r="A419" s="297"/>
      <c r="B419" s="297"/>
      <c r="C419" s="297"/>
      <c r="D419" s="297"/>
      <c r="E419" s="297"/>
      <c r="F419" s="297"/>
      <c r="G419" s="297"/>
      <c r="H419" s="297"/>
      <c r="I419" s="297"/>
      <c r="J419" s="297"/>
      <c r="K419" s="303"/>
    </row>
    <row r="420" spans="1:11" ht="18.95" customHeight="1">
      <c r="A420" s="297"/>
      <c r="B420" s="297"/>
      <c r="C420" s="297"/>
      <c r="D420" s="297"/>
      <c r="E420" s="297"/>
      <c r="F420" s="297"/>
      <c r="G420" s="297"/>
      <c r="H420" s="297"/>
      <c r="I420" s="297"/>
      <c r="J420" s="297"/>
      <c r="K420" s="303"/>
    </row>
    <row r="421" spans="1:11" ht="18.95" customHeight="1">
      <c r="A421" s="297"/>
      <c r="B421" s="297"/>
      <c r="C421" s="297"/>
      <c r="D421" s="297"/>
      <c r="E421" s="297"/>
      <c r="F421" s="297"/>
      <c r="G421" s="297"/>
      <c r="H421" s="297"/>
      <c r="I421" s="297"/>
      <c r="J421" s="297"/>
      <c r="K421" s="303"/>
    </row>
    <row r="422" spans="1:11" ht="18.95" customHeight="1">
      <c r="A422" s="297"/>
      <c r="B422" s="297"/>
      <c r="C422" s="297"/>
      <c r="D422" s="297"/>
      <c r="E422" s="297"/>
      <c r="F422" s="297"/>
      <c r="G422" s="297"/>
      <c r="H422" s="297"/>
      <c r="I422" s="297"/>
      <c r="J422" s="297"/>
      <c r="K422" s="303"/>
    </row>
    <row r="423" spans="1:11" ht="18.95" customHeight="1">
      <c r="A423" s="297"/>
      <c r="B423" s="297"/>
      <c r="C423" s="297"/>
      <c r="D423" s="297"/>
      <c r="E423" s="297"/>
      <c r="F423" s="297"/>
      <c r="G423" s="297"/>
      <c r="H423" s="297"/>
      <c r="I423" s="297"/>
      <c r="J423" s="297"/>
      <c r="K423" s="303"/>
    </row>
    <row r="424" spans="1:11" ht="18.95" customHeight="1">
      <c r="A424" s="297"/>
      <c r="B424" s="297"/>
      <c r="C424" s="297"/>
      <c r="D424" s="297"/>
      <c r="E424" s="297"/>
      <c r="F424" s="297"/>
      <c r="G424" s="297"/>
      <c r="H424" s="297"/>
      <c r="I424" s="297"/>
      <c r="J424" s="297"/>
      <c r="K424" s="303"/>
    </row>
    <row r="425" spans="1:11" ht="18.95" customHeight="1">
      <c r="A425" s="297"/>
      <c r="B425" s="297"/>
      <c r="C425" s="297"/>
      <c r="D425" s="297"/>
      <c r="E425" s="297"/>
      <c r="F425" s="297"/>
      <c r="G425" s="297"/>
      <c r="H425" s="297"/>
      <c r="I425" s="297"/>
      <c r="J425" s="297"/>
      <c r="K425" s="303"/>
    </row>
    <row r="426" spans="1:11" ht="18.95" customHeight="1">
      <c r="A426" s="297"/>
      <c r="B426" s="297"/>
      <c r="C426" s="297"/>
      <c r="D426" s="297"/>
      <c r="E426" s="297"/>
      <c r="F426" s="297"/>
      <c r="G426" s="297"/>
      <c r="H426" s="297"/>
      <c r="I426" s="297"/>
      <c r="J426" s="297"/>
      <c r="K426" s="303"/>
    </row>
    <row r="427" spans="1:11" ht="18.95" customHeight="1">
      <c r="A427" s="297"/>
      <c r="B427" s="297"/>
      <c r="C427" s="297"/>
      <c r="D427" s="297"/>
      <c r="E427" s="297"/>
      <c r="F427" s="297"/>
      <c r="G427" s="297"/>
      <c r="H427" s="297"/>
      <c r="I427" s="297"/>
      <c r="J427" s="297"/>
      <c r="K427" s="303"/>
    </row>
    <row r="428" spans="1:11" ht="18.95" customHeight="1">
      <c r="A428" s="297"/>
      <c r="B428" s="297"/>
      <c r="C428" s="297"/>
      <c r="D428" s="297"/>
      <c r="E428" s="297"/>
      <c r="F428" s="297"/>
      <c r="G428" s="297"/>
      <c r="H428" s="297"/>
      <c r="I428" s="297"/>
      <c r="J428" s="297"/>
      <c r="K428" s="303"/>
    </row>
    <row r="429" spans="1:11" ht="18.95" customHeight="1">
      <c r="A429" s="297"/>
      <c r="B429" s="297"/>
      <c r="C429" s="297"/>
      <c r="D429" s="297"/>
      <c r="E429" s="297"/>
      <c r="F429" s="297"/>
      <c r="G429" s="297"/>
      <c r="H429" s="297"/>
      <c r="I429" s="297"/>
      <c r="J429" s="297"/>
      <c r="K429" s="303"/>
    </row>
    <row r="430" spans="1:11" ht="18.95" customHeight="1">
      <c r="A430" s="297"/>
      <c r="B430" s="297"/>
      <c r="C430" s="297"/>
      <c r="D430" s="297"/>
      <c r="E430" s="297"/>
      <c r="F430" s="297"/>
      <c r="G430" s="297"/>
      <c r="H430" s="297"/>
      <c r="I430" s="297"/>
      <c r="J430" s="297"/>
      <c r="K430" s="303"/>
    </row>
    <row r="431" spans="1:11" ht="18.95" customHeight="1">
      <c r="A431" s="297"/>
      <c r="B431" s="297"/>
      <c r="C431" s="297"/>
      <c r="D431" s="297"/>
      <c r="E431" s="297"/>
      <c r="F431" s="297"/>
      <c r="G431" s="297"/>
      <c r="H431" s="297"/>
      <c r="I431" s="297"/>
      <c r="J431" s="297"/>
      <c r="K431" s="303"/>
    </row>
    <row r="432" spans="1:11" ht="18.95" customHeight="1">
      <c r="A432" s="297"/>
      <c r="B432" s="297"/>
      <c r="C432" s="297"/>
      <c r="D432" s="297"/>
      <c r="E432" s="297"/>
      <c r="F432" s="297"/>
      <c r="G432" s="297"/>
      <c r="H432" s="297"/>
      <c r="I432" s="297"/>
      <c r="J432" s="297"/>
      <c r="K432" s="303"/>
    </row>
    <row r="433" spans="1:11" ht="18.95" customHeight="1">
      <c r="A433" s="297"/>
      <c r="B433" s="297"/>
      <c r="C433" s="297"/>
      <c r="D433" s="297"/>
      <c r="E433" s="297"/>
      <c r="F433" s="297"/>
      <c r="G433" s="297"/>
      <c r="H433" s="297"/>
      <c r="I433" s="297"/>
      <c r="J433" s="297"/>
      <c r="K433" s="303"/>
    </row>
    <row r="434" spans="1:11" ht="18.95" customHeight="1">
      <c r="A434" s="297"/>
      <c r="B434" s="297"/>
      <c r="C434" s="297"/>
      <c r="D434" s="297"/>
      <c r="E434" s="297"/>
      <c r="F434" s="297"/>
      <c r="G434" s="297"/>
      <c r="H434" s="297"/>
      <c r="I434" s="297"/>
      <c r="J434" s="297"/>
      <c r="K434" s="303"/>
    </row>
    <row r="435" spans="1:11" ht="18.95" customHeight="1">
      <c r="A435" s="297"/>
      <c r="B435" s="297"/>
      <c r="C435" s="297"/>
      <c r="D435" s="297"/>
      <c r="E435" s="297"/>
      <c r="F435" s="297"/>
      <c r="G435" s="297"/>
      <c r="H435" s="297"/>
      <c r="I435" s="297"/>
      <c r="J435" s="297"/>
      <c r="K435" s="303"/>
    </row>
    <row r="436" spans="1:11" ht="18.95" customHeight="1">
      <c r="A436" s="297"/>
      <c r="B436" s="297"/>
      <c r="C436" s="297"/>
      <c r="D436" s="297"/>
      <c r="E436" s="297"/>
      <c r="F436" s="297"/>
      <c r="G436" s="297"/>
      <c r="H436" s="297"/>
      <c r="I436" s="297"/>
      <c r="J436" s="297"/>
      <c r="K436" s="303"/>
    </row>
    <row r="437" spans="1:11" ht="18.95" customHeight="1">
      <c r="A437" s="297"/>
      <c r="B437" s="297"/>
      <c r="C437" s="297"/>
      <c r="D437" s="297"/>
      <c r="E437" s="297"/>
      <c r="F437" s="297"/>
      <c r="G437" s="297"/>
      <c r="H437" s="297"/>
      <c r="I437" s="297"/>
      <c r="J437" s="297"/>
      <c r="K437" s="303"/>
    </row>
    <row r="438" spans="1:11" ht="18.95" customHeight="1">
      <c r="A438" s="297"/>
      <c r="B438" s="297"/>
      <c r="C438" s="297"/>
      <c r="D438" s="297"/>
      <c r="E438" s="297"/>
      <c r="F438" s="297"/>
      <c r="G438" s="297"/>
      <c r="H438" s="297"/>
      <c r="I438" s="297"/>
      <c r="J438" s="297"/>
      <c r="K438" s="303"/>
    </row>
    <row r="439" spans="1:11" ht="18.95" customHeight="1">
      <c r="A439" s="297"/>
      <c r="B439" s="297"/>
      <c r="C439" s="297"/>
      <c r="D439" s="297"/>
      <c r="E439" s="297"/>
      <c r="F439" s="297"/>
      <c r="G439" s="297"/>
      <c r="H439" s="297"/>
      <c r="I439" s="297"/>
      <c r="J439" s="297"/>
      <c r="K439" s="303"/>
    </row>
    <row r="440" spans="1:11" ht="18.95" customHeight="1">
      <c r="A440" s="297"/>
      <c r="B440" s="297"/>
      <c r="C440" s="297"/>
      <c r="D440" s="297"/>
      <c r="E440" s="297"/>
      <c r="F440" s="297"/>
      <c r="G440" s="297"/>
      <c r="H440" s="297"/>
      <c r="I440" s="297"/>
      <c r="J440" s="297"/>
      <c r="K440" s="303"/>
    </row>
    <row r="441" spans="1:11" ht="18.95" customHeight="1">
      <c r="A441" s="297"/>
      <c r="B441" s="297"/>
      <c r="C441" s="297"/>
      <c r="D441" s="297"/>
      <c r="E441" s="297"/>
      <c r="F441" s="297"/>
      <c r="G441" s="297"/>
      <c r="H441" s="297"/>
      <c r="I441" s="297"/>
      <c r="J441" s="297"/>
      <c r="K441" s="303"/>
    </row>
    <row r="442" spans="1:11" ht="18.95" customHeight="1">
      <c r="A442" s="297"/>
      <c r="B442" s="297"/>
      <c r="C442" s="297"/>
      <c r="D442" s="297"/>
      <c r="E442" s="297"/>
      <c r="F442" s="297"/>
      <c r="G442" s="297"/>
      <c r="H442" s="297"/>
      <c r="I442" s="297"/>
      <c r="J442" s="297"/>
      <c r="K442" s="303"/>
    </row>
    <row r="443" spans="1:11" ht="18.95" customHeight="1">
      <c r="A443" s="297"/>
      <c r="B443" s="297"/>
      <c r="C443" s="297"/>
      <c r="D443" s="297"/>
      <c r="E443" s="297"/>
      <c r="F443" s="297"/>
      <c r="G443" s="297"/>
      <c r="H443" s="297"/>
      <c r="I443" s="297"/>
      <c r="J443" s="297"/>
      <c r="K443" s="303"/>
    </row>
    <row r="444" spans="1:11" ht="18.95" customHeight="1">
      <c r="A444" s="297"/>
      <c r="B444" s="297"/>
      <c r="C444" s="297"/>
      <c r="D444" s="297"/>
      <c r="E444" s="297"/>
      <c r="F444" s="297"/>
      <c r="G444" s="297"/>
      <c r="H444" s="297"/>
      <c r="I444" s="297"/>
      <c r="J444" s="297"/>
      <c r="K444" s="303"/>
    </row>
    <row r="445" spans="1:11" ht="18.95" customHeight="1">
      <c r="A445" s="297"/>
      <c r="B445" s="297"/>
      <c r="C445" s="297"/>
      <c r="D445" s="297"/>
      <c r="E445" s="297"/>
      <c r="F445" s="297"/>
      <c r="G445" s="297"/>
      <c r="H445" s="297"/>
      <c r="I445" s="297"/>
      <c r="J445" s="297"/>
      <c r="K445" s="303"/>
    </row>
    <row r="446" spans="1:11" ht="18.95" customHeight="1">
      <c r="A446" s="297"/>
      <c r="B446" s="297"/>
      <c r="C446" s="297"/>
      <c r="D446" s="297"/>
      <c r="E446" s="297"/>
      <c r="F446" s="297"/>
      <c r="G446" s="297"/>
      <c r="H446" s="297"/>
      <c r="I446" s="297"/>
      <c r="J446" s="297"/>
      <c r="K446" s="303"/>
    </row>
    <row r="447" spans="1:11" ht="18.95" customHeight="1">
      <c r="A447" s="297"/>
      <c r="B447" s="297"/>
      <c r="C447" s="297"/>
      <c r="D447" s="297"/>
      <c r="E447" s="297"/>
      <c r="F447" s="297"/>
      <c r="G447" s="297"/>
      <c r="H447" s="297"/>
      <c r="I447" s="297"/>
      <c r="J447" s="297"/>
      <c r="K447" s="303"/>
    </row>
    <row r="448" spans="1:11" ht="18.95" customHeight="1">
      <c r="A448" s="297"/>
      <c r="B448" s="297"/>
      <c r="C448" s="297"/>
      <c r="D448" s="297"/>
      <c r="E448" s="297"/>
      <c r="F448" s="297"/>
      <c r="G448" s="297"/>
      <c r="H448" s="297"/>
      <c r="I448" s="297"/>
      <c r="J448" s="297"/>
      <c r="K448" s="303"/>
    </row>
    <row r="449" spans="1:11" ht="18.95" customHeight="1">
      <c r="A449" s="297"/>
      <c r="B449" s="297"/>
      <c r="C449" s="297"/>
      <c r="D449" s="297"/>
      <c r="E449" s="297"/>
      <c r="F449" s="297"/>
      <c r="G449" s="297"/>
      <c r="H449" s="297"/>
      <c r="I449" s="297"/>
      <c r="J449" s="297"/>
      <c r="K449" s="303"/>
    </row>
    <row r="450" spans="1:11" ht="18.95" customHeight="1">
      <c r="A450" s="297"/>
      <c r="B450" s="297"/>
      <c r="C450" s="297"/>
      <c r="D450" s="297"/>
      <c r="E450" s="297"/>
      <c r="F450" s="297"/>
      <c r="G450" s="297"/>
      <c r="H450" s="297"/>
      <c r="I450" s="297"/>
      <c r="J450" s="297"/>
      <c r="K450" s="303"/>
    </row>
    <row r="451" spans="1:11" ht="18.95" customHeight="1">
      <c r="A451" s="297"/>
      <c r="B451" s="297"/>
      <c r="C451" s="297"/>
      <c r="D451" s="297"/>
      <c r="E451" s="297"/>
      <c r="F451" s="297"/>
      <c r="G451" s="297"/>
      <c r="H451" s="297"/>
      <c r="I451" s="297"/>
      <c r="J451" s="297"/>
      <c r="K451" s="303"/>
    </row>
    <row r="452" spans="1:11" ht="18.95" customHeight="1">
      <c r="A452" s="297"/>
      <c r="B452" s="297"/>
      <c r="C452" s="297"/>
      <c r="D452" s="297"/>
      <c r="E452" s="297"/>
      <c r="F452" s="297"/>
      <c r="G452" s="297"/>
      <c r="H452" s="297"/>
      <c r="I452" s="297"/>
      <c r="J452" s="297"/>
      <c r="K452" s="303"/>
    </row>
    <row r="453" spans="1:11" ht="18.95" customHeight="1">
      <c r="A453" s="297"/>
      <c r="B453" s="297"/>
      <c r="C453" s="297"/>
      <c r="D453" s="297"/>
      <c r="E453" s="297"/>
      <c r="F453" s="297"/>
      <c r="G453" s="297"/>
      <c r="H453" s="297"/>
      <c r="I453" s="297"/>
      <c r="J453" s="297"/>
      <c r="K453" s="303"/>
    </row>
    <row r="454" spans="1:11" ht="18.95" customHeight="1">
      <c r="A454" s="297"/>
      <c r="B454" s="297"/>
      <c r="C454" s="297"/>
      <c r="D454" s="297"/>
      <c r="E454" s="297"/>
      <c r="F454" s="297"/>
      <c r="G454" s="297"/>
      <c r="H454" s="297"/>
      <c r="I454" s="297"/>
      <c r="J454" s="297"/>
      <c r="K454" s="303"/>
    </row>
    <row r="455" spans="1:11" ht="18.95" customHeight="1">
      <c r="A455" s="297"/>
      <c r="B455" s="297"/>
      <c r="C455" s="297"/>
      <c r="D455" s="297"/>
      <c r="E455" s="297"/>
      <c r="F455" s="297"/>
      <c r="G455" s="297"/>
      <c r="H455" s="297"/>
      <c r="I455" s="297"/>
      <c r="J455" s="297"/>
      <c r="K455" s="303"/>
    </row>
    <row r="456" spans="1:11" ht="18.95" customHeight="1">
      <c r="A456" s="297"/>
      <c r="B456" s="297"/>
      <c r="C456" s="297"/>
      <c r="D456" s="297"/>
      <c r="E456" s="297"/>
      <c r="F456" s="297"/>
      <c r="G456" s="297"/>
      <c r="H456" s="297"/>
      <c r="I456" s="297"/>
      <c r="J456" s="297"/>
      <c r="K456" s="303"/>
    </row>
    <row r="457" spans="1:11" ht="18.95" customHeight="1">
      <c r="A457" s="297"/>
      <c r="B457" s="297"/>
      <c r="C457" s="297"/>
      <c r="D457" s="297"/>
      <c r="E457" s="297"/>
      <c r="F457" s="297"/>
      <c r="G457" s="297"/>
      <c r="H457" s="297"/>
      <c r="I457" s="297"/>
      <c r="J457" s="297"/>
      <c r="K457" s="303"/>
    </row>
    <row r="458" spans="1:11" ht="18.95" customHeight="1">
      <c r="A458" s="297"/>
      <c r="B458" s="297"/>
      <c r="C458" s="297"/>
      <c r="D458" s="297"/>
      <c r="E458" s="297"/>
      <c r="F458" s="297"/>
      <c r="G458" s="297"/>
      <c r="H458" s="297"/>
      <c r="I458" s="297"/>
      <c r="J458" s="297"/>
      <c r="K458" s="303"/>
    </row>
    <row r="459" spans="1:11" ht="18.95" customHeight="1">
      <c r="A459" s="297"/>
      <c r="B459" s="297"/>
      <c r="C459" s="297"/>
      <c r="D459" s="297"/>
      <c r="E459" s="297"/>
      <c r="F459" s="297"/>
      <c r="G459" s="297"/>
      <c r="H459" s="297"/>
      <c r="I459" s="297"/>
      <c r="J459" s="297"/>
      <c r="K459" s="303"/>
    </row>
    <row r="460" spans="1:11" ht="18.95" customHeight="1">
      <c r="A460" s="297"/>
      <c r="B460" s="297"/>
      <c r="C460" s="297"/>
      <c r="D460" s="297"/>
      <c r="E460" s="297"/>
      <c r="F460" s="297"/>
      <c r="G460" s="297"/>
      <c r="H460" s="297"/>
      <c r="I460" s="297"/>
      <c r="J460" s="297"/>
      <c r="K460" s="303"/>
    </row>
    <row r="461" spans="1:11" ht="18.95" customHeight="1">
      <c r="A461" s="297"/>
      <c r="B461" s="297"/>
      <c r="C461" s="297"/>
      <c r="D461" s="297"/>
      <c r="E461" s="297"/>
      <c r="F461" s="297"/>
      <c r="G461" s="297"/>
      <c r="H461" s="297"/>
      <c r="I461" s="297"/>
      <c r="J461" s="297"/>
      <c r="K461" s="303"/>
    </row>
    <row r="462" spans="1:11" ht="18.95" customHeight="1">
      <c r="A462" s="297"/>
      <c r="B462" s="297"/>
      <c r="C462" s="297"/>
      <c r="D462" s="297"/>
      <c r="E462" s="297"/>
      <c r="F462" s="297"/>
      <c r="G462" s="297"/>
      <c r="H462" s="297"/>
      <c r="I462" s="297"/>
      <c r="J462" s="297"/>
      <c r="K462" s="303"/>
    </row>
    <row r="463" spans="1:11" ht="18.95" customHeight="1">
      <c r="A463" s="297"/>
      <c r="B463" s="297"/>
      <c r="C463" s="297"/>
      <c r="D463" s="297"/>
      <c r="E463" s="297"/>
      <c r="F463" s="297"/>
      <c r="G463" s="297"/>
      <c r="H463" s="297"/>
      <c r="I463" s="297"/>
      <c r="J463" s="297"/>
      <c r="K463" s="303"/>
    </row>
    <row r="464" spans="1:11" ht="18.95" customHeight="1">
      <c r="A464" s="297"/>
      <c r="B464" s="297"/>
      <c r="C464" s="297"/>
      <c r="D464" s="297"/>
      <c r="E464" s="297"/>
      <c r="F464" s="297"/>
      <c r="G464" s="297"/>
      <c r="H464" s="297"/>
      <c r="I464" s="297"/>
      <c r="J464" s="297"/>
      <c r="K464" s="303"/>
    </row>
    <row r="465" spans="1:11" ht="18.95" customHeight="1">
      <c r="A465" s="297"/>
      <c r="B465" s="297"/>
      <c r="C465" s="297"/>
      <c r="D465" s="297"/>
      <c r="E465" s="297"/>
      <c r="F465" s="297"/>
      <c r="G465" s="297"/>
      <c r="H465" s="297"/>
      <c r="I465" s="297"/>
      <c r="J465" s="297"/>
      <c r="K465" s="303"/>
    </row>
    <row r="466" spans="1:11" ht="18.95" customHeight="1">
      <c r="A466" s="297"/>
      <c r="B466" s="297"/>
      <c r="C466" s="297"/>
      <c r="D466" s="297"/>
      <c r="E466" s="297"/>
      <c r="F466" s="297"/>
      <c r="G466" s="297"/>
      <c r="H466" s="297"/>
      <c r="I466" s="297"/>
      <c r="J466" s="297"/>
      <c r="K466" s="303"/>
    </row>
    <row r="467" spans="1:11" ht="18.95" customHeight="1">
      <c r="A467" s="297"/>
      <c r="B467" s="297"/>
      <c r="C467" s="297"/>
      <c r="D467" s="297"/>
      <c r="E467" s="297"/>
      <c r="F467" s="297"/>
      <c r="G467" s="297"/>
      <c r="H467" s="297"/>
      <c r="I467" s="297"/>
      <c r="J467" s="297"/>
      <c r="K467" s="303"/>
    </row>
    <row r="468" spans="1:11" ht="18.95" customHeight="1">
      <c r="A468" s="297"/>
      <c r="B468" s="297"/>
      <c r="C468" s="297"/>
      <c r="D468" s="297"/>
      <c r="E468" s="297"/>
      <c r="F468" s="297"/>
      <c r="G468" s="297"/>
      <c r="H468" s="297"/>
      <c r="I468" s="297"/>
      <c r="J468" s="297"/>
      <c r="K468" s="303"/>
    </row>
    <row r="469" spans="1:11" ht="18.95" customHeight="1">
      <c r="A469" s="297"/>
      <c r="B469" s="297"/>
      <c r="C469" s="297"/>
      <c r="D469" s="297"/>
      <c r="E469" s="297"/>
      <c r="F469" s="297"/>
      <c r="G469" s="297"/>
      <c r="H469" s="297"/>
      <c r="I469" s="297"/>
      <c r="J469" s="297"/>
      <c r="K469" s="303"/>
    </row>
    <row r="470" spans="1:11" ht="18.95" customHeight="1">
      <c r="A470" s="297"/>
      <c r="B470" s="297"/>
      <c r="C470" s="297"/>
      <c r="D470" s="297"/>
      <c r="E470" s="297"/>
      <c r="F470" s="297"/>
      <c r="G470" s="297"/>
      <c r="H470" s="297"/>
      <c r="I470" s="297"/>
      <c r="J470" s="297"/>
      <c r="K470" s="303"/>
    </row>
    <row r="471" spans="1:11" ht="18.95" customHeight="1">
      <c r="A471" s="297"/>
      <c r="B471" s="297"/>
      <c r="C471" s="297"/>
      <c r="D471" s="297"/>
      <c r="E471" s="297"/>
      <c r="F471" s="297"/>
      <c r="G471" s="297"/>
      <c r="H471" s="297"/>
      <c r="I471" s="297"/>
      <c r="J471" s="297"/>
      <c r="K471" s="303"/>
    </row>
    <row r="472" spans="1:11" ht="18.95" customHeight="1">
      <c r="A472" s="297"/>
      <c r="B472" s="297"/>
      <c r="C472" s="297"/>
      <c r="D472" s="297"/>
      <c r="E472" s="297"/>
      <c r="F472" s="297"/>
      <c r="G472" s="297"/>
      <c r="H472" s="297"/>
      <c r="I472" s="297"/>
      <c r="J472" s="297"/>
      <c r="K472" s="303"/>
    </row>
    <row r="473" spans="1:11" ht="18.95" customHeight="1">
      <c r="A473" s="297"/>
      <c r="B473" s="297"/>
      <c r="C473" s="297"/>
      <c r="D473" s="297"/>
      <c r="E473" s="297"/>
      <c r="F473" s="297"/>
      <c r="G473" s="297"/>
      <c r="H473" s="297"/>
      <c r="I473" s="297"/>
      <c r="J473" s="297"/>
      <c r="K473" s="303"/>
    </row>
    <row r="474" spans="1:11" ht="18.95" customHeight="1">
      <c r="A474" s="297"/>
      <c r="B474" s="297"/>
      <c r="C474" s="297"/>
      <c r="D474" s="297"/>
      <c r="E474" s="297"/>
      <c r="F474" s="297"/>
      <c r="G474" s="297"/>
      <c r="H474" s="297"/>
      <c r="I474" s="297"/>
      <c r="J474" s="297"/>
      <c r="K474" s="303"/>
    </row>
    <row r="475" spans="1:11" ht="18.95" customHeight="1">
      <c r="A475" s="297"/>
      <c r="B475" s="297"/>
      <c r="C475" s="297"/>
      <c r="D475" s="297"/>
      <c r="E475" s="297"/>
      <c r="F475" s="297"/>
      <c r="G475" s="297"/>
      <c r="H475" s="297"/>
      <c r="I475" s="297"/>
      <c r="J475" s="297"/>
      <c r="K475" s="303"/>
    </row>
    <row r="476" spans="1:11" ht="18.95" customHeight="1">
      <c r="A476" s="297"/>
      <c r="B476" s="297"/>
      <c r="C476" s="297"/>
      <c r="D476" s="297"/>
      <c r="E476" s="297"/>
      <c r="F476" s="297"/>
      <c r="G476" s="297"/>
      <c r="H476" s="297"/>
      <c r="I476" s="297"/>
      <c r="J476" s="297"/>
      <c r="K476" s="303"/>
    </row>
    <row r="477" spans="1:11" ht="18.95" customHeight="1">
      <c r="A477" s="297"/>
      <c r="B477" s="297"/>
      <c r="C477" s="297"/>
      <c r="D477" s="297"/>
      <c r="E477" s="297"/>
      <c r="F477" s="297"/>
      <c r="G477" s="297"/>
      <c r="H477" s="297"/>
      <c r="I477" s="297"/>
      <c r="J477" s="297"/>
      <c r="K477" s="303"/>
    </row>
    <row r="478" spans="1:11" ht="18.95" customHeight="1">
      <c r="A478" s="297"/>
      <c r="B478" s="297"/>
      <c r="C478" s="297"/>
      <c r="D478" s="297"/>
      <c r="E478" s="297"/>
      <c r="F478" s="297"/>
      <c r="G478" s="297"/>
      <c r="H478" s="297"/>
      <c r="I478" s="297"/>
      <c r="J478" s="297"/>
      <c r="K478" s="303"/>
    </row>
    <row r="479" spans="1:11" ht="18.95" customHeight="1">
      <c r="A479" s="297"/>
      <c r="B479" s="297"/>
      <c r="C479" s="297"/>
      <c r="D479" s="297"/>
      <c r="E479" s="297"/>
      <c r="F479" s="297"/>
      <c r="G479" s="297"/>
      <c r="H479" s="297"/>
      <c r="I479" s="297"/>
      <c r="J479" s="297"/>
      <c r="K479" s="303"/>
    </row>
    <row r="480" spans="1:11" ht="18.95" customHeight="1">
      <c r="A480" s="297"/>
      <c r="B480" s="297"/>
      <c r="C480" s="297"/>
      <c r="D480" s="297"/>
      <c r="E480" s="297"/>
      <c r="F480" s="297"/>
      <c r="G480" s="297"/>
      <c r="H480" s="297"/>
      <c r="I480" s="297"/>
      <c r="J480" s="297"/>
      <c r="K480" s="303"/>
    </row>
    <row r="481" spans="1:11" ht="18.95" customHeight="1">
      <c r="A481" s="297"/>
      <c r="B481" s="297"/>
      <c r="C481" s="297"/>
      <c r="D481" s="297"/>
      <c r="E481" s="297"/>
      <c r="F481" s="297"/>
      <c r="G481" s="297"/>
      <c r="H481" s="297"/>
      <c r="I481" s="297"/>
      <c r="J481" s="297"/>
      <c r="K481" s="303"/>
    </row>
    <row r="482" spans="1:11" ht="18.95" customHeight="1">
      <c r="A482" s="297"/>
      <c r="B482" s="297"/>
      <c r="C482" s="297"/>
      <c r="D482" s="297"/>
      <c r="E482" s="297"/>
      <c r="F482" s="297"/>
      <c r="G482" s="297"/>
      <c r="H482" s="297"/>
      <c r="I482" s="297"/>
      <c r="J482" s="297"/>
      <c r="K482" s="303"/>
    </row>
    <row r="483" spans="1:11" ht="18.95" customHeight="1">
      <c r="A483" s="297"/>
      <c r="B483" s="297"/>
      <c r="C483" s="297"/>
      <c r="D483" s="297"/>
      <c r="E483" s="297"/>
      <c r="F483" s="297"/>
      <c r="G483" s="297"/>
      <c r="H483" s="297"/>
      <c r="I483" s="297"/>
      <c r="J483" s="297"/>
      <c r="K483" s="303"/>
    </row>
    <row r="484" spans="1:11" ht="18.95" customHeight="1">
      <c r="A484" s="297"/>
      <c r="B484" s="297"/>
      <c r="C484" s="297"/>
      <c r="D484" s="297"/>
      <c r="E484" s="297"/>
      <c r="F484" s="297"/>
      <c r="G484" s="297"/>
      <c r="H484" s="297"/>
      <c r="I484" s="297"/>
      <c r="J484" s="297"/>
      <c r="K484" s="303"/>
    </row>
    <row r="485" spans="1:11" ht="18.95" customHeight="1">
      <c r="A485" s="297"/>
      <c r="B485" s="297"/>
      <c r="C485" s="297"/>
      <c r="D485" s="297"/>
      <c r="E485" s="297"/>
      <c r="F485" s="297"/>
      <c r="G485" s="297"/>
      <c r="H485" s="297"/>
      <c r="I485" s="297"/>
      <c r="J485" s="297"/>
      <c r="K485" s="303"/>
    </row>
    <row r="486" spans="1:11" ht="18.95" customHeight="1">
      <c r="A486" s="297"/>
      <c r="B486" s="297"/>
      <c r="C486" s="297"/>
      <c r="D486" s="297"/>
      <c r="E486" s="297"/>
      <c r="F486" s="297"/>
      <c r="G486" s="297"/>
      <c r="H486" s="297"/>
      <c r="I486" s="297"/>
      <c r="J486" s="297"/>
      <c r="K486" s="303"/>
    </row>
    <row r="487" spans="1:11" ht="18.95" customHeight="1">
      <c r="A487" s="297"/>
      <c r="B487" s="297"/>
      <c r="C487" s="297"/>
      <c r="D487" s="297"/>
      <c r="E487" s="297"/>
      <c r="F487" s="297"/>
      <c r="G487" s="297"/>
      <c r="H487" s="297"/>
      <c r="I487" s="297"/>
      <c r="J487" s="297"/>
      <c r="K487" s="303"/>
    </row>
    <row r="488" spans="1:11" ht="18.95" customHeight="1">
      <c r="A488" s="297"/>
      <c r="B488" s="297"/>
      <c r="C488" s="297"/>
      <c r="D488" s="297"/>
      <c r="E488" s="297"/>
      <c r="F488" s="297"/>
      <c r="G488" s="297"/>
      <c r="H488" s="297"/>
      <c r="I488" s="297"/>
      <c r="J488" s="297"/>
      <c r="K488" s="303"/>
    </row>
    <row r="489" spans="1:11" ht="18.95" customHeight="1">
      <c r="A489" s="297"/>
      <c r="B489" s="297"/>
      <c r="C489" s="297"/>
      <c r="D489" s="297"/>
      <c r="E489" s="297"/>
      <c r="F489" s="297"/>
      <c r="G489" s="297"/>
      <c r="H489" s="297"/>
      <c r="I489" s="297"/>
      <c r="J489" s="297"/>
      <c r="K489" s="303"/>
    </row>
    <row r="490" spans="1:11" ht="18.95" customHeight="1">
      <c r="A490" s="297"/>
      <c r="B490" s="297"/>
      <c r="C490" s="297"/>
      <c r="D490" s="297"/>
      <c r="E490" s="297"/>
      <c r="F490" s="297"/>
      <c r="G490" s="297"/>
      <c r="H490" s="297"/>
      <c r="I490" s="297"/>
      <c r="J490" s="297"/>
      <c r="K490" s="303"/>
    </row>
    <row r="491" spans="1:11" ht="18.95" customHeight="1">
      <c r="A491" s="297"/>
      <c r="B491" s="297"/>
      <c r="C491" s="297"/>
      <c r="D491" s="297"/>
      <c r="E491" s="297"/>
      <c r="F491" s="297"/>
      <c r="G491" s="297"/>
      <c r="H491" s="297"/>
      <c r="I491" s="297"/>
      <c r="J491" s="297"/>
      <c r="K491" s="303"/>
    </row>
    <row r="492" spans="1:11" ht="18.95" customHeight="1">
      <c r="A492" s="297"/>
      <c r="B492" s="297"/>
      <c r="C492" s="297"/>
      <c r="D492" s="297"/>
      <c r="E492" s="297"/>
      <c r="F492" s="297"/>
      <c r="G492" s="297"/>
      <c r="H492" s="297"/>
      <c r="I492" s="297"/>
      <c r="J492" s="297"/>
      <c r="K492" s="303"/>
    </row>
    <row r="493" spans="1:11" ht="18.95" customHeight="1">
      <c r="A493" s="297"/>
      <c r="B493" s="297"/>
      <c r="C493" s="297"/>
      <c r="D493" s="297"/>
      <c r="E493" s="297"/>
      <c r="F493" s="297"/>
      <c r="G493" s="297"/>
      <c r="H493" s="297"/>
      <c r="I493" s="297"/>
      <c r="J493" s="297"/>
      <c r="K493" s="303"/>
    </row>
    <row r="494" spans="1:11" ht="18.95" customHeight="1">
      <c r="A494" s="297"/>
      <c r="B494" s="297"/>
      <c r="C494" s="297"/>
      <c r="D494" s="297"/>
      <c r="E494" s="297"/>
      <c r="F494" s="297"/>
      <c r="G494" s="297"/>
      <c r="H494" s="297"/>
      <c r="I494" s="297"/>
      <c r="J494" s="297"/>
      <c r="K494" s="303"/>
    </row>
    <row r="495" spans="1:11" ht="18.95" customHeight="1">
      <c r="A495" s="297"/>
      <c r="B495" s="297"/>
      <c r="C495" s="297"/>
      <c r="D495" s="297"/>
      <c r="E495" s="297"/>
      <c r="F495" s="297"/>
      <c r="G495" s="297"/>
      <c r="H495" s="297"/>
      <c r="I495" s="297"/>
      <c r="J495" s="297"/>
      <c r="K495" s="303"/>
    </row>
    <row r="496" spans="1:11" ht="18.95" customHeight="1">
      <c r="A496" s="297"/>
      <c r="B496" s="297"/>
      <c r="C496" s="297"/>
      <c r="D496" s="297"/>
      <c r="E496" s="297"/>
      <c r="F496" s="297"/>
      <c r="G496" s="297"/>
      <c r="H496" s="297"/>
      <c r="I496" s="297"/>
      <c r="J496" s="297"/>
      <c r="K496" s="303"/>
    </row>
    <row r="497" spans="1:11" ht="18.95" customHeight="1">
      <c r="A497" s="297"/>
      <c r="B497" s="297"/>
      <c r="C497" s="297"/>
      <c r="D497" s="297"/>
      <c r="E497" s="297"/>
      <c r="F497" s="297"/>
      <c r="G497" s="297"/>
      <c r="H497" s="297"/>
      <c r="I497" s="297"/>
      <c r="J497" s="297"/>
      <c r="K497" s="303"/>
    </row>
    <row r="498" spans="1:11" ht="18.95" customHeight="1">
      <c r="A498" s="297"/>
      <c r="B498" s="297"/>
      <c r="C498" s="297"/>
      <c r="D498" s="297"/>
      <c r="E498" s="297"/>
      <c r="F498" s="297"/>
      <c r="G498" s="297"/>
      <c r="H498" s="297"/>
      <c r="I498" s="297"/>
      <c r="J498" s="297"/>
      <c r="K498" s="303"/>
    </row>
    <row r="499" spans="1:11" ht="18.95" customHeight="1">
      <c r="A499" s="297"/>
      <c r="B499" s="297"/>
      <c r="C499" s="297"/>
      <c r="D499" s="297"/>
      <c r="E499" s="297"/>
      <c r="F499" s="297"/>
      <c r="G499" s="297"/>
      <c r="H499" s="297"/>
      <c r="I499" s="297"/>
      <c r="J499" s="297"/>
      <c r="K499" s="303"/>
    </row>
    <row r="500" spans="1:11" ht="18.95" customHeight="1">
      <c r="A500" s="297"/>
      <c r="B500" s="297"/>
      <c r="C500" s="297"/>
      <c r="D500" s="297"/>
      <c r="E500" s="297"/>
      <c r="F500" s="297"/>
      <c r="G500" s="297"/>
      <c r="H500" s="297"/>
      <c r="I500" s="297"/>
      <c r="J500" s="297"/>
      <c r="K500" s="303"/>
    </row>
    <row r="501" spans="1:11" ht="18.95" customHeight="1">
      <c r="A501" s="297"/>
      <c r="B501" s="297"/>
      <c r="C501" s="297"/>
      <c r="D501" s="297"/>
      <c r="E501" s="297"/>
      <c r="F501" s="297"/>
      <c r="G501" s="297"/>
      <c r="H501" s="297"/>
      <c r="I501" s="297"/>
      <c r="J501" s="297"/>
      <c r="K501" s="303"/>
    </row>
    <row r="502" spans="1:11" ht="18.95" customHeight="1">
      <c r="A502" s="297"/>
      <c r="B502" s="297"/>
      <c r="C502" s="297"/>
      <c r="D502" s="297"/>
      <c r="E502" s="297"/>
      <c r="F502" s="297"/>
      <c r="G502" s="297"/>
      <c r="H502" s="297"/>
      <c r="I502" s="297"/>
      <c r="J502" s="297"/>
      <c r="K502" s="303"/>
    </row>
    <row r="503" spans="1:11" ht="18.95" customHeight="1">
      <c r="A503" s="297"/>
      <c r="B503" s="297"/>
      <c r="C503" s="297"/>
      <c r="D503" s="297"/>
      <c r="E503" s="297"/>
      <c r="F503" s="297"/>
      <c r="G503" s="297"/>
      <c r="H503" s="297"/>
      <c r="I503" s="297"/>
      <c r="J503" s="297"/>
      <c r="K503" s="303"/>
    </row>
    <row r="504" spans="1:11" ht="18.95" customHeight="1">
      <c r="A504" s="297"/>
      <c r="B504" s="297"/>
      <c r="C504" s="297"/>
      <c r="D504" s="297"/>
      <c r="E504" s="297"/>
      <c r="F504" s="297"/>
      <c r="G504" s="297"/>
      <c r="H504" s="297"/>
      <c r="I504" s="297"/>
      <c r="J504" s="297"/>
      <c r="K504" s="303"/>
    </row>
    <row r="505" spans="1:11" ht="18.95" customHeight="1">
      <c r="A505" s="297"/>
      <c r="B505" s="297"/>
      <c r="C505" s="297"/>
      <c r="D505" s="297"/>
      <c r="E505" s="297"/>
      <c r="F505" s="297"/>
      <c r="G505" s="297"/>
      <c r="H505" s="297"/>
      <c r="I505" s="297"/>
      <c r="J505" s="297"/>
      <c r="K505" s="303"/>
    </row>
    <row r="506" spans="1:11" ht="18.95" customHeight="1">
      <c r="A506" s="297"/>
      <c r="B506" s="297"/>
      <c r="C506" s="297"/>
      <c r="D506" s="297"/>
      <c r="E506" s="297"/>
      <c r="F506" s="297"/>
      <c r="G506" s="297"/>
      <c r="H506" s="297"/>
      <c r="I506" s="297"/>
      <c r="J506" s="297"/>
      <c r="K506" s="303"/>
    </row>
    <row r="507" spans="1:11" ht="18.95" customHeight="1">
      <c r="A507" s="297"/>
      <c r="B507" s="297"/>
      <c r="C507" s="297"/>
      <c r="D507" s="297"/>
      <c r="E507" s="297"/>
      <c r="F507" s="297"/>
      <c r="G507" s="297"/>
      <c r="H507" s="297"/>
      <c r="I507" s="297"/>
      <c r="J507" s="297"/>
      <c r="K507" s="303"/>
    </row>
    <row r="508" spans="1:11" ht="18.95" customHeight="1">
      <c r="A508" s="297"/>
      <c r="B508" s="297"/>
      <c r="C508" s="297"/>
      <c r="D508" s="297"/>
      <c r="E508" s="297"/>
      <c r="F508" s="297"/>
      <c r="G508" s="297"/>
      <c r="H508" s="297"/>
      <c r="I508" s="297"/>
      <c r="J508" s="297"/>
      <c r="K508" s="303"/>
    </row>
    <row r="509" spans="1:11" ht="18.95" customHeight="1">
      <c r="A509" s="297"/>
      <c r="B509" s="297"/>
      <c r="C509" s="297"/>
      <c r="D509" s="297"/>
      <c r="E509" s="297"/>
      <c r="F509" s="297"/>
      <c r="G509" s="297"/>
      <c r="H509" s="297"/>
      <c r="I509" s="297"/>
      <c r="J509" s="297"/>
      <c r="K509" s="303"/>
    </row>
    <row r="510" spans="1:11" ht="18.95" customHeight="1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303"/>
    </row>
    <row r="511" spans="1:11" ht="18.95" customHeight="1">
      <c r="A511" s="297"/>
      <c r="B511" s="297"/>
      <c r="C511" s="297"/>
      <c r="D511" s="297"/>
      <c r="E511" s="297"/>
      <c r="F511" s="297"/>
      <c r="G511" s="297"/>
      <c r="H511" s="297"/>
      <c r="I511" s="297"/>
      <c r="J511" s="297"/>
      <c r="K511" s="303"/>
    </row>
    <row r="512" spans="1:11" ht="18.95" customHeight="1">
      <c r="A512" s="297"/>
      <c r="B512" s="297"/>
      <c r="C512" s="297"/>
      <c r="D512" s="297"/>
      <c r="E512" s="297"/>
      <c r="F512" s="297"/>
      <c r="G512" s="297"/>
      <c r="H512" s="297"/>
      <c r="I512" s="297"/>
      <c r="J512" s="297"/>
      <c r="K512" s="303"/>
    </row>
    <row r="513" spans="1:11" ht="18.95" customHeight="1">
      <c r="A513" s="297"/>
      <c r="B513" s="297"/>
      <c r="C513" s="297"/>
      <c r="D513" s="297"/>
      <c r="E513" s="297"/>
      <c r="F513" s="297"/>
      <c r="G513" s="297"/>
      <c r="H513" s="297"/>
      <c r="I513" s="297"/>
      <c r="J513" s="297"/>
      <c r="K513" s="303"/>
    </row>
    <row r="514" spans="1:11" ht="18.95" customHeight="1">
      <c r="A514" s="297"/>
      <c r="B514" s="297"/>
      <c r="C514" s="297"/>
      <c r="D514" s="297"/>
      <c r="E514" s="297"/>
      <c r="F514" s="297"/>
      <c r="G514" s="297"/>
      <c r="H514" s="297"/>
      <c r="I514" s="297"/>
      <c r="J514" s="297"/>
      <c r="K514" s="303"/>
    </row>
    <row r="515" spans="1:11" ht="18.95" customHeight="1">
      <c r="A515" s="297"/>
      <c r="B515" s="297"/>
      <c r="C515" s="297"/>
      <c r="D515" s="297"/>
      <c r="E515" s="297"/>
      <c r="F515" s="297"/>
      <c r="G515" s="297"/>
      <c r="H515" s="297"/>
      <c r="I515" s="297"/>
      <c r="J515" s="297"/>
      <c r="K515" s="303"/>
    </row>
    <row r="516" spans="1:11" ht="18.95" customHeight="1">
      <c r="A516" s="297"/>
      <c r="B516" s="297"/>
      <c r="C516" s="297"/>
      <c r="D516" s="297"/>
      <c r="E516" s="297"/>
      <c r="F516" s="297"/>
      <c r="G516" s="297"/>
      <c r="H516" s="297"/>
      <c r="I516" s="297"/>
      <c r="J516" s="297"/>
      <c r="K516" s="303"/>
    </row>
    <row r="517" spans="1:11" ht="18.95" customHeight="1">
      <c r="A517" s="297"/>
      <c r="B517" s="297"/>
      <c r="C517" s="297"/>
      <c r="D517" s="297"/>
      <c r="E517" s="297"/>
      <c r="F517" s="297"/>
      <c r="G517" s="297"/>
      <c r="H517" s="297"/>
      <c r="I517" s="297"/>
      <c r="J517" s="297"/>
      <c r="K517" s="303"/>
    </row>
    <row r="518" spans="1:11" ht="18.95" customHeight="1">
      <c r="A518" s="297"/>
      <c r="B518" s="297"/>
      <c r="C518" s="297"/>
      <c r="D518" s="297"/>
      <c r="E518" s="297"/>
      <c r="F518" s="297"/>
      <c r="G518" s="297"/>
      <c r="H518" s="297"/>
      <c r="I518" s="297"/>
      <c r="J518" s="297"/>
      <c r="K518" s="303"/>
    </row>
    <row r="519" spans="1:11" ht="18.95" customHeight="1">
      <c r="A519" s="297"/>
      <c r="B519" s="297"/>
      <c r="C519" s="297"/>
      <c r="D519" s="297"/>
      <c r="E519" s="297"/>
      <c r="F519" s="297"/>
      <c r="G519" s="297"/>
      <c r="H519" s="297"/>
      <c r="I519" s="297"/>
      <c r="J519" s="297"/>
      <c r="K519" s="303"/>
    </row>
    <row r="520" spans="1:11" ht="18.95" customHeight="1">
      <c r="A520" s="297"/>
      <c r="B520" s="297"/>
      <c r="C520" s="297"/>
      <c r="D520" s="297"/>
      <c r="E520" s="297"/>
      <c r="F520" s="297"/>
      <c r="G520" s="297"/>
      <c r="H520" s="297"/>
      <c r="I520" s="297"/>
      <c r="J520" s="297"/>
      <c r="K520" s="303"/>
    </row>
    <row r="521" spans="1:11" ht="18.95" customHeight="1">
      <c r="A521" s="297"/>
      <c r="B521" s="297"/>
      <c r="C521" s="297"/>
      <c r="D521" s="297"/>
      <c r="E521" s="297"/>
      <c r="F521" s="297"/>
      <c r="G521" s="297"/>
      <c r="H521" s="297"/>
      <c r="I521" s="297"/>
      <c r="J521" s="297"/>
      <c r="K521" s="303"/>
    </row>
    <row r="522" spans="1:11" ht="18.95" customHeight="1">
      <c r="A522" s="297"/>
      <c r="B522" s="297"/>
      <c r="C522" s="297"/>
      <c r="D522" s="297"/>
      <c r="E522" s="297"/>
      <c r="F522" s="297"/>
      <c r="G522" s="297"/>
      <c r="H522" s="297"/>
      <c r="I522" s="297"/>
      <c r="J522" s="297"/>
      <c r="K522" s="303"/>
    </row>
    <row r="523" spans="1:11" ht="18.95" customHeight="1">
      <c r="A523" s="297"/>
      <c r="B523" s="297"/>
      <c r="C523" s="297"/>
      <c r="D523" s="297"/>
      <c r="E523" s="297"/>
      <c r="F523" s="297"/>
      <c r="G523" s="297"/>
      <c r="H523" s="297"/>
      <c r="I523" s="297"/>
      <c r="J523" s="297"/>
      <c r="K523" s="303"/>
    </row>
    <row r="524" spans="1:11" ht="18.95" customHeight="1">
      <c r="A524" s="297"/>
      <c r="B524" s="297"/>
      <c r="C524" s="297"/>
      <c r="D524" s="297"/>
      <c r="E524" s="297"/>
      <c r="F524" s="297"/>
      <c r="G524" s="297"/>
      <c r="H524" s="297"/>
      <c r="I524" s="297"/>
      <c r="J524" s="297"/>
      <c r="K524" s="303"/>
    </row>
    <row r="525" spans="1:11" ht="18.95" customHeight="1">
      <c r="A525" s="297"/>
      <c r="B525" s="297"/>
      <c r="C525" s="297"/>
      <c r="D525" s="297"/>
      <c r="E525" s="297"/>
      <c r="F525" s="297"/>
      <c r="G525" s="297"/>
      <c r="H525" s="297"/>
      <c r="I525" s="297"/>
      <c r="J525" s="297"/>
      <c r="K525" s="303"/>
    </row>
    <row r="526" spans="1:11" ht="18.95" customHeight="1">
      <c r="A526" s="297"/>
      <c r="B526" s="297"/>
      <c r="C526" s="297"/>
      <c r="D526" s="297"/>
      <c r="E526" s="297"/>
      <c r="F526" s="297"/>
      <c r="G526" s="297"/>
      <c r="H526" s="297"/>
      <c r="I526" s="297"/>
      <c r="J526" s="297"/>
      <c r="K526" s="303"/>
    </row>
    <row r="527" spans="1:11" ht="18.95" customHeight="1">
      <c r="A527" s="297"/>
      <c r="B527" s="297"/>
      <c r="C527" s="297"/>
      <c r="D527" s="297"/>
      <c r="E527" s="297"/>
      <c r="F527" s="297"/>
      <c r="G527" s="297"/>
      <c r="H527" s="297"/>
      <c r="I527" s="297"/>
      <c r="J527" s="297"/>
      <c r="K527" s="303"/>
    </row>
    <row r="528" spans="1:11" ht="18.95" customHeight="1">
      <c r="A528" s="297"/>
      <c r="B528" s="297"/>
      <c r="C528" s="297"/>
      <c r="D528" s="297"/>
      <c r="E528" s="297"/>
      <c r="F528" s="297"/>
      <c r="G528" s="297"/>
      <c r="H528" s="297"/>
      <c r="I528" s="297"/>
      <c r="J528" s="297"/>
      <c r="K528" s="303"/>
    </row>
    <row r="529" spans="1:11" ht="18.95" customHeight="1">
      <c r="A529" s="297"/>
      <c r="B529" s="297"/>
      <c r="C529" s="297"/>
      <c r="D529" s="297"/>
      <c r="E529" s="297"/>
      <c r="F529" s="297"/>
      <c r="G529" s="297"/>
      <c r="H529" s="297"/>
      <c r="I529" s="297"/>
      <c r="J529" s="297"/>
      <c r="K529" s="303"/>
    </row>
    <row r="530" spans="1:11" ht="18.95" customHeight="1">
      <c r="A530" s="297"/>
      <c r="B530" s="297"/>
      <c r="C530" s="297"/>
      <c r="D530" s="297"/>
      <c r="E530" s="297"/>
      <c r="F530" s="297"/>
      <c r="G530" s="297"/>
      <c r="H530" s="297"/>
      <c r="I530" s="297"/>
      <c r="J530" s="297"/>
      <c r="K530" s="303"/>
    </row>
    <row r="531" spans="1:11" ht="18.95" customHeight="1">
      <c r="A531" s="297"/>
      <c r="B531" s="297"/>
      <c r="C531" s="297"/>
      <c r="D531" s="297"/>
      <c r="E531" s="297"/>
      <c r="F531" s="297"/>
      <c r="G531" s="297"/>
      <c r="H531" s="297"/>
      <c r="I531" s="297"/>
      <c r="J531" s="297"/>
      <c r="K531" s="303"/>
    </row>
    <row r="532" spans="1:11" ht="18.95" customHeight="1">
      <c r="A532" s="297"/>
      <c r="B532" s="297"/>
      <c r="C532" s="297"/>
      <c r="D532" s="297"/>
      <c r="E532" s="297"/>
      <c r="F532" s="297"/>
      <c r="G532" s="297"/>
      <c r="H532" s="297"/>
      <c r="I532" s="297"/>
      <c r="J532" s="297"/>
      <c r="K532" s="303"/>
    </row>
    <row r="533" spans="1:11" ht="18.95" customHeight="1">
      <c r="A533" s="297"/>
      <c r="B533" s="297"/>
      <c r="C533" s="297"/>
      <c r="D533" s="297"/>
      <c r="E533" s="297"/>
      <c r="F533" s="297"/>
      <c r="G533" s="297"/>
      <c r="H533" s="297"/>
      <c r="I533" s="297"/>
      <c r="J533" s="297"/>
      <c r="K533" s="303"/>
    </row>
    <row r="534" spans="1:11" ht="18.95" customHeight="1">
      <c r="A534" s="297"/>
      <c r="B534" s="297"/>
      <c r="C534" s="297"/>
      <c r="D534" s="297"/>
      <c r="E534" s="297"/>
      <c r="F534" s="297"/>
      <c r="G534" s="297"/>
      <c r="H534" s="297"/>
      <c r="I534" s="297"/>
      <c r="J534" s="297"/>
      <c r="K534" s="303"/>
    </row>
    <row r="535" spans="1:11" ht="18.95" customHeight="1">
      <c r="A535" s="297"/>
      <c r="B535" s="297"/>
      <c r="C535" s="297"/>
      <c r="D535" s="297"/>
      <c r="E535" s="297"/>
      <c r="F535" s="297"/>
      <c r="G535" s="297"/>
      <c r="H535" s="297"/>
      <c r="I535" s="297"/>
      <c r="J535" s="297"/>
      <c r="K535" s="303"/>
    </row>
    <row r="536" spans="1:11" ht="18.95" customHeight="1">
      <c r="A536" s="297"/>
      <c r="B536" s="297"/>
      <c r="C536" s="297"/>
      <c r="D536" s="297"/>
      <c r="E536" s="297"/>
      <c r="F536" s="297"/>
      <c r="G536" s="297"/>
      <c r="H536" s="297"/>
      <c r="I536" s="297"/>
      <c r="J536" s="297"/>
      <c r="K536" s="303"/>
    </row>
    <row r="537" spans="1:11" ht="18.95" customHeight="1">
      <c r="A537" s="297"/>
      <c r="B537" s="297"/>
      <c r="C537" s="297"/>
      <c r="D537" s="297"/>
      <c r="E537" s="297"/>
      <c r="F537" s="297"/>
      <c r="G537" s="297"/>
      <c r="H537" s="297"/>
      <c r="I537" s="297"/>
      <c r="J537" s="297"/>
      <c r="K537" s="303"/>
    </row>
    <row r="538" spans="1:11" ht="18.95" customHeight="1">
      <c r="A538" s="297"/>
      <c r="B538" s="297"/>
      <c r="C538" s="297"/>
      <c r="D538" s="297"/>
      <c r="E538" s="297"/>
      <c r="F538" s="297"/>
      <c r="G538" s="297"/>
      <c r="H538" s="297"/>
      <c r="I538" s="297"/>
      <c r="J538" s="297"/>
      <c r="K538" s="303"/>
    </row>
    <row r="539" spans="1:11" ht="18.95" customHeight="1">
      <c r="A539" s="297"/>
      <c r="B539" s="297"/>
      <c r="C539" s="297"/>
      <c r="D539" s="297"/>
      <c r="E539" s="297"/>
      <c r="F539" s="297"/>
      <c r="G539" s="297"/>
      <c r="H539" s="297"/>
      <c r="I539" s="297"/>
      <c r="J539" s="297"/>
      <c r="K539" s="303"/>
    </row>
    <row r="540" spans="1:11" ht="18.95" customHeight="1">
      <c r="A540" s="297"/>
      <c r="B540" s="297"/>
      <c r="C540" s="297"/>
      <c r="D540" s="297"/>
      <c r="E540" s="297"/>
      <c r="F540" s="297"/>
      <c r="G540" s="297"/>
      <c r="H540" s="297"/>
      <c r="I540" s="297"/>
      <c r="J540" s="297"/>
      <c r="K540" s="303"/>
    </row>
    <row r="541" spans="1:11" ht="18.95" customHeight="1">
      <c r="A541" s="297"/>
      <c r="B541" s="297"/>
      <c r="C541" s="297"/>
      <c r="D541" s="297"/>
      <c r="E541" s="297"/>
      <c r="F541" s="297"/>
      <c r="G541" s="297"/>
      <c r="H541" s="297"/>
      <c r="I541" s="297"/>
      <c r="J541" s="297"/>
      <c r="K541" s="303"/>
    </row>
    <row r="542" spans="1:11" ht="18.95" customHeight="1">
      <c r="A542" s="297"/>
      <c r="B542" s="297"/>
      <c r="C542" s="297"/>
      <c r="D542" s="297"/>
      <c r="E542" s="297"/>
      <c r="F542" s="297"/>
      <c r="G542" s="297"/>
      <c r="H542" s="297"/>
      <c r="I542" s="297"/>
      <c r="J542" s="297"/>
      <c r="K542" s="303"/>
    </row>
    <row r="543" spans="1:11" ht="18.95" customHeight="1">
      <c r="A543" s="297"/>
      <c r="B543" s="297"/>
      <c r="C543" s="297"/>
      <c r="D543" s="297"/>
      <c r="E543" s="297"/>
      <c r="F543" s="297"/>
      <c r="G543" s="297"/>
      <c r="H543" s="297"/>
      <c r="I543" s="297"/>
      <c r="J543" s="297"/>
      <c r="K543" s="303"/>
    </row>
    <row r="544" spans="1:11" ht="18.95" customHeight="1">
      <c r="A544" s="297"/>
      <c r="B544" s="297"/>
      <c r="C544" s="297"/>
      <c r="D544" s="297"/>
      <c r="E544" s="297"/>
      <c r="F544" s="297"/>
      <c r="G544" s="297"/>
      <c r="H544" s="297"/>
      <c r="I544" s="297"/>
      <c r="J544" s="297"/>
      <c r="K544" s="303"/>
    </row>
    <row r="545" spans="1:11" ht="18.95" customHeight="1">
      <c r="A545" s="297"/>
      <c r="B545" s="297"/>
      <c r="C545" s="297"/>
      <c r="D545" s="297"/>
      <c r="E545" s="297"/>
      <c r="F545" s="297"/>
      <c r="G545" s="297"/>
      <c r="H545" s="297"/>
      <c r="I545" s="297"/>
      <c r="J545" s="297"/>
      <c r="K545" s="303"/>
    </row>
    <row r="546" spans="1:11" ht="18.95" customHeight="1">
      <c r="A546" s="297"/>
      <c r="B546" s="297"/>
      <c r="C546" s="297"/>
      <c r="D546" s="297"/>
      <c r="E546" s="297"/>
      <c r="F546" s="297"/>
      <c r="G546" s="297"/>
      <c r="H546" s="297"/>
      <c r="I546" s="297"/>
      <c r="J546" s="297"/>
      <c r="K546" s="303"/>
    </row>
    <row r="547" spans="1:11" ht="18.95" customHeight="1">
      <c r="A547" s="297"/>
      <c r="B547" s="297"/>
      <c r="C547" s="297"/>
      <c r="D547" s="297"/>
      <c r="E547" s="297"/>
      <c r="F547" s="297"/>
      <c r="G547" s="297"/>
      <c r="H547" s="297"/>
      <c r="I547" s="297"/>
      <c r="J547" s="297"/>
      <c r="K547" s="303"/>
    </row>
    <row r="548" spans="1:11" ht="18.95" customHeight="1">
      <c r="A548" s="297"/>
      <c r="B548" s="297"/>
      <c r="C548" s="297"/>
      <c r="D548" s="297"/>
      <c r="E548" s="297"/>
      <c r="F548" s="297"/>
      <c r="G548" s="297"/>
      <c r="H548" s="297"/>
      <c r="I548" s="297"/>
      <c r="J548" s="297"/>
      <c r="K548" s="303"/>
    </row>
    <row r="549" spans="1:11" ht="18.95" customHeight="1">
      <c r="A549" s="297"/>
      <c r="B549" s="297"/>
      <c r="C549" s="297"/>
      <c r="D549" s="297"/>
      <c r="E549" s="297"/>
      <c r="F549" s="297"/>
      <c r="G549" s="297"/>
      <c r="H549" s="297"/>
      <c r="I549" s="297"/>
      <c r="J549" s="297"/>
      <c r="K549" s="303"/>
    </row>
    <row r="550" spans="1:11" ht="18.95" customHeight="1">
      <c r="A550" s="297"/>
      <c r="B550" s="297"/>
      <c r="C550" s="297"/>
      <c r="D550" s="297"/>
      <c r="E550" s="297"/>
      <c r="F550" s="297"/>
      <c r="G550" s="297"/>
      <c r="H550" s="297"/>
      <c r="I550" s="297"/>
      <c r="J550" s="297"/>
      <c r="K550" s="303"/>
    </row>
    <row r="551" spans="1:11" ht="18.95" customHeight="1">
      <c r="A551" s="297"/>
      <c r="B551" s="297"/>
      <c r="C551" s="297"/>
      <c r="D551" s="297"/>
      <c r="E551" s="297"/>
      <c r="F551" s="297"/>
      <c r="G551" s="297"/>
      <c r="H551" s="297"/>
      <c r="I551" s="297"/>
      <c r="J551" s="297"/>
      <c r="K551" s="303"/>
    </row>
    <row r="552" spans="1:11" ht="18.95" customHeight="1">
      <c r="A552" s="297"/>
      <c r="B552" s="297"/>
      <c r="C552" s="297"/>
      <c r="D552" s="297"/>
      <c r="E552" s="297"/>
      <c r="F552" s="297"/>
      <c r="G552" s="297"/>
      <c r="H552" s="297"/>
      <c r="I552" s="297"/>
      <c r="J552" s="297"/>
      <c r="K552" s="303"/>
    </row>
    <row r="553" spans="1:11" ht="18.95" customHeight="1">
      <c r="A553" s="297"/>
      <c r="B553" s="297"/>
      <c r="C553" s="297"/>
      <c r="D553" s="297"/>
      <c r="E553" s="297"/>
      <c r="F553" s="297"/>
      <c r="G553" s="297"/>
      <c r="H553" s="297"/>
      <c r="I553" s="297"/>
      <c r="J553" s="297"/>
      <c r="K553" s="303"/>
    </row>
    <row r="554" spans="1:11" ht="18.95" customHeight="1">
      <c r="A554" s="297"/>
      <c r="B554" s="297"/>
      <c r="C554" s="297"/>
      <c r="D554" s="297"/>
      <c r="E554" s="297"/>
      <c r="F554" s="297"/>
      <c r="G554" s="297"/>
      <c r="H554" s="297"/>
      <c r="I554" s="297"/>
      <c r="J554" s="297"/>
      <c r="K554" s="303"/>
    </row>
    <row r="555" spans="1:11" ht="18.95" customHeight="1">
      <c r="A555" s="297"/>
      <c r="B555" s="297"/>
      <c r="C555" s="297"/>
      <c r="D555" s="297"/>
      <c r="E555" s="297"/>
      <c r="F555" s="297"/>
      <c r="G555" s="297"/>
      <c r="H555" s="297"/>
      <c r="I555" s="297"/>
      <c r="J555" s="297"/>
      <c r="K555" s="303"/>
    </row>
    <row r="556" spans="1:11" ht="18.95" customHeight="1">
      <c r="A556" s="297"/>
      <c r="B556" s="297"/>
      <c r="C556" s="297"/>
      <c r="D556" s="297"/>
      <c r="E556" s="297"/>
      <c r="F556" s="297"/>
      <c r="G556" s="297"/>
      <c r="H556" s="297"/>
      <c r="I556" s="297"/>
      <c r="J556" s="297"/>
      <c r="K556" s="303"/>
    </row>
    <row r="557" spans="1:11" ht="18.95" customHeight="1">
      <c r="A557" s="297"/>
      <c r="B557" s="297"/>
      <c r="C557" s="297"/>
      <c r="D557" s="297"/>
      <c r="E557" s="297"/>
      <c r="F557" s="297"/>
      <c r="G557" s="297"/>
      <c r="H557" s="297"/>
      <c r="I557" s="297"/>
      <c r="J557" s="297"/>
      <c r="K557" s="303"/>
    </row>
    <row r="558" spans="1:11" ht="18.95" customHeight="1">
      <c r="A558" s="297"/>
      <c r="B558" s="297"/>
      <c r="C558" s="297"/>
      <c r="D558" s="297"/>
      <c r="E558" s="297"/>
      <c r="F558" s="297"/>
      <c r="G558" s="297"/>
      <c r="H558" s="297"/>
      <c r="I558" s="297"/>
      <c r="J558" s="297"/>
      <c r="K558" s="303"/>
    </row>
    <row r="559" spans="1:11" ht="18.95" customHeight="1">
      <c r="A559" s="297"/>
      <c r="B559" s="297"/>
      <c r="C559" s="297"/>
      <c r="D559" s="297"/>
      <c r="E559" s="297"/>
      <c r="F559" s="297"/>
      <c r="G559" s="297"/>
      <c r="H559" s="297"/>
      <c r="I559" s="297"/>
      <c r="J559" s="297"/>
      <c r="K559" s="303"/>
    </row>
    <row r="560" spans="1:11" ht="18.95" customHeight="1">
      <c r="A560" s="297"/>
      <c r="B560" s="297"/>
      <c r="C560" s="297"/>
      <c r="D560" s="297"/>
      <c r="E560" s="297"/>
      <c r="F560" s="297"/>
      <c r="G560" s="297"/>
      <c r="H560" s="297"/>
      <c r="I560" s="297"/>
      <c r="J560" s="297"/>
      <c r="K560" s="303"/>
    </row>
    <row r="561" spans="1:11" ht="18.95" customHeight="1">
      <c r="A561" s="297"/>
      <c r="B561" s="297"/>
      <c r="C561" s="297"/>
      <c r="D561" s="297"/>
      <c r="E561" s="297"/>
      <c r="F561" s="297"/>
      <c r="G561" s="297"/>
      <c r="H561" s="297"/>
      <c r="I561" s="297"/>
      <c r="J561" s="297"/>
      <c r="K561" s="303"/>
    </row>
    <row r="562" spans="1:11" ht="18.95" customHeight="1">
      <c r="A562" s="297"/>
      <c r="B562" s="297"/>
      <c r="C562" s="297"/>
      <c r="D562" s="297"/>
      <c r="E562" s="297"/>
      <c r="F562" s="297"/>
      <c r="G562" s="297"/>
      <c r="H562" s="297"/>
      <c r="I562" s="297"/>
      <c r="J562" s="297"/>
      <c r="K562" s="303"/>
    </row>
    <row r="563" spans="1:11" ht="18.95" customHeight="1">
      <c r="A563" s="297"/>
      <c r="B563" s="297"/>
      <c r="C563" s="297"/>
      <c r="D563" s="297"/>
      <c r="E563" s="297"/>
      <c r="F563" s="297"/>
      <c r="G563" s="297"/>
      <c r="H563" s="297"/>
      <c r="I563" s="297"/>
      <c r="J563" s="297"/>
      <c r="K563" s="303"/>
    </row>
    <row r="564" spans="1:11" ht="18.95" customHeight="1">
      <c r="A564" s="297"/>
      <c r="B564" s="297"/>
      <c r="C564" s="297"/>
      <c r="D564" s="297"/>
      <c r="E564" s="297"/>
      <c r="F564" s="297"/>
      <c r="G564" s="297"/>
      <c r="H564" s="297"/>
      <c r="I564" s="297"/>
      <c r="J564" s="297"/>
      <c r="K564" s="303"/>
    </row>
    <row r="565" spans="1:11" ht="18.95" customHeight="1">
      <c r="A565" s="297"/>
      <c r="B565" s="297"/>
      <c r="C565" s="297"/>
      <c r="D565" s="297"/>
      <c r="E565" s="297"/>
      <c r="F565" s="297"/>
      <c r="G565" s="297"/>
      <c r="H565" s="297"/>
      <c r="I565" s="297"/>
      <c r="J565" s="297"/>
      <c r="K565" s="303"/>
    </row>
    <row r="566" spans="1:11" ht="18.95" customHeight="1">
      <c r="A566" s="297"/>
      <c r="B566" s="297"/>
      <c r="C566" s="297"/>
      <c r="D566" s="297"/>
      <c r="E566" s="297"/>
      <c r="F566" s="297"/>
      <c r="G566" s="297"/>
      <c r="H566" s="297"/>
      <c r="I566" s="297"/>
      <c r="J566" s="297"/>
      <c r="K566" s="303"/>
    </row>
    <row r="567" spans="1:11" ht="18.95" customHeight="1">
      <c r="A567" s="297"/>
      <c r="B567" s="297"/>
      <c r="C567" s="297"/>
      <c r="D567" s="297"/>
      <c r="E567" s="297"/>
      <c r="F567" s="297"/>
      <c r="G567" s="297"/>
      <c r="H567" s="297"/>
      <c r="I567" s="297"/>
      <c r="J567" s="297"/>
      <c r="K567" s="303"/>
    </row>
    <row r="568" spans="1:11" ht="18.95" customHeight="1">
      <c r="A568" s="297"/>
      <c r="B568" s="297"/>
      <c r="C568" s="297"/>
      <c r="D568" s="297"/>
      <c r="E568" s="297"/>
      <c r="F568" s="297"/>
      <c r="G568" s="297"/>
      <c r="H568" s="297"/>
      <c r="I568" s="297"/>
      <c r="J568" s="297"/>
      <c r="K568" s="303"/>
    </row>
    <row r="569" spans="1:11" ht="18.95" customHeight="1">
      <c r="A569" s="297"/>
      <c r="B569" s="297"/>
      <c r="C569" s="297"/>
      <c r="D569" s="297"/>
      <c r="E569" s="297"/>
      <c r="F569" s="297"/>
      <c r="G569" s="297"/>
      <c r="H569" s="297"/>
      <c r="I569" s="297"/>
      <c r="J569" s="297"/>
      <c r="K569" s="303"/>
    </row>
    <row r="570" spans="1:11" ht="18.95" customHeight="1">
      <c r="A570" s="297"/>
      <c r="B570" s="297"/>
      <c r="C570" s="297"/>
      <c r="D570" s="297"/>
      <c r="E570" s="297"/>
      <c r="F570" s="297"/>
      <c r="G570" s="297"/>
      <c r="H570" s="297"/>
      <c r="I570" s="297"/>
      <c r="J570" s="297"/>
      <c r="K570" s="303"/>
    </row>
    <row r="571" spans="1:11" ht="18.95" customHeight="1">
      <c r="A571" s="297"/>
      <c r="B571" s="297"/>
      <c r="C571" s="297"/>
      <c r="D571" s="297"/>
      <c r="E571" s="297"/>
      <c r="F571" s="297"/>
      <c r="G571" s="297"/>
      <c r="H571" s="297"/>
      <c r="I571" s="297"/>
      <c r="J571" s="297"/>
      <c r="K571" s="303"/>
    </row>
    <row r="572" spans="1:11" ht="18.95" customHeight="1">
      <c r="A572" s="297"/>
      <c r="B572" s="297"/>
      <c r="C572" s="297"/>
      <c r="D572" s="297"/>
      <c r="E572" s="297"/>
      <c r="F572" s="297"/>
      <c r="G572" s="297"/>
      <c r="H572" s="297"/>
      <c r="I572" s="297"/>
      <c r="J572" s="297"/>
      <c r="K572" s="303"/>
    </row>
    <row r="573" spans="1:11" ht="18.95" customHeight="1">
      <c r="A573" s="297"/>
      <c r="B573" s="297"/>
      <c r="C573" s="297"/>
      <c r="D573" s="297"/>
      <c r="E573" s="297"/>
      <c r="F573" s="297"/>
      <c r="G573" s="297"/>
      <c r="H573" s="297"/>
      <c r="I573" s="297"/>
      <c r="J573" s="297"/>
      <c r="K573" s="303"/>
    </row>
    <row r="574" spans="1:11" ht="18.95" customHeight="1">
      <c r="A574" s="297"/>
      <c r="B574" s="297"/>
      <c r="C574" s="297"/>
      <c r="D574" s="297"/>
      <c r="E574" s="297"/>
      <c r="F574" s="297"/>
      <c r="G574" s="297"/>
      <c r="H574" s="297"/>
      <c r="I574" s="297"/>
      <c r="J574" s="297"/>
      <c r="K574" s="303"/>
    </row>
    <row r="575" spans="1:11" ht="18.95" customHeight="1">
      <c r="A575" s="297"/>
      <c r="B575" s="297"/>
      <c r="C575" s="297"/>
      <c r="D575" s="297"/>
      <c r="E575" s="297"/>
      <c r="F575" s="297"/>
      <c r="G575" s="297"/>
      <c r="H575" s="297"/>
      <c r="I575" s="297"/>
      <c r="J575" s="297"/>
      <c r="K575" s="303"/>
    </row>
    <row r="576" spans="1:11" ht="18.95" customHeight="1">
      <c r="A576" s="297"/>
      <c r="B576" s="297"/>
      <c r="C576" s="297"/>
      <c r="D576" s="297"/>
      <c r="E576" s="297"/>
      <c r="F576" s="297"/>
      <c r="G576" s="297"/>
      <c r="H576" s="297"/>
      <c r="I576" s="297"/>
      <c r="J576" s="297"/>
      <c r="K576" s="303"/>
    </row>
    <row r="577" spans="1:11" ht="18.95" customHeight="1">
      <c r="A577" s="297"/>
      <c r="B577" s="297"/>
      <c r="C577" s="297"/>
      <c r="D577" s="297"/>
      <c r="E577" s="297"/>
      <c r="F577" s="297"/>
      <c r="G577" s="297"/>
      <c r="H577" s="297"/>
      <c r="I577" s="297"/>
      <c r="J577" s="297"/>
      <c r="K577" s="303"/>
    </row>
    <row r="578" spans="1:11" ht="18.95" customHeight="1">
      <c r="A578" s="297"/>
      <c r="B578" s="297"/>
      <c r="C578" s="297"/>
      <c r="D578" s="297"/>
      <c r="E578" s="297"/>
      <c r="F578" s="297"/>
      <c r="G578" s="297"/>
      <c r="H578" s="297"/>
      <c r="I578" s="297"/>
      <c r="J578" s="297"/>
      <c r="K578" s="303"/>
    </row>
    <row r="579" spans="1:11" ht="18.95" customHeight="1">
      <c r="A579" s="297"/>
      <c r="B579" s="297"/>
      <c r="C579" s="297"/>
      <c r="D579" s="297"/>
      <c r="E579" s="297"/>
      <c r="F579" s="297"/>
      <c r="G579" s="297"/>
      <c r="H579" s="297"/>
      <c r="I579" s="297"/>
      <c r="J579" s="297"/>
      <c r="K579" s="303"/>
    </row>
    <row r="580" spans="1:11" ht="18.95" customHeight="1">
      <c r="A580" s="297"/>
      <c r="B580" s="297"/>
      <c r="C580" s="297"/>
      <c r="D580" s="297"/>
      <c r="E580" s="297"/>
      <c r="F580" s="297"/>
      <c r="G580" s="297"/>
      <c r="H580" s="297"/>
      <c r="I580" s="297"/>
      <c r="J580" s="297"/>
      <c r="K580" s="303"/>
    </row>
    <row r="581" spans="1:11" ht="18.95" customHeight="1">
      <c r="A581" s="297"/>
      <c r="B581" s="297"/>
      <c r="C581" s="297"/>
      <c r="D581" s="297"/>
      <c r="E581" s="297"/>
      <c r="F581" s="297"/>
      <c r="G581" s="297"/>
      <c r="H581" s="297"/>
      <c r="I581" s="297"/>
      <c r="J581" s="297"/>
      <c r="K581" s="303"/>
    </row>
    <row r="582" spans="1:11" ht="18.95" customHeight="1">
      <c r="A582" s="297"/>
      <c r="B582" s="297"/>
      <c r="C582" s="297"/>
      <c r="D582" s="297"/>
      <c r="E582" s="297"/>
      <c r="F582" s="297"/>
      <c r="G582" s="297"/>
      <c r="H582" s="297"/>
      <c r="I582" s="297"/>
      <c r="J582" s="297"/>
      <c r="K582" s="303"/>
    </row>
    <row r="583" spans="1:11" ht="18.95" customHeight="1">
      <c r="A583" s="297"/>
      <c r="B583" s="297"/>
      <c r="C583" s="297"/>
      <c r="D583" s="297"/>
      <c r="E583" s="297"/>
      <c r="F583" s="297"/>
      <c r="G583" s="297"/>
      <c r="H583" s="297"/>
      <c r="I583" s="297"/>
      <c r="J583" s="297"/>
      <c r="K583" s="303"/>
    </row>
    <row r="584" spans="1:11" ht="18.95" customHeight="1">
      <c r="A584" s="297"/>
      <c r="B584" s="297"/>
      <c r="C584" s="297"/>
      <c r="D584" s="297"/>
      <c r="E584" s="297"/>
      <c r="F584" s="297"/>
      <c r="G584" s="297"/>
      <c r="H584" s="297"/>
      <c r="I584" s="297"/>
      <c r="J584" s="297"/>
      <c r="K584" s="303"/>
    </row>
    <row r="585" spans="1:11" ht="18.95" customHeight="1">
      <c r="A585" s="297"/>
      <c r="B585" s="297"/>
      <c r="C585" s="297"/>
      <c r="D585" s="297"/>
      <c r="E585" s="297"/>
      <c r="F585" s="297"/>
      <c r="G585" s="297"/>
      <c r="H585" s="297"/>
      <c r="I585" s="297"/>
      <c r="J585" s="297"/>
      <c r="K585" s="303"/>
    </row>
    <row r="586" spans="1:11" ht="18.95" customHeight="1">
      <c r="A586" s="297"/>
      <c r="B586" s="297"/>
      <c r="C586" s="297"/>
      <c r="D586" s="297"/>
      <c r="E586" s="297"/>
      <c r="F586" s="297"/>
      <c r="G586" s="297"/>
      <c r="H586" s="297"/>
      <c r="I586" s="297"/>
      <c r="J586" s="297"/>
      <c r="K586" s="303"/>
    </row>
    <row r="587" spans="1:11" ht="18.95" customHeight="1">
      <c r="A587" s="297"/>
      <c r="B587" s="297"/>
      <c r="C587" s="297"/>
      <c r="D587" s="297"/>
      <c r="E587" s="297"/>
      <c r="F587" s="297"/>
      <c r="G587" s="297"/>
      <c r="H587" s="297"/>
      <c r="I587" s="297"/>
      <c r="J587" s="297"/>
      <c r="K587" s="303"/>
    </row>
    <row r="588" spans="1:11" ht="18.95" customHeight="1">
      <c r="A588" s="297"/>
      <c r="B588" s="297"/>
      <c r="C588" s="297"/>
      <c r="D588" s="297"/>
      <c r="E588" s="297"/>
      <c r="F588" s="297"/>
      <c r="G588" s="297"/>
      <c r="H588" s="297"/>
      <c r="I588" s="297"/>
      <c r="J588" s="297"/>
      <c r="K588" s="303"/>
    </row>
    <row r="589" spans="1:11" ht="18.95" customHeight="1">
      <c r="A589" s="297"/>
      <c r="B589" s="297"/>
      <c r="C589" s="297"/>
      <c r="D589" s="297"/>
      <c r="E589" s="297"/>
      <c r="F589" s="297"/>
      <c r="G589" s="297"/>
      <c r="H589" s="297"/>
      <c r="I589" s="297"/>
      <c r="J589" s="297"/>
      <c r="K589" s="303"/>
    </row>
    <row r="590" spans="1:11" ht="18.95" customHeight="1">
      <c r="A590" s="297"/>
      <c r="B590" s="297"/>
      <c r="C590" s="297"/>
      <c r="D590" s="297"/>
      <c r="E590" s="297"/>
      <c r="F590" s="297"/>
      <c r="G590" s="297"/>
      <c r="H590" s="297"/>
      <c r="I590" s="297"/>
      <c r="J590" s="297"/>
      <c r="K590" s="303"/>
    </row>
    <row r="591" spans="1:11" ht="18.95" customHeight="1">
      <c r="A591" s="297"/>
      <c r="B591" s="297"/>
      <c r="C591" s="297"/>
      <c r="D591" s="297"/>
      <c r="E591" s="297"/>
      <c r="F591" s="297"/>
      <c r="G591" s="297"/>
      <c r="H591" s="297"/>
      <c r="I591" s="297"/>
      <c r="J591" s="297"/>
      <c r="K591" s="303"/>
    </row>
    <row r="592" spans="1:11" ht="18.95" customHeight="1">
      <c r="A592" s="297"/>
      <c r="B592" s="297"/>
      <c r="C592" s="297"/>
      <c r="D592" s="297"/>
      <c r="E592" s="297"/>
      <c r="F592" s="297"/>
      <c r="G592" s="297"/>
      <c r="H592" s="297"/>
      <c r="I592" s="297"/>
      <c r="J592" s="297"/>
      <c r="K592" s="303"/>
    </row>
    <row r="593" spans="1:11" ht="18.95" customHeight="1">
      <c r="A593" s="297"/>
      <c r="B593" s="297"/>
      <c r="C593" s="297"/>
      <c r="D593" s="297"/>
      <c r="E593" s="297"/>
      <c r="F593" s="297"/>
      <c r="G593" s="297"/>
      <c r="H593" s="297"/>
      <c r="I593" s="297"/>
      <c r="J593" s="297"/>
      <c r="K593" s="303"/>
    </row>
    <row r="594" spans="1:11" ht="18.95" customHeight="1">
      <c r="A594" s="297"/>
      <c r="B594" s="297"/>
      <c r="C594" s="297"/>
      <c r="D594" s="297"/>
      <c r="E594" s="297"/>
      <c r="F594" s="297"/>
      <c r="G594" s="297"/>
      <c r="H594" s="297"/>
      <c r="I594" s="297"/>
      <c r="J594" s="297"/>
      <c r="K594" s="303"/>
    </row>
    <row r="595" spans="1:11" ht="18.95" customHeight="1">
      <c r="A595" s="297"/>
      <c r="B595" s="297"/>
      <c r="C595" s="297"/>
      <c r="D595" s="297"/>
      <c r="E595" s="297"/>
      <c r="F595" s="297"/>
      <c r="G595" s="297"/>
      <c r="H595" s="297"/>
      <c r="I595" s="297"/>
      <c r="J595" s="297"/>
      <c r="K595" s="303"/>
    </row>
    <row r="596" spans="1:11" ht="18.95" customHeight="1">
      <c r="A596" s="297"/>
      <c r="B596" s="297"/>
      <c r="C596" s="297"/>
      <c r="D596" s="297"/>
      <c r="E596" s="297"/>
      <c r="F596" s="297"/>
      <c r="G596" s="297"/>
      <c r="H596" s="297"/>
      <c r="I596" s="297"/>
      <c r="J596" s="297"/>
      <c r="K596" s="303"/>
    </row>
    <row r="597" spans="1:11" ht="18.95" customHeight="1">
      <c r="A597" s="297"/>
      <c r="B597" s="297"/>
      <c r="C597" s="297"/>
      <c r="D597" s="297"/>
      <c r="E597" s="297"/>
      <c r="F597" s="297"/>
      <c r="G597" s="297"/>
      <c r="H597" s="297"/>
      <c r="I597" s="297"/>
      <c r="J597" s="297"/>
      <c r="K597" s="303"/>
    </row>
    <row r="598" spans="1:11" ht="18.95" customHeight="1">
      <c r="A598" s="297"/>
      <c r="B598" s="297"/>
      <c r="C598" s="297"/>
      <c r="D598" s="297"/>
      <c r="E598" s="297"/>
      <c r="F598" s="297"/>
      <c r="G598" s="297"/>
      <c r="H598" s="297"/>
      <c r="I598" s="297"/>
      <c r="J598" s="297"/>
      <c r="K598" s="303"/>
    </row>
    <row r="599" spans="1:11" ht="18.95" customHeight="1">
      <c r="A599" s="297"/>
      <c r="B599" s="297"/>
      <c r="C599" s="297"/>
      <c r="D599" s="297"/>
      <c r="E599" s="297"/>
      <c r="F599" s="297"/>
      <c r="G599" s="297"/>
      <c r="H599" s="297"/>
      <c r="I599" s="297"/>
      <c r="J599" s="297"/>
      <c r="K599" s="303"/>
    </row>
    <row r="600" spans="1:11" ht="18.95" customHeight="1">
      <c r="A600" s="297"/>
      <c r="B600" s="297"/>
      <c r="C600" s="297"/>
      <c r="D600" s="297"/>
      <c r="E600" s="297"/>
      <c r="F600" s="297"/>
      <c r="G600" s="297"/>
      <c r="H600" s="297"/>
      <c r="I600" s="297"/>
      <c r="J600" s="297"/>
      <c r="K600" s="303"/>
    </row>
    <row r="601" spans="1:11" ht="18.95" customHeight="1">
      <c r="A601" s="297"/>
      <c r="B601" s="297"/>
      <c r="C601" s="297"/>
      <c r="D601" s="297"/>
      <c r="E601" s="297"/>
      <c r="F601" s="297"/>
      <c r="G601" s="297"/>
      <c r="H601" s="297"/>
      <c r="I601" s="297"/>
      <c r="J601" s="297"/>
      <c r="K601" s="303"/>
    </row>
    <row r="602" spans="1:11" ht="18.95" customHeight="1">
      <c r="A602" s="297"/>
      <c r="B602" s="297"/>
      <c r="C602" s="297"/>
      <c r="D602" s="297"/>
      <c r="E602" s="297"/>
      <c r="F602" s="297"/>
      <c r="G602" s="297"/>
      <c r="H602" s="297"/>
      <c r="I602" s="297"/>
      <c r="J602" s="297"/>
      <c r="K602" s="303"/>
    </row>
    <row r="603" spans="1:11" ht="18.95" customHeight="1">
      <c r="A603" s="297"/>
      <c r="B603" s="297"/>
      <c r="C603" s="297"/>
      <c r="D603" s="297"/>
      <c r="E603" s="297"/>
      <c r="F603" s="297"/>
      <c r="G603" s="297"/>
      <c r="H603" s="297"/>
      <c r="I603" s="297"/>
      <c r="J603" s="297"/>
      <c r="K603" s="303"/>
    </row>
    <row r="604" spans="1:11" ht="18.95" customHeight="1">
      <c r="A604" s="297"/>
      <c r="B604" s="297"/>
      <c r="C604" s="297"/>
      <c r="D604" s="297"/>
      <c r="E604" s="297"/>
      <c r="F604" s="297"/>
      <c r="G604" s="297"/>
      <c r="H604" s="297"/>
      <c r="I604" s="297"/>
      <c r="J604" s="297"/>
      <c r="K604" s="303"/>
    </row>
    <row r="605" spans="1:11" ht="18.95" customHeight="1">
      <c r="A605" s="297"/>
      <c r="B605" s="297"/>
      <c r="C605" s="297"/>
      <c r="D605" s="297"/>
      <c r="E605" s="297"/>
      <c r="F605" s="297"/>
      <c r="G605" s="297"/>
      <c r="H605" s="297"/>
      <c r="I605" s="297"/>
      <c r="J605" s="297"/>
      <c r="K605" s="303"/>
    </row>
    <row r="606" spans="1:11" ht="18.95" customHeight="1">
      <c r="A606" s="297"/>
      <c r="B606" s="297"/>
      <c r="C606" s="297"/>
      <c r="D606" s="297"/>
      <c r="E606" s="297"/>
      <c r="F606" s="297"/>
      <c r="G606" s="297"/>
      <c r="H606" s="297"/>
      <c r="I606" s="297"/>
      <c r="J606" s="297"/>
      <c r="K606" s="303"/>
    </row>
    <row r="607" spans="1:11" ht="18.95" customHeight="1">
      <c r="A607" s="297"/>
      <c r="B607" s="297"/>
      <c r="C607" s="297"/>
      <c r="D607" s="297"/>
      <c r="E607" s="297"/>
      <c r="F607" s="297"/>
      <c r="G607" s="297"/>
      <c r="H607" s="297"/>
      <c r="I607" s="297"/>
      <c r="J607" s="297"/>
      <c r="K607" s="303"/>
    </row>
    <row r="608" spans="1:11" ht="18.95" customHeight="1">
      <c r="A608" s="297"/>
      <c r="B608" s="297"/>
      <c r="C608" s="297"/>
      <c r="D608" s="297"/>
      <c r="E608" s="297"/>
      <c r="F608" s="297"/>
      <c r="G608" s="297"/>
      <c r="H608" s="297"/>
      <c r="I608" s="297"/>
      <c r="J608" s="297"/>
      <c r="K608" s="303"/>
    </row>
    <row r="609" spans="1:11" ht="18.95" customHeight="1">
      <c r="A609" s="297"/>
      <c r="B609" s="297"/>
      <c r="C609" s="297"/>
      <c r="D609" s="297"/>
      <c r="E609" s="297"/>
      <c r="F609" s="297"/>
      <c r="G609" s="297"/>
      <c r="H609" s="297"/>
      <c r="I609" s="297"/>
      <c r="J609" s="297"/>
      <c r="K609" s="303"/>
    </row>
    <row r="610" spans="1:11" ht="18.95" customHeight="1">
      <c r="A610" s="297"/>
      <c r="B610" s="297"/>
      <c r="C610" s="297"/>
      <c r="D610" s="297"/>
      <c r="E610" s="297"/>
      <c r="F610" s="297"/>
      <c r="G610" s="297"/>
      <c r="H610" s="297"/>
      <c r="I610" s="297"/>
      <c r="J610" s="297"/>
      <c r="K610" s="303"/>
    </row>
    <row r="611" spans="1:11" ht="18.95" customHeight="1">
      <c r="A611" s="297"/>
      <c r="B611" s="297"/>
      <c r="C611" s="297"/>
      <c r="D611" s="297"/>
      <c r="E611" s="297"/>
      <c r="F611" s="297"/>
      <c r="G611" s="297"/>
      <c r="H611" s="297"/>
      <c r="I611" s="297"/>
      <c r="J611" s="297"/>
      <c r="K611" s="303"/>
    </row>
    <row r="612" spans="1:11" ht="18.95" customHeight="1">
      <c r="A612" s="297"/>
      <c r="B612" s="297"/>
      <c r="C612" s="297"/>
      <c r="D612" s="297"/>
      <c r="E612" s="297"/>
      <c r="F612" s="297"/>
      <c r="G612" s="297"/>
      <c r="H612" s="297"/>
      <c r="I612" s="297"/>
      <c r="J612" s="297"/>
      <c r="K612" s="303"/>
    </row>
    <row r="613" spans="1:11" ht="18.95" customHeight="1">
      <c r="A613" s="297"/>
      <c r="B613" s="297"/>
      <c r="C613" s="297"/>
      <c r="D613" s="297"/>
      <c r="E613" s="297"/>
      <c r="F613" s="297"/>
      <c r="G613" s="297"/>
      <c r="H613" s="297"/>
      <c r="I613" s="297"/>
      <c r="J613" s="297"/>
      <c r="K613" s="303"/>
    </row>
    <row r="614" spans="1:11" ht="18.95" customHeight="1">
      <c r="A614" s="297"/>
      <c r="B614" s="297"/>
      <c r="C614" s="297"/>
      <c r="D614" s="297"/>
      <c r="E614" s="297"/>
      <c r="F614" s="297"/>
      <c r="G614" s="297"/>
      <c r="H614" s="297"/>
      <c r="I614" s="297"/>
      <c r="J614" s="297"/>
      <c r="K614" s="303"/>
    </row>
    <row r="615" spans="1:11" ht="18.95" customHeight="1">
      <c r="A615" s="297"/>
      <c r="B615" s="297"/>
      <c r="C615" s="297"/>
      <c r="D615" s="297"/>
      <c r="E615" s="297"/>
      <c r="F615" s="297"/>
      <c r="G615" s="297"/>
      <c r="H615" s="297"/>
      <c r="I615" s="297"/>
      <c r="J615" s="297"/>
      <c r="K615" s="303"/>
    </row>
    <row r="616" spans="1:11" ht="18.95" customHeight="1">
      <c r="A616" s="297"/>
      <c r="B616" s="297"/>
      <c r="C616" s="297"/>
      <c r="D616" s="297"/>
      <c r="E616" s="297"/>
      <c r="F616" s="297"/>
      <c r="G616" s="297"/>
      <c r="H616" s="297"/>
      <c r="I616" s="297"/>
      <c r="J616" s="297"/>
      <c r="K616" s="303"/>
    </row>
    <row r="617" spans="1:11" ht="18.95" customHeight="1">
      <c r="A617" s="297"/>
      <c r="B617" s="297"/>
      <c r="C617" s="297"/>
      <c r="D617" s="297"/>
      <c r="E617" s="297"/>
      <c r="F617" s="297"/>
      <c r="G617" s="297"/>
      <c r="H617" s="297"/>
      <c r="I617" s="297"/>
      <c r="J617" s="297"/>
      <c r="K617" s="303"/>
    </row>
    <row r="618" spans="1:11" ht="18.95" customHeight="1">
      <c r="A618" s="297"/>
      <c r="B618" s="297"/>
      <c r="C618" s="297"/>
      <c r="D618" s="297"/>
      <c r="E618" s="297"/>
      <c r="F618" s="297"/>
      <c r="G618" s="297"/>
      <c r="H618" s="297"/>
      <c r="I618" s="297"/>
      <c r="J618" s="297"/>
      <c r="K618" s="303"/>
    </row>
    <row r="619" spans="1:11" ht="18.95" customHeight="1">
      <c r="A619" s="297"/>
      <c r="B619" s="297"/>
      <c r="C619" s="297"/>
      <c r="D619" s="297"/>
      <c r="E619" s="297"/>
      <c r="F619" s="297"/>
      <c r="G619" s="297"/>
      <c r="H619" s="297"/>
      <c r="I619" s="297"/>
      <c r="J619" s="297"/>
      <c r="K619" s="303"/>
    </row>
    <row r="620" spans="1:11" ht="18.95" customHeight="1">
      <c r="A620" s="297"/>
      <c r="B620" s="297"/>
      <c r="C620" s="297"/>
      <c r="D620" s="297"/>
      <c r="E620" s="297"/>
      <c r="F620" s="297"/>
      <c r="G620" s="297"/>
      <c r="H620" s="297"/>
      <c r="I620" s="297"/>
      <c r="J620" s="297"/>
      <c r="K620" s="303"/>
    </row>
    <row r="621" spans="1:11" ht="18.95" customHeight="1">
      <c r="A621" s="297"/>
      <c r="B621" s="297"/>
      <c r="C621" s="297"/>
      <c r="D621" s="297"/>
      <c r="E621" s="297"/>
      <c r="F621" s="297"/>
      <c r="G621" s="297"/>
      <c r="H621" s="297"/>
      <c r="I621" s="297"/>
      <c r="J621" s="297"/>
      <c r="K621" s="303"/>
    </row>
    <row r="622" spans="1:11" ht="18.95" customHeight="1">
      <c r="A622" s="297"/>
      <c r="B622" s="297"/>
      <c r="C622" s="297"/>
      <c r="D622" s="297"/>
      <c r="E622" s="297"/>
      <c r="F622" s="297"/>
      <c r="G622" s="297"/>
      <c r="H622" s="297"/>
      <c r="I622" s="297"/>
      <c r="J622" s="297"/>
      <c r="K622" s="303"/>
    </row>
    <row r="623" spans="1:11" ht="18.95" customHeight="1">
      <c r="A623" s="297"/>
      <c r="B623" s="297"/>
      <c r="C623" s="297"/>
      <c r="D623" s="297"/>
      <c r="E623" s="297"/>
      <c r="F623" s="297"/>
      <c r="G623" s="297"/>
      <c r="H623" s="297"/>
      <c r="I623" s="297"/>
      <c r="J623" s="297"/>
      <c r="K623" s="303"/>
    </row>
    <row r="624" spans="1:11" ht="18.95" customHeight="1">
      <c r="A624" s="297"/>
      <c r="B624" s="297"/>
      <c r="C624" s="297"/>
      <c r="D624" s="297"/>
      <c r="E624" s="297"/>
      <c r="F624" s="297"/>
      <c r="G624" s="297"/>
      <c r="H624" s="297"/>
      <c r="I624" s="297"/>
      <c r="J624" s="297"/>
      <c r="K624" s="303"/>
    </row>
    <row r="625" spans="1:11" ht="18.95" customHeight="1">
      <c r="A625" s="297"/>
      <c r="B625" s="297"/>
      <c r="C625" s="297"/>
      <c r="D625" s="297"/>
      <c r="E625" s="297"/>
      <c r="F625" s="297"/>
      <c r="G625" s="297"/>
      <c r="H625" s="297"/>
      <c r="I625" s="297"/>
      <c r="J625" s="297"/>
      <c r="K625" s="303"/>
    </row>
    <row r="626" spans="1:11" ht="18.95" customHeight="1">
      <c r="A626" s="297"/>
      <c r="B626" s="297"/>
      <c r="C626" s="297"/>
      <c r="D626" s="297"/>
      <c r="E626" s="297"/>
      <c r="F626" s="297"/>
      <c r="G626" s="297"/>
      <c r="H626" s="297"/>
      <c r="I626" s="297"/>
      <c r="J626" s="297"/>
      <c r="K626" s="303"/>
    </row>
    <row r="627" spans="1:11" ht="18.95" customHeight="1">
      <c r="A627" s="297"/>
      <c r="B627" s="297"/>
      <c r="C627" s="297"/>
      <c r="D627" s="297"/>
      <c r="E627" s="297"/>
      <c r="F627" s="297"/>
      <c r="G627" s="297"/>
      <c r="H627" s="297"/>
      <c r="I627" s="297"/>
      <c r="J627" s="297"/>
      <c r="K627" s="303"/>
    </row>
    <row r="628" spans="1:11" ht="18.95" customHeight="1">
      <c r="A628" s="297"/>
      <c r="B628" s="297"/>
      <c r="C628" s="297"/>
      <c r="D628" s="297"/>
      <c r="E628" s="297"/>
      <c r="F628" s="297"/>
      <c r="G628" s="297"/>
      <c r="H628" s="297"/>
      <c r="I628" s="297"/>
      <c r="J628" s="297"/>
      <c r="K628" s="303"/>
    </row>
    <row r="629" spans="1:11" ht="18.95" customHeight="1">
      <c r="A629" s="297"/>
      <c r="B629" s="297"/>
      <c r="C629" s="297"/>
      <c r="D629" s="297"/>
      <c r="E629" s="297"/>
      <c r="F629" s="297"/>
      <c r="G629" s="297"/>
      <c r="H629" s="297"/>
      <c r="I629" s="297"/>
      <c r="J629" s="297"/>
      <c r="K629" s="303"/>
    </row>
    <row r="630" spans="1:11" ht="18.95" customHeight="1">
      <c r="A630" s="297"/>
      <c r="B630" s="297"/>
      <c r="C630" s="297"/>
      <c r="D630" s="297"/>
      <c r="E630" s="297"/>
      <c r="F630" s="297"/>
      <c r="G630" s="297"/>
      <c r="H630" s="297"/>
      <c r="I630" s="297"/>
      <c r="J630" s="297"/>
      <c r="K630" s="303"/>
    </row>
    <row r="631" spans="1:11" ht="18.95" customHeight="1">
      <c r="A631" s="297"/>
      <c r="B631" s="297"/>
      <c r="C631" s="297"/>
      <c r="D631" s="297"/>
      <c r="E631" s="297"/>
      <c r="F631" s="297"/>
      <c r="G631" s="297"/>
      <c r="H631" s="297"/>
      <c r="I631" s="297"/>
      <c r="J631" s="297"/>
      <c r="K631" s="303"/>
    </row>
    <row r="632" spans="1:11" ht="18.95" customHeight="1">
      <c r="A632" s="297"/>
      <c r="B632" s="297"/>
      <c r="C632" s="297"/>
      <c r="D632" s="297"/>
      <c r="E632" s="297"/>
      <c r="F632" s="297"/>
      <c r="G632" s="297"/>
      <c r="H632" s="297"/>
      <c r="I632" s="297"/>
      <c r="J632" s="297"/>
      <c r="K632" s="303"/>
    </row>
    <row r="633" spans="1:11" ht="18.95" customHeight="1">
      <c r="A633" s="297"/>
      <c r="B633" s="297"/>
      <c r="C633" s="297"/>
      <c r="D633" s="297"/>
      <c r="E633" s="297"/>
      <c r="F633" s="297"/>
      <c r="G633" s="297"/>
      <c r="H633" s="297"/>
      <c r="I633" s="297"/>
      <c r="J633" s="297"/>
      <c r="K633" s="303"/>
    </row>
    <row r="634" spans="1:11" ht="18.95" customHeight="1">
      <c r="A634" s="297"/>
      <c r="B634" s="297"/>
      <c r="C634" s="297"/>
      <c r="D634" s="297"/>
      <c r="E634" s="297"/>
      <c r="F634" s="297"/>
      <c r="G634" s="297"/>
      <c r="H634" s="297"/>
      <c r="I634" s="297"/>
      <c r="J634" s="297"/>
      <c r="K634" s="303"/>
    </row>
    <row r="635" spans="1:11" ht="18.95" customHeight="1">
      <c r="A635" s="297"/>
      <c r="B635" s="297"/>
      <c r="C635" s="297"/>
      <c r="D635" s="297"/>
      <c r="E635" s="297"/>
      <c r="F635" s="297"/>
      <c r="G635" s="297"/>
      <c r="H635" s="297"/>
      <c r="I635" s="297"/>
      <c r="J635" s="297"/>
      <c r="K635" s="303"/>
    </row>
    <row r="636" spans="1:11" ht="18.95" customHeight="1">
      <c r="A636" s="297"/>
      <c r="B636" s="297"/>
      <c r="C636" s="297"/>
      <c r="D636" s="297"/>
      <c r="E636" s="297"/>
      <c r="F636" s="297"/>
      <c r="G636" s="297"/>
      <c r="H636" s="297"/>
      <c r="I636" s="297"/>
      <c r="J636" s="297"/>
      <c r="K636" s="303"/>
    </row>
    <row r="637" spans="1:11" ht="18.95" customHeight="1">
      <c r="A637" s="297"/>
      <c r="B637" s="297"/>
      <c r="C637" s="297"/>
      <c r="D637" s="297"/>
      <c r="E637" s="297"/>
      <c r="F637" s="297"/>
      <c r="G637" s="297"/>
      <c r="H637" s="297"/>
      <c r="I637" s="297"/>
      <c r="J637" s="297"/>
      <c r="K637" s="303"/>
    </row>
    <row r="638" spans="1:11" ht="18.95" customHeight="1">
      <c r="A638" s="297"/>
      <c r="B638" s="297"/>
      <c r="C638" s="297"/>
      <c r="D638" s="297"/>
      <c r="E638" s="297"/>
      <c r="F638" s="297"/>
      <c r="G638" s="297"/>
      <c r="H638" s="297"/>
      <c r="I638" s="297"/>
      <c r="J638" s="297"/>
      <c r="K638" s="303"/>
    </row>
    <row r="639" spans="1:11" ht="18.95" customHeight="1">
      <c r="A639" s="297"/>
      <c r="B639" s="297"/>
      <c r="C639" s="297"/>
      <c r="D639" s="297"/>
      <c r="E639" s="297"/>
      <c r="F639" s="297"/>
      <c r="G639" s="297"/>
      <c r="H639" s="297"/>
      <c r="I639" s="297"/>
      <c r="J639" s="297"/>
      <c r="K639" s="303"/>
    </row>
    <row r="640" spans="1:11" ht="18.95" customHeight="1">
      <c r="A640" s="297"/>
      <c r="B640" s="297"/>
      <c r="C640" s="297"/>
      <c r="D640" s="297"/>
      <c r="E640" s="297"/>
      <c r="F640" s="297"/>
      <c r="G640" s="297"/>
      <c r="H640" s="297"/>
      <c r="I640" s="297"/>
      <c r="J640" s="297"/>
      <c r="K640" s="303"/>
    </row>
    <row r="641" spans="1:11" ht="18.95" customHeight="1">
      <c r="A641" s="297"/>
      <c r="B641" s="297"/>
      <c r="C641" s="297"/>
      <c r="D641" s="297"/>
      <c r="E641" s="297"/>
      <c r="F641" s="297"/>
      <c r="G641" s="297"/>
      <c r="H641" s="297"/>
      <c r="I641" s="297"/>
      <c r="J641" s="297"/>
      <c r="K641" s="303"/>
    </row>
    <row r="642" spans="1:11" ht="18.95" customHeight="1">
      <c r="A642" s="297"/>
      <c r="B642" s="297"/>
      <c r="C642" s="297"/>
      <c r="D642" s="297"/>
      <c r="E642" s="297"/>
      <c r="F642" s="297"/>
      <c r="G642" s="297"/>
      <c r="H642" s="297"/>
      <c r="I642" s="297"/>
      <c r="J642" s="297"/>
      <c r="K642" s="303"/>
    </row>
    <row r="643" spans="1:11" ht="18.95" customHeight="1">
      <c r="A643" s="297"/>
      <c r="B643" s="297"/>
      <c r="C643" s="297"/>
      <c r="D643" s="297"/>
      <c r="E643" s="297"/>
      <c r="F643" s="297"/>
      <c r="G643" s="297"/>
      <c r="H643" s="297"/>
      <c r="I643" s="297"/>
      <c r="J643" s="297"/>
      <c r="K643" s="303"/>
    </row>
    <row r="644" spans="1:11" ht="18.95" customHeight="1">
      <c r="A644" s="297"/>
      <c r="B644" s="297"/>
      <c r="C644" s="297"/>
      <c r="D644" s="297"/>
      <c r="E644" s="297"/>
      <c r="F644" s="297"/>
      <c r="G644" s="297"/>
      <c r="H644" s="297"/>
      <c r="I644" s="297"/>
      <c r="J644" s="297"/>
      <c r="K644" s="303"/>
    </row>
    <row r="645" spans="1:11" ht="18.95" customHeight="1">
      <c r="A645" s="297"/>
      <c r="B645" s="297"/>
      <c r="C645" s="297"/>
      <c r="D645" s="297"/>
      <c r="E645" s="297"/>
      <c r="F645" s="297"/>
      <c r="G645" s="297"/>
      <c r="H645" s="297"/>
      <c r="I645" s="297"/>
      <c r="J645" s="297"/>
      <c r="K645" s="303"/>
    </row>
    <row r="646" spans="1:11" ht="18.95" customHeight="1">
      <c r="A646" s="297"/>
      <c r="B646" s="297"/>
      <c r="C646" s="297"/>
      <c r="D646" s="297"/>
      <c r="E646" s="297"/>
      <c r="F646" s="297"/>
      <c r="G646" s="297"/>
      <c r="H646" s="297"/>
      <c r="I646" s="297"/>
      <c r="J646" s="297"/>
      <c r="K646" s="303"/>
    </row>
    <row r="647" spans="1:11" ht="18.95" customHeight="1">
      <c r="A647" s="297"/>
      <c r="B647" s="297"/>
      <c r="C647" s="297"/>
      <c r="D647" s="297"/>
      <c r="E647" s="297"/>
      <c r="F647" s="297"/>
      <c r="G647" s="297"/>
      <c r="H647" s="297"/>
      <c r="I647" s="297"/>
      <c r="J647" s="297"/>
      <c r="K647" s="303"/>
    </row>
    <row r="648" spans="1:11" ht="18.95" customHeight="1">
      <c r="A648" s="297"/>
      <c r="B648" s="297"/>
      <c r="C648" s="297"/>
      <c r="D648" s="297"/>
      <c r="E648" s="297"/>
      <c r="F648" s="297"/>
      <c r="G648" s="297"/>
      <c r="H648" s="297"/>
      <c r="I648" s="297"/>
      <c r="J648" s="297"/>
      <c r="K648" s="303"/>
    </row>
    <row r="649" spans="1:11" ht="18.95" customHeight="1">
      <c r="A649" s="297"/>
      <c r="B649" s="297"/>
      <c r="C649" s="297"/>
      <c r="D649" s="297"/>
      <c r="E649" s="297"/>
      <c r="F649" s="297"/>
      <c r="G649" s="297"/>
      <c r="H649" s="297"/>
      <c r="I649" s="297"/>
      <c r="J649" s="297"/>
      <c r="K649" s="303"/>
    </row>
    <row r="650" spans="1:11" ht="18.95" customHeight="1">
      <c r="A650" s="297"/>
      <c r="B650" s="297"/>
      <c r="C650" s="297"/>
      <c r="D650" s="297"/>
      <c r="E650" s="297"/>
      <c r="F650" s="297"/>
      <c r="G650" s="297"/>
      <c r="H650" s="297"/>
      <c r="I650" s="297"/>
      <c r="J650" s="297"/>
      <c r="K650" s="303"/>
    </row>
    <row r="651" spans="1:11" ht="18.95" customHeight="1">
      <c r="A651" s="297"/>
      <c r="B651" s="297"/>
      <c r="C651" s="297"/>
      <c r="D651" s="297"/>
      <c r="E651" s="297"/>
      <c r="F651" s="297"/>
      <c r="G651" s="297"/>
      <c r="H651" s="297"/>
      <c r="I651" s="297"/>
      <c r="J651" s="297"/>
      <c r="K651" s="303"/>
    </row>
    <row r="652" spans="1:11" ht="18.95" customHeight="1">
      <c r="A652" s="297"/>
      <c r="B652" s="297"/>
      <c r="C652" s="297"/>
      <c r="D652" s="297"/>
      <c r="E652" s="297"/>
      <c r="F652" s="297"/>
      <c r="G652" s="297"/>
      <c r="H652" s="297"/>
      <c r="I652" s="297"/>
      <c r="J652" s="297"/>
      <c r="K652" s="303"/>
    </row>
    <row r="653" spans="1:11" ht="18.95" customHeight="1">
      <c r="A653" s="297"/>
      <c r="B653" s="297"/>
      <c r="C653" s="297"/>
      <c r="D653" s="297"/>
      <c r="E653" s="297"/>
      <c r="F653" s="297"/>
      <c r="G653" s="297"/>
      <c r="H653" s="297"/>
      <c r="I653" s="297"/>
      <c r="J653" s="297"/>
      <c r="K653" s="303"/>
    </row>
    <row r="654" spans="1:11" ht="18.95" customHeight="1">
      <c r="A654" s="297"/>
      <c r="B654" s="297"/>
      <c r="C654" s="297"/>
      <c r="D654" s="297"/>
      <c r="E654" s="297"/>
      <c r="F654" s="297"/>
      <c r="G654" s="297"/>
      <c r="H654" s="297"/>
      <c r="I654" s="297"/>
      <c r="J654" s="297"/>
      <c r="K654" s="303"/>
    </row>
    <row r="655" spans="1:11" ht="18.95" customHeight="1">
      <c r="A655" s="297"/>
      <c r="B655" s="297"/>
      <c r="C655" s="297"/>
      <c r="D655" s="297"/>
      <c r="E655" s="297"/>
      <c r="F655" s="297"/>
      <c r="G655" s="297"/>
      <c r="H655" s="297"/>
      <c r="I655" s="297"/>
      <c r="J655" s="297"/>
      <c r="K655" s="303"/>
    </row>
    <row r="656" spans="1:11" ht="18.95" customHeight="1">
      <c r="A656" s="297"/>
      <c r="B656" s="297"/>
      <c r="C656" s="297"/>
      <c r="D656" s="297"/>
      <c r="E656" s="297"/>
      <c r="F656" s="297"/>
      <c r="G656" s="297"/>
      <c r="H656" s="297"/>
      <c r="I656" s="297"/>
      <c r="J656" s="297"/>
      <c r="K656" s="303"/>
    </row>
    <row r="657" spans="1:11" ht="18.95" customHeight="1">
      <c r="A657" s="297"/>
      <c r="B657" s="297"/>
      <c r="C657" s="297"/>
      <c r="D657" s="297"/>
      <c r="E657" s="297"/>
      <c r="F657" s="297"/>
      <c r="G657" s="297"/>
      <c r="H657" s="297"/>
      <c r="I657" s="297"/>
      <c r="J657" s="297"/>
      <c r="K657" s="303"/>
    </row>
    <row r="658" spans="1:11" ht="18.95" customHeight="1">
      <c r="A658" s="297"/>
      <c r="B658" s="297"/>
      <c r="C658" s="297"/>
      <c r="D658" s="297"/>
      <c r="E658" s="297"/>
      <c r="F658" s="297"/>
      <c r="G658" s="297"/>
      <c r="H658" s="297"/>
      <c r="I658" s="297"/>
      <c r="J658" s="297"/>
      <c r="K658" s="303"/>
    </row>
    <row r="659" spans="1:11" ht="18.95" customHeight="1">
      <c r="A659" s="297"/>
      <c r="B659" s="297"/>
      <c r="C659" s="297"/>
      <c r="D659" s="297"/>
      <c r="E659" s="297"/>
      <c r="F659" s="297"/>
      <c r="G659" s="297"/>
      <c r="H659" s="297"/>
      <c r="I659" s="297"/>
      <c r="J659" s="297"/>
      <c r="K659" s="303"/>
    </row>
    <row r="660" spans="1:11" ht="18.95" customHeight="1">
      <c r="A660" s="297"/>
      <c r="B660" s="297"/>
      <c r="C660" s="297"/>
      <c r="D660" s="297"/>
      <c r="E660" s="297"/>
      <c r="F660" s="297"/>
      <c r="G660" s="297"/>
      <c r="H660" s="297"/>
      <c r="I660" s="297"/>
      <c r="J660" s="297"/>
      <c r="K660" s="303"/>
    </row>
    <row r="661" spans="1:11" ht="18.95" customHeight="1">
      <c r="A661" s="297"/>
      <c r="B661" s="297"/>
      <c r="C661" s="297"/>
      <c r="D661" s="297"/>
      <c r="E661" s="297"/>
      <c r="F661" s="297"/>
      <c r="G661" s="297"/>
      <c r="H661" s="297"/>
      <c r="I661" s="297"/>
      <c r="J661" s="297"/>
      <c r="K661" s="303"/>
    </row>
    <row r="662" spans="1:11" ht="18.95" customHeight="1">
      <c r="A662" s="297"/>
      <c r="B662" s="297"/>
      <c r="C662" s="297"/>
      <c r="D662" s="297"/>
      <c r="E662" s="297"/>
      <c r="F662" s="297"/>
      <c r="G662" s="297"/>
      <c r="H662" s="297"/>
      <c r="I662" s="297"/>
      <c r="J662" s="297"/>
      <c r="K662" s="303"/>
    </row>
    <row r="663" spans="1:11" ht="18.95" customHeight="1">
      <c r="A663" s="297"/>
      <c r="B663" s="297"/>
      <c r="C663" s="297"/>
      <c r="D663" s="297"/>
      <c r="E663" s="297"/>
      <c r="F663" s="297"/>
      <c r="G663" s="297"/>
      <c r="H663" s="297"/>
      <c r="I663" s="297"/>
      <c r="J663" s="297"/>
      <c r="K663" s="303"/>
    </row>
    <row r="664" spans="1:11" ht="18.95" customHeight="1">
      <c r="A664" s="297"/>
      <c r="B664" s="297"/>
      <c r="C664" s="297"/>
      <c r="D664" s="297"/>
      <c r="E664" s="297"/>
      <c r="F664" s="297"/>
      <c r="G664" s="297"/>
      <c r="H664" s="297"/>
      <c r="I664" s="297"/>
      <c r="J664" s="297"/>
      <c r="K664" s="303"/>
    </row>
    <row r="665" spans="1:11" ht="18.95" customHeight="1">
      <c r="A665" s="297"/>
      <c r="B665" s="297"/>
      <c r="C665" s="297"/>
      <c r="D665" s="297"/>
      <c r="E665" s="297"/>
      <c r="F665" s="297"/>
      <c r="G665" s="297"/>
      <c r="H665" s="297"/>
      <c r="I665" s="297"/>
      <c r="J665" s="297"/>
      <c r="K665" s="303"/>
    </row>
    <row r="666" spans="1:11" ht="18.95" customHeight="1">
      <c r="A666" s="297"/>
      <c r="B666" s="297"/>
      <c r="C666" s="297"/>
      <c r="D666" s="297"/>
      <c r="E666" s="297"/>
      <c r="F666" s="297"/>
      <c r="G666" s="297"/>
      <c r="H666" s="297"/>
      <c r="I666" s="297"/>
      <c r="J666" s="297"/>
      <c r="K666" s="303"/>
    </row>
    <row r="667" spans="1:11" ht="18.95" customHeight="1">
      <c r="A667" s="297"/>
      <c r="B667" s="297"/>
      <c r="C667" s="297"/>
      <c r="D667" s="297"/>
      <c r="E667" s="297"/>
      <c r="F667" s="297"/>
      <c r="G667" s="297"/>
      <c r="H667" s="297"/>
      <c r="I667" s="297"/>
      <c r="J667" s="297"/>
      <c r="K667" s="303"/>
    </row>
    <row r="668" spans="1:11" ht="18.95" customHeight="1">
      <c r="A668" s="297"/>
      <c r="B668" s="297"/>
      <c r="C668" s="297"/>
      <c r="D668" s="297"/>
      <c r="E668" s="297"/>
      <c r="F668" s="297"/>
      <c r="G668" s="297"/>
      <c r="H668" s="297"/>
      <c r="I668" s="297"/>
      <c r="J668" s="297"/>
      <c r="K668" s="303"/>
    </row>
    <row r="669" spans="1:11" ht="18.95" customHeight="1">
      <c r="A669" s="297"/>
      <c r="B669" s="297"/>
      <c r="C669" s="297"/>
      <c r="D669" s="297"/>
      <c r="E669" s="297"/>
      <c r="F669" s="297"/>
      <c r="G669" s="297"/>
      <c r="H669" s="297"/>
      <c r="I669" s="297"/>
      <c r="J669" s="297"/>
      <c r="K669" s="303"/>
    </row>
    <row r="670" spans="1:11" ht="18.95" customHeight="1">
      <c r="A670" s="297"/>
      <c r="B670" s="297"/>
      <c r="C670" s="297"/>
      <c r="D670" s="297"/>
      <c r="E670" s="297"/>
      <c r="F670" s="297"/>
      <c r="G670" s="297"/>
      <c r="H670" s="297"/>
      <c r="I670" s="297"/>
      <c r="J670" s="297"/>
      <c r="K670" s="303"/>
    </row>
    <row r="671" spans="1:11" ht="18.95" customHeight="1">
      <c r="A671" s="297"/>
      <c r="B671" s="297"/>
      <c r="C671" s="297"/>
      <c r="D671" s="297"/>
      <c r="E671" s="297"/>
      <c r="F671" s="297"/>
      <c r="G671" s="297"/>
      <c r="H671" s="297"/>
      <c r="I671" s="297"/>
      <c r="J671" s="297"/>
      <c r="K671" s="303"/>
    </row>
    <row r="672" spans="1:11" ht="18.95" customHeight="1">
      <c r="A672" s="297"/>
      <c r="B672" s="297"/>
      <c r="C672" s="297"/>
      <c r="D672" s="297"/>
      <c r="E672" s="297"/>
      <c r="F672" s="297"/>
      <c r="G672" s="297"/>
      <c r="H672" s="297"/>
      <c r="I672" s="297"/>
      <c r="J672" s="297"/>
      <c r="K672" s="303"/>
    </row>
    <row r="673" spans="1:11" ht="18.95" customHeight="1">
      <c r="A673" s="297"/>
      <c r="B673" s="297"/>
      <c r="C673" s="297"/>
      <c r="D673" s="297"/>
      <c r="E673" s="297"/>
      <c r="F673" s="297"/>
      <c r="G673" s="297"/>
      <c r="H673" s="297"/>
      <c r="I673" s="297"/>
      <c r="J673" s="297"/>
      <c r="K673" s="303"/>
    </row>
    <row r="674" spans="1:11" ht="18.95" customHeight="1">
      <c r="A674" s="297"/>
      <c r="B674" s="297"/>
      <c r="C674" s="297"/>
      <c r="D674" s="297"/>
      <c r="E674" s="297"/>
      <c r="F674" s="297"/>
      <c r="G674" s="297"/>
      <c r="H674" s="297"/>
      <c r="I674" s="297"/>
      <c r="J674" s="297"/>
      <c r="K674" s="303"/>
    </row>
    <row r="675" spans="1:11" ht="18.95" customHeight="1">
      <c r="A675" s="297"/>
      <c r="B675" s="297"/>
      <c r="C675" s="297"/>
      <c r="D675" s="297"/>
      <c r="E675" s="297"/>
      <c r="F675" s="297"/>
      <c r="G675" s="297"/>
      <c r="H675" s="297"/>
      <c r="I675" s="297"/>
      <c r="J675" s="297"/>
      <c r="K675" s="303"/>
    </row>
    <row r="676" spans="1:11" ht="18.95" customHeight="1">
      <c r="A676" s="297"/>
      <c r="B676" s="297"/>
      <c r="C676" s="297"/>
      <c r="D676" s="297"/>
      <c r="E676" s="297"/>
      <c r="F676" s="297"/>
      <c r="G676" s="297"/>
      <c r="H676" s="297"/>
      <c r="I676" s="297"/>
      <c r="J676" s="297"/>
      <c r="K676" s="303"/>
    </row>
    <row r="677" spans="1:11" ht="18.95" customHeight="1">
      <c r="A677" s="297"/>
      <c r="B677" s="297"/>
      <c r="C677" s="297"/>
      <c r="D677" s="297"/>
      <c r="E677" s="297"/>
      <c r="F677" s="297"/>
      <c r="G677" s="297"/>
      <c r="H677" s="297"/>
      <c r="I677" s="297"/>
      <c r="J677" s="297"/>
      <c r="K677" s="303"/>
    </row>
    <row r="678" spans="1:11" ht="18.95" customHeight="1">
      <c r="A678" s="297"/>
      <c r="B678" s="297"/>
      <c r="C678" s="297"/>
      <c r="D678" s="297"/>
      <c r="E678" s="297"/>
      <c r="F678" s="297"/>
      <c r="G678" s="297"/>
      <c r="H678" s="297"/>
      <c r="I678" s="297"/>
      <c r="J678" s="297"/>
      <c r="K678" s="303"/>
    </row>
    <row r="679" spans="1:11" ht="18.95" customHeight="1">
      <c r="A679" s="297"/>
      <c r="B679" s="297"/>
      <c r="C679" s="297"/>
      <c r="D679" s="297"/>
      <c r="E679" s="297"/>
      <c r="F679" s="297"/>
      <c r="G679" s="297"/>
      <c r="H679" s="297"/>
      <c r="I679" s="297"/>
      <c r="J679" s="297"/>
      <c r="K679" s="303"/>
    </row>
    <row r="680" spans="1:11" ht="18.95" customHeight="1">
      <c r="A680" s="297"/>
      <c r="B680" s="297"/>
      <c r="C680" s="297"/>
      <c r="D680" s="297"/>
      <c r="E680" s="297"/>
      <c r="F680" s="297"/>
      <c r="G680" s="297"/>
      <c r="H680" s="297"/>
      <c r="I680" s="297"/>
      <c r="J680" s="297"/>
      <c r="K680" s="303"/>
    </row>
    <row r="681" spans="1:11" ht="18.95" customHeight="1">
      <c r="A681" s="297"/>
      <c r="B681" s="297"/>
      <c r="C681" s="297"/>
      <c r="D681" s="297"/>
      <c r="E681" s="297"/>
      <c r="F681" s="297"/>
      <c r="G681" s="297"/>
      <c r="H681" s="297"/>
      <c r="I681" s="297"/>
      <c r="J681" s="297"/>
      <c r="K681" s="303"/>
    </row>
    <row r="682" spans="1:11" ht="18.95" customHeight="1">
      <c r="A682" s="297"/>
      <c r="B682" s="297"/>
      <c r="C682" s="297"/>
      <c r="D682" s="297"/>
      <c r="E682" s="297"/>
      <c r="F682" s="297"/>
      <c r="G682" s="297"/>
      <c r="H682" s="297"/>
      <c r="I682" s="297"/>
      <c r="J682" s="297"/>
      <c r="K682" s="303"/>
    </row>
    <row r="683" spans="1:11" ht="18.95" customHeight="1">
      <c r="A683" s="297"/>
      <c r="B683" s="297"/>
      <c r="C683" s="297"/>
      <c r="D683" s="297"/>
      <c r="E683" s="297"/>
      <c r="F683" s="297"/>
      <c r="G683" s="297"/>
      <c r="H683" s="297"/>
      <c r="I683" s="297"/>
      <c r="J683" s="297"/>
      <c r="K683" s="303"/>
    </row>
    <row r="684" spans="1:11" ht="18.95" customHeight="1">
      <c r="A684" s="297"/>
      <c r="B684" s="297"/>
      <c r="C684" s="297"/>
      <c r="D684" s="297"/>
      <c r="E684" s="297"/>
      <c r="F684" s="297"/>
      <c r="G684" s="297"/>
      <c r="H684" s="297"/>
      <c r="I684" s="297"/>
      <c r="J684" s="297"/>
      <c r="K684" s="303"/>
    </row>
    <row r="685" spans="1:11" ht="18.95" customHeight="1">
      <c r="A685" s="297"/>
      <c r="B685" s="297"/>
      <c r="C685" s="297"/>
      <c r="D685" s="297"/>
      <c r="E685" s="297"/>
      <c r="F685" s="297"/>
      <c r="G685" s="297"/>
      <c r="H685" s="297"/>
      <c r="I685" s="297"/>
      <c r="J685" s="297"/>
      <c r="K685" s="303"/>
    </row>
    <row r="686" spans="1:11" ht="18.95" customHeight="1">
      <c r="A686" s="297"/>
      <c r="B686" s="297"/>
      <c r="C686" s="297"/>
      <c r="D686" s="297"/>
      <c r="E686" s="297"/>
      <c r="F686" s="297"/>
      <c r="G686" s="297"/>
      <c r="H686" s="297"/>
      <c r="I686" s="297"/>
      <c r="J686" s="297"/>
      <c r="K686" s="303"/>
    </row>
    <row r="687" spans="1:11" ht="18.95" customHeight="1">
      <c r="A687" s="297"/>
      <c r="B687" s="297"/>
      <c r="C687" s="297"/>
      <c r="D687" s="297"/>
      <c r="E687" s="297"/>
      <c r="F687" s="297"/>
      <c r="G687" s="297"/>
      <c r="H687" s="297"/>
      <c r="I687" s="297"/>
      <c r="J687" s="297"/>
      <c r="K687" s="303"/>
    </row>
    <row r="688" spans="1:11" ht="18.95" customHeight="1">
      <c r="A688" s="297"/>
      <c r="B688" s="297"/>
      <c r="C688" s="297"/>
      <c r="D688" s="297"/>
      <c r="E688" s="297"/>
      <c r="F688" s="297"/>
      <c r="G688" s="297"/>
      <c r="H688" s="297"/>
      <c r="I688" s="297"/>
      <c r="J688" s="297"/>
      <c r="K688" s="303"/>
    </row>
    <row r="689" spans="1:11" ht="18.95" customHeight="1">
      <c r="A689" s="297"/>
      <c r="B689" s="297"/>
      <c r="C689" s="297"/>
      <c r="D689" s="297"/>
      <c r="E689" s="297"/>
      <c r="F689" s="297"/>
      <c r="G689" s="297"/>
      <c r="H689" s="297"/>
      <c r="I689" s="297"/>
      <c r="J689" s="297"/>
      <c r="K689" s="303"/>
    </row>
    <row r="690" spans="1:11" ht="18.95" customHeight="1">
      <c r="A690" s="297"/>
      <c r="B690" s="297"/>
      <c r="C690" s="297"/>
      <c r="D690" s="297"/>
      <c r="E690" s="297"/>
      <c r="F690" s="297"/>
      <c r="G690" s="297"/>
      <c r="H690" s="297"/>
      <c r="I690" s="297"/>
      <c r="J690" s="297"/>
      <c r="K690" s="303"/>
    </row>
    <row r="691" spans="1:11" ht="18.95" customHeight="1">
      <c r="A691" s="297"/>
      <c r="B691" s="297"/>
      <c r="C691" s="297"/>
      <c r="D691" s="297"/>
      <c r="E691" s="297"/>
      <c r="F691" s="297"/>
      <c r="G691" s="297"/>
      <c r="H691" s="297"/>
      <c r="I691" s="297"/>
      <c r="J691" s="297"/>
      <c r="K691" s="303"/>
    </row>
    <row r="692" spans="1:11" ht="18.95" customHeight="1">
      <c r="A692" s="297"/>
      <c r="B692" s="297"/>
      <c r="C692" s="297"/>
      <c r="D692" s="297"/>
      <c r="E692" s="297"/>
      <c r="F692" s="297"/>
      <c r="G692" s="297"/>
      <c r="H692" s="297"/>
      <c r="I692" s="297"/>
      <c r="J692" s="297"/>
      <c r="K692" s="303"/>
    </row>
    <row r="693" spans="1:11" ht="18.95" customHeight="1">
      <c r="A693" s="297"/>
      <c r="B693" s="297"/>
      <c r="C693" s="297"/>
      <c r="D693" s="297"/>
      <c r="E693" s="297"/>
      <c r="F693" s="297"/>
      <c r="G693" s="297"/>
      <c r="H693" s="297"/>
      <c r="I693" s="297"/>
      <c r="J693" s="297"/>
      <c r="K693" s="303"/>
    </row>
    <row r="694" spans="1:11" ht="18.95" customHeight="1">
      <c r="A694" s="297"/>
      <c r="B694" s="297"/>
      <c r="C694" s="297"/>
      <c r="D694" s="297"/>
      <c r="E694" s="297"/>
      <c r="F694" s="297"/>
      <c r="G694" s="297"/>
      <c r="H694" s="297"/>
      <c r="I694" s="297"/>
      <c r="J694" s="297"/>
      <c r="K694" s="303"/>
    </row>
    <row r="695" spans="1:11" ht="18.95" customHeight="1">
      <c r="A695" s="297"/>
      <c r="B695" s="297"/>
      <c r="C695" s="297"/>
      <c r="D695" s="297"/>
      <c r="E695" s="297"/>
      <c r="F695" s="297"/>
      <c r="G695" s="297"/>
      <c r="H695" s="297"/>
      <c r="I695" s="297"/>
      <c r="J695" s="297"/>
      <c r="K695" s="303"/>
    </row>
    <row r="696" spans="1:11" ht="18.95" customHeight="1">
      <c r="A696" s="297"/>
      <c r="B696" s="297"/>
      <c r="C696" s="297"/>
      <c r="D696" s="297"/>
      <c r="E696" s="297"/>
      <c r="F696" s="297"/>
      <c r="G696" s="297"/>
      <c r="H696" s="297"/>
      <c r="I696" s="297"/>
      <c r="J696" s="297"/>
      <c r="K696" s="303"/>
    </row>
    <row r="697" spans="1:11" ht="18.95" customHeight="1">
      <c r="A697" s="297"/>
      <c r="B697" s="297"/>
      <c r="C697" s="297"/>
      <c r="D697" s="297"/>
      <c r="E697" s="297"/>
      <c r="F697" s="297"/>
      <c r="G697" s="297"/>
      <c r="H697" s="297"/>
      <c r="I697" s="297"/>
      <c r="J697" s="297"/>
      <c r="K697" s="303"/>
    </row>
    <row r="698" spans="1:11" ht="18.95" customHeight="1">
      <c r="A698" s="297"/>
      <c r="B698" s="297"/>
      <c r="C698" s="297"/>
      <c r="D698" s="297"/>
      <c r="E698" s="297"/>
      <c r="F698" s="297"/>
      <c r="G698" s="297"/>
      <c r="H698" s="297"/>
      <c r="I698" s="297"/>
      <c r="J698" s="297"/>
      <c r="K698" s="303"/>
    </row>
    <row r="699" spans="1:11" ht="18.95" customHeight="1">
      <c r="A699" s="297"/>
      <c r="B699" s="297"/>
      <c r="C699" s="297"/>
      <c r="D699" s="297"/>
      <c r="E699" s="297"/>
      <c r="F699" s="297"/>
      <c r="G699" s="297"/>
      <c r="H699" s="297"/>
      <c r="I699" s="297"/>
      <c r="J699" s="297"/>
      <c r="K699" s="303"/>
    </row>
    <row r="700" spans="1:11" ht="18.95" customHeight="1">
      <c r="A700" s="297"/>
      <c r="B700" s="297"/>
      <c r="C700" s="297"/>
      <c r="D700" s="297"/>
      <c r="E700" s="297"/>
      <c r="F700" s="297"/>
      <c r="G700" s="297"/>
      <c r="H700" s="297"/>
      <c r="I700" s="297"/>
      <c r="J700" s="297"/>
      <c r="K700" s="303"/>
    </row>
    <row r="701" spans="1:11" ht="18.95" customHeight="1">
      <c r="A701" s="297"/>
      <c r="B701" s="297"/>
      <c r="C701" s="297"/>
      <c r="D701" s="297"/>
      <c r="E701" s="297"/>
      <c r="F701" s="297"/>
      <c r="G701" s="297"/>
      <c r="H701" s="297"/>
      <c r="I701" s="297"/>
      <c r="J701" s="297"/>
      <c r="K701" s="303"/>
    </row>
    <row r="702" spans="1:11" ht="18.95" customHeight="1">
      <c r="A702" s="297"/>
      <c r="B702" s="297"/>
      <c r="C702" s="297"/>
      <c r="D702" s="297"/>
      <c r="E702" s="297"/>
      <c r="F702" s="297"/>
      <c r="G702" s="297"/>
      <c r="H702" s="297"/>
      <c r="I702" s="297"/>
      <c r="J702" s="297"/>
      <c r="K702" s="303"/>
    </row>
    <row r="703" spans="1:11" ht="18.95" customHeight="1">
      <c r="A703" s="297"/>
      <c r="B703" s="297"/>
      <c r="C703" s="297"/>
      <c r="D703" s="297"/>
      <c r="E703" s="297"/>
      <c r="F703" s="297"/>
      <c r="G703" s="297"/>
      <c r="H703" s="297"/>
      <c r="I703" s="297"/>
      <c r="J703" s="297"/>
      <c r="K703" s="303"/>
    </row>
    <row r="704" spans="1:11" ht="18.95" customHeight="1">
      <c r="A704" s="297"/>
      <c r="B704" s="297"/>
      <c r="C704" s="297"/>
      <c r="D704" s="297"/>
      <c r="E704" s="297"/>
      <c r="F704" s="297"/>
      <c r="G704" s="297"/>
      <c r="H704" s="297"/>
      <c r="I704" s="297"/>
      <c r="J704" s="297"/>
      <c r="K704" s="303"/>
    </row>
    <row r="705" spans="1:11" ht="18.95" customHeight="1">
      <c r="A705" s="297"/>
      <c r="B705" s="297"/>
      <c r="C705" s="297"/>
      <c r="D705" s="297"/>
      <c r="E705" s="297"/>
      <c r="F705" s="297"/>
      <c r="G705" s="297"/>
      <c r="H705" s="297"/>
      <c r="I705" s="297"/>
      <c r="J705" s="297"/>
      <c r="K705" s="303"/>
    </row>
    <row r="706" spans="1:11" ht="18.95" customHeight="1">
      <c r="A706" s="297"/>
      <c r="B706" s="297"/>
      <c r="C706" s="297"/>
      <c r="D706" s="297"/>
      <c r="E706" s="297"/>
      <c r="F706" s="297"/>
      <c r="G706" s="297"/>
      <c r="H706" s="297"/>
      <c r="I706" s="297"/>
      <c r="J706" s="297"/>
      <c r="K706" s="303"/>
    </row>
    <row r="707" spans="1:11" ht="18.95" customHeight="1">
      <c r="A707" s="297"/>
      <c r="B707" s="297"/>
      <c r="C707" s="297"/>
      <c r="D707" s="297"/>
      <c r="E707" s="297"/>
      <c r="F707" s="297"/>
      <c r="G707" s="297"/>
      <c r="H707" s="297"/>
      <c r="I707" s="297"/>
      <c r="J707" s="297"/>
      <c r="K707" s="303"/>
    </row>
    <row r="708" spans="1:11" ht="18.95" customHeight="1">
      <c r="A708" s="297"/>
      <c r="B708" s="297"/>
      <c r="C708" s="297"/>
      <c r="D708" s="297"/>
      <c r="E708" s="297"/>
      <c r="F708" s="297"/>
      <c r="G708" s="297"/>
      <c r="H708" s="297"/>
      <c r="I708" s="297"/>
      <c r="J708" s="297"/>
      <c r="K708" s="303"/>
    </row>
    <row r="709" spans="1:11" ht="18.95" customHeight="1">
      <c r="A709" s="297"/>
      <c r="B709" s="297"/>
      <c r="C709" s="297"/>
      <c r="D709" s="297"/>
      <c r="E709" s="297"/>
      <c r="F709" s="297"/>
      <c r="G709" s="297"/>
      <c r="H709" s="297"/>
      <c r="I709" s="297"/>
      <c r="J709" s="297"/>
      <c r="K709" s="303"/>
    </row>
    <row r="710" spans="1:11" ht="18.95" customHeight="1">
      <c r="A710" s="297"/>
      <c r="B710" s="297"/>
      <c r="C710" s="297"/>
      <c r="D710" s="297"/>
      <c r="E710" s="297"/>
      <c r="F710" s="297"/>
      <c r="G710" s="297"/>
      <c r="H710" s="297"/>
      <c r="I710" s="297"/>
      <c r="J710" s="297"/>
      <c r="K710" s="303"/>
    </row>
    <row r="711" spans="1:11" ht="18.95" customHeight="1">
      <c r="A711" s="297"/>
      <c r="B711" s="297"/>
      <c r="C711" s="297"/>
      <c r="D711" s="297"/>
      <c r="E711" s="297"/>
      <c r="F711" s="297"/>
      <c r="G711" s="297"/>
      <c r="H711" s="297"/>
      <c r="I711" s="297"/>
      <c r="J711" s="297"/>
      <c r="K711" s="303"/>
    </row>
    <row r="712" spans="1:11" ht="18.95" customHeight="1">
      <c r="A712" s="297"/>
      <c r="B712" s="297"/>
      <c r="C712" s="297"/>
      <c r="D712" s="297"/>
      <c r="E712" s="297"/>
      <c r="F712" s="297"/>
      <c r="G712" s="297"/>
      <c r="H712" s="297"/>
      <c r="I712" s="297"/>
      <c r="J712" s="297"/>
      <c r="K712" s="303"/>
    </row>
    <row r="713" spans="1:11" ht="18.95" customHeight="1">
      <c r="A713" s="297"/>
      <c r="B713" s="297"/>
      <c r="C713" s="297"/>
      <c r="D713" s="297"/>
      <c r="E713" s="297"/>
      <c r="F713" s="297"/>
      <c r="G713" s="297"/>
      <c r="H713" s="297"/>
      <c r="I713" s="297"/>
      <c r="J713" s="297"/>
      <c r="K713" s="303"/>
    </row>
    <row r="714" spans="1:11" ht="18.95" customHeight="1">
      <c r="A714" s="297"/>
      <c r="B714" s="297"/>
      <c r="C714" s="297"/>
      <c r="D714" s="297"/>
      <c r="E714" s="297"/>
      <c r="F714" s="297"/>
      <c r="G714" s="297"/>
      <c r="H714" s="297"/>
      <c r="I714" s="297"/>
      <c r="J714" s="297"/>
      <c r="K714" s="303"/>
    </row>
    <row r="715" spans="1:11" ht="18.95" customHeight="1">
      <c r="A715" s="297"/>
      <c r="B715" s="297"/>
      <c r="C715" s="297"/>
      <c r="D715" s="297"/>
      <c r="E715" s="297"/>
      <c r="F715" s="297"/>
      <c r="G715" s="297"/>
      <c r="H715" s="297"/>
      <c r="I715" s="297"/>
      <c r="J715" s="297"/>
      <c r="K715" s="303"/>
    </row>
    <row r="716" spans="1:11" ht="18.95" customHeight="1">
      <c r="A716" s="297"/>
      <c r="B716" s="297"/>
      <c r="C716" s="297"/>
      <c r="D716" s="297"/>
      <c r="E716" s="297"/>
      <c r="F716" s="297"/>
      <c r="G716" s="297"/>
      <c r="H716" s="297"/>
      <c r="I716" s="297"/>
      <c r="J716" s="297"/>
      <c r="K716" s="303"/>
    </row>
    <row r="717" spans="1:11" ht="18.95" customHeight="1">
      <c r="A717" s="297"/>
      <c r="B717" s="297"/>
      <c r="C717" s="297"/>
      <c r="D717" s="297"/>
      <c r="E717" s="297"/>
      <c r="F717" s="297"/>
      <c r="G717" s="297"/>
      <c r="H717" s="297"/>
      <c r="I717" s="297"/>
      <c r="J717" s="297"/>
      <c r="K717" s="303"/>
    </row>
    <row r="718" spans="1:11" ht="18.95" customHeight="1">
      <c r="A718" s="297"/>
      <c r="B718" s="297"/>
      <c r="C718" s="297"/>
      <c r="D718" s="297"/>
      <c r="E718" s="297"/>
      <c r="F718" s="297"/>
      <c r="G718" s="297"/>
      <c r="H718" s="297"/>
      <c r="I718" s="297"/>
      <c r="J718" s="297"/>
      <c r="K718" s="303"/>
    </row>
    <row r="719" spans="1:11" ht="18.95" customHeight="1">
      <c r="A719" s="297"/>
      <c r="B719" s="297"/>
      <c r="C719" s="297"/>
      <c r="D719" s="297"/>
      <c r="E719" s="297"/>
      <c r="F719" s="297"/>
      <c r="G719" s="297"/>
      <c r="H719" s="297"/>
      <c r="I719" s="297"/>
      <c r="J719" s="297"/>
      <c r="K719" s="303"/>
    </row>
    <row r="720" spans="1:11" ht="18.95" customHeight="1">
      <c r="A720" s="297"/>
      <c r="B720" s="297"/>
      <c r="C720" s="297"/>
      <c r="D720" s="297"/>
      <c r="E720" s="297"/>
      <c r="F720" s="297"/>
      <c r="G720" s="297"/>
      <c r="H720" s="297"/>
      <c r="I720" s="297"/>
      <c r="J720" s="297"/>
      <c r="K720" s="303"/>
    </row>
    <row r="721" spans="1:11" ht="18.95" customHeight="1">
      <c r="A721" s="297"/>
      <c r="B721" s="297"/>
      <c r="C721" s="297"/>
      <c r="D721" s="297"/>
      <c r="E721" s="297"/>
      <c r="F721" s="297"/>
      <c r="G721" s="297"/>
      <c r="H721" s="297"/>
      <c r="I721" s="297"/>
      <c r="J721" s="297"/>
      <c r="K721" s="303"/>
    </row>
    <row r="722" spans="1:11" ht="18.95" customHeight="1">
      <c r="A722" s="297"/>
      <c r="B722" s="297"/>
      <c r="C722" s="297"/>
      <c r="D722" s="297"/>
      <c r="E722" s="297"/>
      <c r="F722" s="297"/>
      <c r="G722" s="297"/>
      <c r="H722" s="297"/>
      <c r="I722" s="297"/>
      <c r="J722" s="297"/>
      <c r="K722" s="303"/>
    </row>
    <row r="723" spans="1:11" ht="18.95" customHeight="1">
      <c r="A723" s="297"/>
      <c r="B723" s="297"/>
      <c r="C723" s="297"/>
      <c r="D723" s="297"/>
      <c r="E723" s="297"/>
      <c r="F723" s="297"/>
      <c r="G723" s="297"/>
      <c r="H723" s="297"/>
      <c r="I723" s="297"/>
      <c r="J723" s="297"/>
      <c r="K723" s="303"/>
    </row>
    <row r="724" spans="1:11" ht="18.95" customHeight="1">
      <c r="A724" s="297"/>
      <c r="B724" s="297"/>
      <c r="C724" s="297"/>
      <c r="D724" s="297"/>
      <c r="E724" s="297"/>
      <c r="F724" s="297"/>
      <c r="G724" s="297"/>
      <c r="H724" s="297"/>
      <c r="I724" s="297"/>
      <c r="J724" s="297"/>
      <c r="K724" s="303"/>
    </row>
    <row r="725" spans="1:11" ht="18.95" customHeight="1">
      <c r="A725" s="297"/>
      <c r="B725" s="297"/>
      <c r="C725" s="297"/>
      <c r="D725" s="297"/>
      <c r="E725" s="297"/>
      <c r="F725" s="297"/>
      <c r="G725" s="297"/>
      <c r="H725" s="297"/>
      <c r="I725" s="297"/>
      <c r="J725" s="297"/>
      <c r="K725" s="303"/>
    </row>
    <row r="726" spans="1:11" ht="18.95" customHeight="1">
      <c r="A726" s="297"/>
      <c r="B726" s="297"/>
      <c r="C726" s="297"/>
      <c r="D726" s="297"/>
      <c r="E726" s="297"/>
      <c r="F726" s="297"/>
      <c r="G726" s="297"/>
      <c r="H726" s="297"/>
      <c r="I726" s="297"/>
      <c r="J726" s="297"/>
      <c r="K726" s="303"/>
    </row>
    <row r="727" spans="1:11" ht="18.95" customHeight="1">
      <c r="A727" s="297"/>
      <c r="B727" s="297"/>
      <c r="C727" s="297"/>
      <c r="D727" s="297"/>
      <c r="E727" s="297"/>
      <c r="F727" s="297"/>
      <c r="G727" s="297"/>
      <c r="H727" s="297"/>
      <c r="I727" s="297"/>
      <c r="J727" s="297"/>
      <c r="K727" s="303"/>
    </row>
    <row r="728" spans="1:11" ht="18.95" customHeight="1">
      <c r="A728" s="297"/>
      <c r="B728" s="297"/>
      <c r="C728" s="297"/>
      <c r="D728" s="297"/>
      <c r="E728" s="297"/>
      <c r="F728" s="297"/>
      <c r="G728" s="297"/>
      <c r="H728" s="297"/>
      <c r="I728" s="297"/>
      <c r="J728" s="297"/>
      <c r="K728" s="303"/>
    </row>
    <row r="729" spans="1:11" ht="18.95" customHeight="1">
      <c r="A729" s="297"/>
      <c r="B729" s="297"/>
      <c r="C729" s="297"/>
      <c r="D729" s="297"/>
      <c r="E729" s="297"/>
      <c r="F729" s="297"/>
      <c r="G729" s="297"/>
      <c r="H729" s="297"/>
      <c r="I729" s="297"/>
      <c r="J729" s="297"/>
      <c r="K729" s="303"/>
    </row>
    <row r="730" spans="1:11" ht="18.95" customHeight="1">
      <c r="A730" s="297"/>
      <c r="B730" s="297"/>
      <c r="C730" s="297"/>
      <c r="D730" s="297"/>
      <c r="E730" s="297"/>
      <c r="F730" s="297"/>
      <c r="G730" s="297"/>
      <c r="H730" s="297"/>
      <c r="I730" s="297"/>
      <c r="J730" s="297"/>
      <c r="K730" s="303"/>
    </row>
    <row r="731" spans="1:11" ht="18.95" customHeight="1">
      <c r="A731" s="297"/>
      <c r="B731" s="297"/>
      <c r="C731" s="297"/>
      <c r="D731" s="297"/>
      <c r="E731" s="297"/>
      <c r="F731" s="297"/>
      <c r="G731" s="297"/>
      <c r="H731" s="297"/>
      <c r="I731" s="297"/>
      <c r="J731" s="297"/>
      <c r="K731" s="303"/>
    </row>
    <row r="732" spans="1:11" ht="18.95" customHeight="1">
      <c r="A732" s="297"/>
      <c r="B732" s="297"/>
      <c r="C732" s="297"/>
      <c r="D732" s="297"/>
      <c r="E732" s="297"/>
      <c r="F732" s="297"/>
      <c r="G732" s="297"/>
      <c r="H732" s="297"/>
      <c r="I732" s="297"/>
      <c r="J732" s="297"/>
      <c r="K732" s="303"/>
    </row>
    <row r="733" spans="1:11" ht="18.95" customHeight="1">
      <c r="A733" s="297"/>
      <c r="B733" s="297"/>
      <c r="C733" s="297"/>
      <c r="D733" s="297"/>
      <c r="E733" s="297"/>
      <c r="F733" s="297"/>
      <c r="G733" s="297"/>
      <c r="H733" s="297"/>
      <c r="I733" s="297"/>
      <c r="J733" s="297"/>
      <c r="K733" s="303"/>
    </row>
    <row r="734" spans="1:11" ht="18.95" customHeight="1">
      <c r="A734" s="297"/>
      <c r="B734" s="297"/>
      <c r="C734" s="297"/>
      <c r="D734" s="297"/>
      <c r="E734" s="297"/>
      <c r="F734" s="297"/>
      <c r="G734" s="297"/>
      <c r="H734" s="297"/>
      <c r="I734" s="297"/>
      <c r="J734" s="297"/>
      <c r="K734" s="303"/>
    </row>
    <row r="735" spans="1:11" ht="18.95" customHeight="1">
      <c r="A735" s="297"/>
      <c r="B735" s="297"/>
      <c r="C735" s="297"/>
      <c r="D735" s="297"/>
      <c r="E735" s="297"/>
      <c r="F735" s="297"/>
      <c r="G735" s="297"/>
      <c r="H735" s="297"/>
      <c r="I735" s="297"/>
      <c r="J735" s="297"/>
      <c r="K735" s="303"/>
    </row>
    <row r="736" spans="1:11" ht="18.95" customHeight="1">
      <c r="A736" s="297"/>
      <c r="B736" s="297"/>
      <c r="C736" s="297"/>
      <c r="D736" s="297"/>
      <c r="E736" s="297"/>
      <c r="F736" s="297"/>
      <c r="G736" s="297"/>
      <c r="H736" s="297"/>
      <c r="I736" s="297"/>
      <c r="J736" s="297"/>
      <c r="K736" s="303"/>
    </row>
    <row r="737" spans="1:11" ht="18.95" customHeight="1">
      <c r="A737" s="297"/>
      <c r="B737" s="297"/>
      <c r="C737" s="297"/>
      <c r="D737" s="297"/>
      <c r="E737" s="297"/>
      <c r="F737" s="297"/>
      <c r="G737" s="297"/>
      <c r="H737" s="297"/>
      <c r="I737" s="297"/>
      <c r="J737" s="297"/>
      <c r="K737" s="303"/>
    </row>
    <row r="738" spans="1:11" ht="18.95" customHeight="1">
      <c r="A738" s="297"/>
      <c r="B738" s="297"/>
      <c r="C738" s="297"/>
      <c r="D738" s="297"/>
      <c r="E738" s="297"/>
      <c r="F738" s="297"/>
      <c r="G738" s="297"/>
      <c r="H738" s="297"/>
      <c r="I738" s="297"/>
      <c r="J738" s="297"/>
      <c r="K738" s="303"/>
    </row>
    <row r="739" spans="1:11" ht="18.95" customHeight="1">
      <c r="A739" s="297"/>
      <c r="B739" s="297"/>
      <c r="C739" s="297"/>
      <c r="D739" s="297"/>
      <c r="E739" s="297"/>
      <c r="F739" s="297"/>
      <c r="G739" s="297"/>
      <c r="H739" s="297"/>
      <c r="I739" s="297"/>
      <c r="J739" s="297"/>
      <c r="K739" s="303"/>
    </row>
    <row r="740" spans="1:11" ht="18.95" customHeight="1">
      <c r="A740" s="297"/>
      <c r="B740" s="297"/>
      <c r="C740" s="297"/>
      <c r="D740" s="297"/>
      <c r="E740" s="297"/>
      <c r="F740" s="297"/>
      <c r="G740" s="297"/>
      <c r="H740" s="297"/>
      <c r="I740" s="297"/>
      <c r="J740" s="297"/>
      <c r="K740" s="303"/>
    </row>
    <row r="741" spans="1:11" ht="18.95" customHeight="1">
      <c r="A741" s="297"/>
      <c r="B741" s="297"/>
      <c r="C741" s="297"/>
      <c r="D741" s="297"/>
      <c r="E741" s="297"/>
      <c r="F741" s="297"/>
      <c r="G741" s="297"/>
      <c r="H741" s="297"/>
      <c r="I741" s="297"/>
      <c r="J741" s="297"/>
      <c r="K741" s="303"/>
    </row>
    <row r="742" spans="1:11" ht="18.95" customHeight="1">
      <c r="A742" s="297"/>
      <c r="B742" s="297"/>
      <c r="C742" s="297"/>
      <c r="D742" s="297"/>
      <c r="E742" s="297"/>
      <c r="F742" s="297"/>
      <c r="G742" s="297"/>
      <c r="H742" s="297"/>
      <c r="I742" s="297"/>
      <c r="J742" s="297"/>
      <c r="K742" s="303"/>
    </row>
    <row r="743" spans="1:11" ht="18.95" customHeight="1">
      <c r="A743" s="297"/>
      <c r="B743" s="297"/>
      <c r="C743" s="297"/>
      <c r="D743" s="297"/>
      <c r="E743" s="297"/>
      <c r="F743" s="297"/>
      <c r="G743" s="297"/>
      <c r="H743" s="297"/>
      <c r="I743" s="297"/>
      <c r="J743" s="297"/>
      <c r="K743" s="303"/>
    </row>
    <row r="744" spans="1:11" ht="18.95" customHeight="1">
      <c r="A744" s="297"/>
      <c r="B744" s="297"/>
      <c r="C744" s="297"/>
      <c r="D744" s="297"/>
      <c r="E744" s="297"/>
      <c r="F744" s="297"/>
      <c r="G744" s="297"/>
      <c r="H744" s="297"/>
      <c r="I744" s="297"/>
      <c r="J744" s="297"/>
      <c r="K744" s="303"/>
    </row>
    <row r="745" spans="1:11" ht="18.95" customHeight="1">
      <c r="A745" s="297"/>
      <c r="B745" s="297"/>
      <c r="C745" s="297"/>
      <c r="D745" s="297"/>
      <c r="E745" s="297"/>
      <c r="F745" s="297"/>
      <c r="G745" s="297"/>
      <c r="H745" s="297"/>
      <c r="I745" s="297"/>
      <c r="J745" s="297"/>
      <c r="K745" s="303"/>
    </row>
    <row r="746" spans="1:11" ht="18.95" customHeight="1">
      <c r="A746" s="297"/>
      <c r="B746" s="297"/>
      <c r="C746" s="297"/>
      <c r="D746" s="297"/>
      <c r="E746" s="297"/>
      <c r="F746" s="297"/>
      <c r="G746" s="297"/>
      <c r="H746" s="297"/>
      <c r="I746" s="297"/>
      <c r="J746" s="297"/>
      <c r="K746" s="303"/>
    </row>
    <row r="747" spans="1:11" ht="18.95" customHeight="1">
      <c r="A747" s="297"/>
      <c r="B747" s="297"/>
      <c r="C747" s="297"/>
      <c r="D747" s="297"/>
      <c r="E747" s="297"/>
      <c r="F747" s="297"/>
      <c r="G747" s="297"/>
      <c r="H747" s="297"/>
      <c r="I747" s="297"/>
      <c r="J747" s="297"/>
      <c r="K747" s="303"/>
    </row>
    <row r="748" spans="1:11" ht="18.95" customHeight="1">
      <c r="A748" s="297"/>
      <c r="B748" s="297"/>
      <c r="C748" s="297"/>
      <c r="D748" s="297"/>
      <c r="E748" s="297"/>
      <c r="F748" s="297"/>
      <c r="G748" s="297"/>
      <c r="H748" s="297"/>
      <c r="I748" s="297"/>
      <c r="J748" s="297"/>
      <c r="K748" s="303"/>
    </row>
    <row r="749" spans="1:11" ht="18.95" customHeight="1">
      <c r="A749" s="297"/>
      <c r="B749" s="297"/>
      <c r="C749" s="297"/>
      <c r="D749" s="297"/>
      <c r="E749" s="297"/>
      <c r="F749" s="297"/>
      <c r="G749" s="297"/>
      <c r="H749" s="297"/>
      <c r="I749" s="297"/>
      <c r="J749" s="297"/>
      <c r="K749" s="303"/>
    </row>
    <row r="750" spans="1:11" ht="18.95" customHeight="1">
      <c r="A750" s="297"/>
      <c r="B750" s="297"/>
      <c r="C750" s="297"/>
      <c r="D750" s="297"/>
      <c r="E750" s="297"/>
      <c r="F750" s="297"/>
      <c r="G750" s="297"/>
      <c r="H750" s="297"/>
      <c r="I750" s="297"/>
      <c r="J750" s="297"/>
      <c r="K750" s="303"/>
    </row>
    <row r="751" spans="1:11" ht="18.95" customHeight="1">
      <c r="A751" s="297"/>
      <c r="B751" s="297"/>
      <c r="C751" s="297"/>
      <c r="D751" s="297"/>
      <c r="E751" s="297"/>
      <c r="F751" s="297"/>
      <c r="G751" s="297"/>
      <c r="H751" s="297"/>
      <c r="I751" s="297"/>
      <c r="J751" s="297"/>
      <c r="K751" s="303"/>
    </row>
    <row r="752" spans="1:11" ht="18.95" customHeight="1">
      <c r="A752" s="297"/>
      <c r="B752" s="297"/>
      <c r="C752" s="297"/>
      <c r="D752" s="297"/>
      <c r="E752" s="297"/>
      <c r="F752" s="297"/>
      <c r="G752" s="297"/>
      <c r="H752" s="297"/>
      <c r="I752" s="297"/>
      <c r="J752" s="297"/>
      <c r="K752" s="303"/>
    </row>
    <row r="753" spans="1:11" ht="18.95" customHeight="1">
      <c r="A753" s="297"/>
      <c r="B753" s="297"/>
      <c r="C753" s="297"/>
      <c r="D753" s="297"/>
      <c r="E753" s="297"/>
      <c r="F753" s="297"/>
      <c r="G753" s="297"/>
      <c r="H753" s="297"/>
      <c r="I753" s="297"/>
      <c r="J753" s="297"/>
      <c r="K753" s="303"/>
    </row>
    <row r="754" spans="1:11" ht="18.95" customHeight="1">
      <c r="A754" s="297"/>
      <c r="B754" s="297"/>
      <c r="C754" s="297"/>
      <c r="D754" s="297"/>
      <c r="E754" s="297"/>
      <c r="F754" s="297"/>
      <c r="G754" s="297"/>
      <c r="H754" s="297"/>
      <c r="I754" s="297"/>
      <c r="J754" s="297"/>
      <c r="K754" s="303"/>
    </row>
    <row r="755" spans="1:11" ht="18.95" customHeight="1">
      <c r="A755" s="297"/>
      <c r="B755" s="297"/>
      <c r="C755" s="297"/>
      <c r="D755" s="297"/>
      <c r="E755" s="297"/>
      <c r="F755" s="297"/>
      <c r="G755" s="297"/>
      <c r="H755" s="297"/>
      <c r="I755" s="297"/>
      <c r="J755" s="297"/>
      <c r="K755" s="303"/>
    </row>
    <row r="756" spans="1:11" ht="18.95" customHeight="1">
      <c r="A756" s="297"/>
      <c r="B756" s="297"/>
      <c r="C756" s="297"/>
      <c r="D756" s="297"/>
      <c r="E756" s="297"/>
      <c r="F756" s="297"/>
      <c r="G756" s="297"/>
      <c r="H756" s="297"/>
      <c r="I756" s="297"/>
      <c r="J756" s="297"/>
      <c r="K756" s="303"/>
    </row>
    <row r="757" spans="1:11" ht="18.95" customHeight="1">
      <c r="A757" s="297"/>
      <c r="B757" s="297"/>
      <c r="C757" s="297"/>
      <c r="D757" s="297"/>
      <c r="E757" s="297"/>
      <c r="F757" s="297"/>
      <c r="G757" s="297"/>
      <c r="H757" s="297"/>
      <c r="I757" s="297"/>
      <c r="J757" s="297"/>
      <c r="K757" s="303"/>
    </row>
    <row r="758" spans="1:11" ht="18.95" customHeight="1">
      <c r="A758" s="297"/>
      <c r="B758" s="297"/>
      <c r="C758" s="297"/>
      <c r="D758" s="297"/>
      <c r="E758" s="297"/>
      <c r="F758" s="297"/>
      <c r="G758" s="297"/>
      <c r="H758" s="297"/>
      <c r="I758" s="297"/>
      <c r="J758" s="297"/>
      <c r="K758" s="303"/>
    </row>
    <row r="759" spans="1:11" ht="18.95" customHeight="1">
      <c r="A759" s="297"/>
      <c r="B759" s="297"/>
      <c r="C759" s="297"/>
      <c r="D759" s="297"/>
      <c r="E759" s="297"/>
      <c r="F759" s="297"/>
      <c r="G759" s="297"/>
      <c r="H759" s="297"/>
      <c r="I759" s="297"/>
      <c r="J759" s="297"/>
      <c r="K759" s="303"/>
    </row>
    <row r="760" spans="1:11" ht="18.95" customHeight="1">
      <c r="A760" s="297"/>
      <c r="B760" s="297"/>
      <c r="C760" s="297"/>
      <c r="D760" s="297"/>
      <c r="E760" s="297"/>
      <c r="F760" s="297"/>
      <c r="G760" s="297"/>
      <c r="H760" s="297"/>
      <c r="I760" s="297"/>
      <c r="J760" s="297"/>
      <c r="K760" s="303"/>
    </row>
    <row r="761" spans="1:11" ht="18.95" customHeight="1">
      <c r="A761" s="297"/>
      <c r="B761" s="297"/>
      <c r="C761" s="297"/>
      <c r="D761" s="297"/>
      <c r="E761" s="297"/>
      <c r="F761" s="297"/>
      <c r="G761" s="297"/>
      <c r="H761" s="297"/>
      <c r="I761" s="297"/>
      <c r="J761" s="297"/>
      <c r="K761" s="303"/>
    </row>
    <row r="762" spans="1:11" ht="18.95" customHeight="1">
      <c r="A762" s="297"/>
      <c r="B762" s="297"/>
      <c r="C762" s="297"/>
      <c r="D762" s="297"/>
      <c r="E762" s="297"/>
      <c r="F762" s="297"/>
      <c r="G762" s="297"/>
      <c r="H762" s="297"/>
      <c r="I762" s="297"/>
      <c r="J762" s="297"/>
      <c r="K762" s="303"/>
    </row>
    <row r="763" spans="1:11" ht="18.95" customHeight="1">
      <c r="A763" s="297"/>
      <c r="B763" s="297"/>
      <c r="C763" s="297"/>
      <c r="D763" s="297"/>
      <c r="E763" s="297"/>
      <c r="F763" s="297"/>
      <c r="G763" s="297"/>
      <c r="H763" s="297"/>
      <c r="I763" s="297"/>
      <c r="J763" s="297"/>
      <c r="K763" s="303"/>
    </row>
    <row r="764" spans="1:11" ht="18.95" customHeight="1">
      <c r="A764" s="297"/>
      <c r="B764" s="297"/>
      <c r="C764" s="297"/>
      <c r="D764" s="297"/>
      <c r="E764" s="297"/>
      <c r="F764" s="297"/>
      <c r="G764" s="297"/>
      <c r="H764" s="297"/>
      <c r="I764" s="297"/>
      <c r="J764" s="297"/>
      <c r="K764" s="303"/>
    </row>
    <row r="765" spans="1:11" ht="18.95" customHeight="1">
      <c r="A765" s="297"/>
      <c r="B765" s="297"/>
      <c r="C765" s="297"/>
      <c r="D765" s="297"/>
      <c r="E765" s="297"/>
      <c r="F765" s="297"/>
      <c r="G765" s="297"/>
      <c r="H765" s="297"/>
      <c r="I765" s="297"/>
      <c r="J765" s="297"/>
      <c r="K765" s="303"/>
    </row>
    <row r="766" spans="1:11" ht="18.95" customHeight="1">
      <c r="A766" s="297"/>
      <c r="B766" s="297"/>
      <c r="C766" s="297"/>
      <c r="D766" s="297"/>
      <c r="E766" s="297"/>
      <c r="F766" s="297"/>
      <c r="G766" s="297"/>
      <c r="H766" s="297"/>
      <c r="I766" s="297"/>
      <c r="J766" s="297"/>
      <c r="K766" s="303"/>
    </row>
    <row r="767" spans="1:11" ht="18.95" customHeight="1">
      <c r="A767" s="297"/>
      <c r="B767" s="297"/>
      <c r="C767" s="297"/>
      <c r="D767" s="297"/>
      <c r="E767" s="297"/>
      <c r="F767" s="297"/>
      <c r="G767" s="297"/>
      <c r="H767" s="297"/>
      <c r="I767" s="297"/>
      <c r="J767" s="297"/>
      <c r="K767" s="303"/>
    </row>
    <row r="768" spans="1:11" ht="18.95" customHeight="1">
      <c r="A768" s="297"/>
      <c r="B768" s="297"/>
      <c r="C768" s="297"/>
      <c r="D768" s="297"/>
      <c r="E768" s="297"/>
      <c r="F768" s="297"/>
      <c r="G768" s="297"/>
      <c r="H768" s="297"/>
      <c r="I768" s="297"/>
      <c r="J768" s="297"/>
      <c r="K768" s="303"/>
    </row>
    <row r="769" spans="1:11" ht="18.95" customHeight="1">
      <c r="A769" s="297"/>
      <c r="B769" s="297"/>
      <c r="C769" s="297"/>
      <c r="D769" s="297"/>
      <c r="E769" s="297"/>
      <c r="F769" s="297"/>
      <c r="G769" s="297"/>
      <c r="H769" s="297"/>
      <c r="I769" s="297"/>
      <c r="J769" s="297"/>
      <c r="K769" s="303"/>
    </row>
    <row r="770" spans="1:11" ht="18.95" customHeight="1">
      <c r="A770" s="297"/>
      <c r="B770" s="297"/>
      <c r="C770" s="297"/>
      <c r="D770" s="297"/>
      <c r="E770" s="297"/>
      <c r="F770" s="297"/>
      <c r="G770" s="297"/>
      <c r="H770" s="297"/>
      <c r="I770" s="297"/>
      <c r="J770" s="297"/>
      <c r="K770" s="303"/>
    </row>
    <row r="771" spans="1:11" ht="18.95" customHeight="1">
      <c r="A771" s="297"/>
      <c r="B771" s="297"/>
      <c r="C771" s="297"/>
      <c r="D771" s="297"/>
      <c r="E771" s="297"/>
      <c r="F771" s="297"/>
      <c r="G771" s="297"/>
      <c r="H771" s="297"/>
      <c r="I771" s="297"/>
      <c r="J771" s="297"/>
      <c r="K771" s="303"/>
    </row>
    <row r="772" spans="1:11" ht="18.95" customHeight="1">
      <c r="A772" s="297"/>
      <c r="B772" s="297"/>
      <c r="C772" s="297"/>
      <c r="D772" s="297"/>
      <c r="E772" s="297"/>
      <c r="F772" s="297"/>
      <c r="G772" s="297"/>
      <c r="H772" s="297"/>
      <c r="I772" s="297"/>
      <c r="J772" s="297"/>
      <c r="K772" s="303"/>
    </row>
    <row r="773" spans="1:11" ht="18.95" customHeight="1">
      <c r="A773" s="297"/>
      <c r="B773" s="297"/>
      <c r="C773" s="297"/>
      <c r="D773" s="297"/>
      <c r="E773" s="297"/>
      <c r="F773" s="297"/>
      <c r="G773" s="297"/>
      <c r="H773" s="297"/>
      <c r="I773" s="297"/>
      <c r="J773" s="297"/>
      <c r="K773" s="303"/>
    </row>
    <row r="774" spans="1:11" ht="18.95" customHeight="1">
      <c r="A774" s="297"/>
      <c r="B774" s="297"/>
      <c r="C774" s="297"/>
      <c r="D774" s="297"/>
      <c r="E774" s="297"/>
      <c r="F774" s="297"/>
      <c r="G774" s="297"/>
      <c r="H774" s="297"/>
      <c r="I774" s="297"/>
      <c r="J774" s="297"/>
      <c r="K774" s="303"/>
    </row>
    <row r="775" spans="1:11" ht="18.95" customHeight="1">
      <c r="A775" s="297"/>
      <c r="B775" s="297"/>
      <c r="C775" s="297"/>
      <c r="D775" s="297"/>
      <c r="E775" s="297"/>
      <c r="F775" s="297"/>
      <c r="G775" s="297"/>
      <c r="H775" s="297"/>
      <c r="I775" s="297"/>
      <c r="J775" s="297"/>
      <c r="K775" s="303"/>
    </row>
    <row r="776" spans="1:11" ht="18.95" customHeight="1">
      <c r="A776" s="297"/>
      <c r="B776" s="297"/>
      <c r="C776" s="297"/>
      <c r="D776" s="297"/>
      <c r="E776" s="297"/>
      <c r="F776" s="297"/>
      <c r="G776" s="297"/>
      <c r="H776" s="297"/>
      <c r="I776" s="297"/>
      <c r="J776" s="297"/>
      <c r="K776" s="303"/>
    </row>
    <row r="777" spans="1:11" ht="18.95" customHeight="1">
      <c r="A777" s="297"/>
      <c r="B777" s="297"/>
      <c r="C777" s="297"/>
      <c r="D777" s="297"/>
      <c r="E777" s="297"/>
      <c r="F777" s="297"/>
      <c r="G777" s="297"/>
      <c r="H777" s="297"/>
      <c r="I777" s="297"/>
      <c r="J777" s="297"/>
      <c r="K777" s="303"/>
    </row>
    <row r="778" spans="1:11" ht="18.95" customHeight="1">
      <c r="A778" s="297"/>
      <c r="B778" s="297"/>
      <c r="C778" s="297"/>
      <c r="D778" s="297"/>
      <c r="E778" s="297"/>
      <c r="F778" s="297"/>
      <c r="G778" s="297"/>
      <c r="H778" s="297"/>
      <c r="I778" s="297"/>
      <c r="J778" s="297"/>
      <c r="K778" s="303"/>
    </row>
    <row r="779" spans="1:11" ht="18.95" customHeight="1">
      <c r="A779" s="297"/>
      <c r="B779" s="297"/>
      <c r="C779" s="297"/>
      <c r="D779" s="297"/>
      <c r="E779" s="297"/>
      <c r="F779" s="297"/>
      <c r="G779" s="297"/>
      <c r="H779" s="297"/>
      <c r="I779" s="297"/>
      <c r="J779" s="297"/>
      <c r="K779" s="303"/>
    </row>
    <row r="780" spans="1:11" ht="18.95" customHeight="1">
      <c r="A780" s="297"/>
      <c r="B780" s="297"/>
      <c r="C780" s="297"/>
      <c r="D780" s="297"/>
      <c r="E780" s="297"/>
      <c r="F780" s="297"/>
      <c r="G780" s="297"/>
      <c r="H780" s="297"/>
      <c r="I780" s="297"/>
      <c r="J780" s="297"/>
      <c r="K780" s="303"/>
    </row>
    <row r="781" spans="1:11" ht="18.95" customHeight="1">
      <c r="A781" s="297"/>
      <c r="B781" s="297"/>
      <c r="C781" s="297"/>
      <c r="D781" s="297"/>
      <c r="E781" s="297"/>
      <c r="F781" s="297"/>
      <c r="G781" s="297"/>
      <c r="H781" s="297"/>
      <c r="I781" s="297"/>
      <c r="J781" s="297"/>
      <c r="K781" s="303"/>
    </row>
    <row r="782" spans="1:11" ht="18.95" customHeight="1">
      <c r="A782" s="297"/>
      <c r="B782" s="297"/>
      <c r="C782" s="297"/>
      <c r="D782" s="297"/>
      <c r="E782" s="297"/>
      <c r="F782" s="297"/>
      <c r="G782" s="297"/>
      <c r="H782" s="297"/>
      <c r="I782" s="297"/>
      <c r="J782" s="297"/>
      <c r="K782" s="303"/>
    </row>
    <row r="783" spans="1:11" ht="18.95" customHeight="1">
      <c r="A783" s="297"/>
      <c r="B783" s="297"/>
      <c r="C783" s="297"/>
      <c r="D783" s="297"/>
      <c r="E783" s="297"/>
      <c r="F783" s="297"/>
      <c r="G783" s="297"/>
      <c r="H783" s="297"/>
      <c r="I783" s="297"/>
      <c r="J783" s="297"/>
      <c r="K783" s="303"/>
    </row>
    <row r="784" spans="1:11" ht="18.95" customHeight="1">
      <c r="A784" s="297"/>
      <c r="B784" s="297"/>
      <c r="C784" s="297"/>
      <c r="D784" s="297"/>
      <c r="E784" s="297"/>
      <c r="F784" s="297"/>
      <c r="G784" s="297"/>
      <c r="H784" s="297"/>
      <c r="I784" s="297"/>
      <c r="J784" s="297"/>
      <c r="K784" s="303"/>
    </row>
    <row r="785" spans="1:11" ht="18.95" customHeight="1">
      <c r="A785" s="297"/>
      <c r="B785" s="297"/>
      <c r="C785" s="297"/>
      <c r="D785" s="297"/>
      <c r="E785" s="297"/>
      <c r="F785" s="297"/>
      <c r="G785" s="297"/>
      <c r="H785" s="297"/>
      <c r="I785" s="297"/>
      <c r="J785" s="297"/>
      <c r="K785" s="303"/>
    </row>
    <row r="786" spans="1:11" ht="18.95" customHeight="1">
      <c r="A786" s="297"/>
      <c r="B786" s="297"/>
      <c r="C786" s="297"/>
      <c r="D786" s="297"/>
      <c r="E786" s="297"/>
      <c r="F786" s="297"/>
      <c r="G786" s="297"/>
      <c r="H786" s="297"/>
      <c r="I786" s="297"/>
      <c r="J786" s="297"/>
      <c r="K786" s="303"/>
    </row>
    <row r="787" spans="1:11" ht="18.95" customHeight="1">
      <c r="A787" s="297"/>
      <c r="B787" s="297"/>
      <c r="C787" s="297"/>
      <c r="D787" s="297"/>
      <c r="E787" s="297"/>
      <c r="F787" s="297"/>
      <c r="G787" s="297"/>
      <c r="H787" s="297"/>
      <c r="I787" s="297"/>
      <c r="J787" s="297"/>
      <c r="K787" s="303"/>
    </row>
    <row r="788" spans="1:11" ht="18.95" customHeight="1">
      <c r="A788" s="297"/>
      <c r="B788" s="297"/>
      <c r="C788" s="297"/>
      <c r="D788" s="297"/>
      <c r="E788" s="297"/>
      <c r="F788" s="297"/>
      <c r="G788" s="297"/>
      <c r="H788" s="297"/>
      <c r="I788" s="297"/>
      <c r="J788" s="297"/>
      <c r="K788" s="303"/>
    </row>
    <row r="789" spans="1:11" ht="18.95" customHeight="1">
      <c r="A789" s="297"/>
      <c r="B789" s="297"/>
      <c r="C789" s="297"/>
      <c r="D789" s="297"/>
      <c r="E789" s="297"/>
      <c r="F789" s="297"/>
      <c r="G789" s="297"/>
      <c r="H789" s="297"/>
      <c r="I789" s="297"/>
      <c r="J789" s="297"/>
      <c r="K789" s="303"/>
    </row>
    <row r="790" spans="1:11" ht="18.95" customHeight="1">
      <c r="A790" s="297"/>
      <c r="B790" s="297"/>
      <c r="C790" s="297"/>
      <c r="D790" s="297"/>
      <c r="E790" s="297"/>
      <c r="F790" s="297"/>
      <c r="G790" s="297"/>
      <c r="H790" s="297"/>
      <c r="I790" s="297"/>
      <c r="J790" s="297"/>
      <c r="K790" s="303"/>
    </row>
    <row r="791" spans="1:11" ht="18.95" customHeight="1">
      <c r="A791" s="297"/>
      <c r="B791" s="297"/>
      <c r="C791" s="297"/>
      <c r="D791" s="297"/>
      <c r="E791" s="297"/>
      <c r="F791" s="297"/>
      <c r="G791" s="297"/>
      <c r="H791" s="297"/>
      <c r="I791" s="297"/>
      <c r="J791" s="297"/>
      <c r="K791" s="303"/>
    </row>
    <row r="792" spans="1:11" ht="18.95" customHeight="1">
      <c r="A792" s="297"/>
      <c r="B792" s="297"/>
      <c r="C792" s="297"/>
      <c r="D792" s="297"/>
      <c r="E792" s="297"/>
      <c r="F792" s="297"/>
      <c r="G792" s="297"/>
      <c r="H792" s="297"/>
      <c r="I792" s="297"/>
      <c r="J792" s="297"/>
      <c r="K792" s="303"/>
    </row>
    <row r="793" spans="1:11" ht="18.95" customHeight="1">
      <c r="A793" s="297"/>
      <c r="B793" s="297"/>
      <c r="C793" s="297"/>
      <c r="D793" s="297"/>
      <c r="E793" s="297"/>
      <c r="F793" s="297"/>
      <c r="G793" s="297"/>
      <c r="H793" s="297"/>
      <c r="I793" s="297"/>
      <c r="J793" s="297"/>
      <c r="K793" s="303"/>
    </row>
    <row r="794" spans="1:11" ht="18.95" customHeight="1">
      <c r="A794" s="297"/>
      <c r="B794" s="297"/>
      <c r="C794" s="297"/>
      <c r="D794" s="297"/>
      <c r="E794" s="297"/>
      <c r="F794" s="297"/>
      <c r="G794" s="297"/>
      <c r="H794" s="297"/>
      <c r="I794" s="297"/>
      <c r="J794" s="297"/>
      <c r="K794" s="303"/>
    </row>
    <row r="795" spans="1:11" ht="18.95" customHeight="1">
      <c r="A795" s="297"/>
      <c r="B795" s="297"/>
      <c r="C795" s="297"/>
      <c r="D795" s="297"/>
      <c r="E795" s="297"/>
      <c r="F795" s="297"/>
      <c r="G795" s="297"/>
      <c r="H795" s="297"/>
      <c r="I795" s="297"/>
      <c r="J795" s="297"/>
      <c r="K795" s="303"/>
    </row>
    <row r="796" spans="1:11" ht="18.95" customHeight="1">
      <c r="A796" s="297"/>
      <c r="B796" s="297"/>
      <c r="C796" s="297"/>
      <c r="D796" s="297"/>
      <c r="E796" s="297"/>
      <c r="F796" s="297"/>
      <c r="G796" s="297"/>
      <c r="H796" s="297"/>
      <c r="I796" s="297"/>
      <c r="J796" s="297"/>
      <c r="K796" s="303"/>
    </row>
    <row r="797" spans="1:11" ht="18.95" customHeight="1">
      <c r="A797" s="297"/>
      <c r="B797" s="297"/>
      <c r="C797" s="297"/>
      <c r="D797" s="297"/>
      <c r="E797" s="297"/>
      <c r="F797" s="297"/>
      <c r="G797" s="297"/>
      <c r="H797" s="297"/>
      <c r="I797" s="297"/>
      <c r="J797" s="297"/>
      <c r="K797" s="303"/>
    </row>
    <row r="798" spans="1:11" ht="18.95" customHeight="1">
      <c r="A798" s="297"/>
      <c r="B798" s="297"/>
      <c r="C798" s="297"/>
      <c r="D798" s="297"/>
      <c r="E798" s="297"/>
      <c r="F798" s="297"/>
      <c r="G798" s="297"/>
      <c r="H798" s="297"/>
      <c r="I798" s="297"/>
      <c r="J798" s="297"/>
      <c r="K798" s="303"/>
    </row>
    <row r="799" spans="1:11" ht="18.95" customHeight="1">
      <c r="A799" s="297"/>
      <c r="B799" s="297"/>
      <c r="C799" s="297"/>
      <c r="D799" s="297"/>
      <c r="E799" s="297"/>
      <c r="F799" s="297"/>
      <c r="G799" s="297"/>
      <c r="H799" s="297"/>
      <c r="I799" s="297"/>
      <c r="J799" s="297"/>
      <c r="K799" s="303"/>
    </row>
    <row r="800" spans="1:11" ht="18.95" customHeight="1">
      <c r="A800" s="297"/>
      <c r="B800" s="297"/>
      <c r="C800" s="297"/>
      <c r="D800" s="297"/>
      <c r="E800" s="297"/>
      <c r="F800" s="297"/>
      <c r="G800" s="297"/>
      <c r="H800" s="297"/>
      <c r="I800" s="297"/>
      <c r="J800" s="297"/>
      <c r="K800" s="303"/>
    </row>
    <row r="801" spans="1:11" ht="18.95" customHeight="1">
      <c r="A801" s="297"/>
      <c r="B801" s="297"/>
      <c r="C801" s="297"/>
      <c r="D801" s="297"/>
      <c r="E801" s="297"/>
      <c r="F801" s="297"/>
      <c r="G801" s="297"/>
      <c r="H801" s="297"/>
      <c r="I801" s="297"/>
      <c r="J801" s="297"/>
      <c r="K801" s="303"/>
    </row>
    <row r="802" spans="1:11" ht="18.95" customHeight="1">
      <c r="A802" s="297"/>
      <c r="B802" s="297"/>
      <c r="C802" s="297"/>
      <c r="D802" s="297"/>
      <c r="E802" s="297"/>
      <c r="F802" s="297"/>
      <c r="G802" s="297"/>
      <c r="H802" s="297"/>
      <c r="I802" s="297"/>
      <c r="J802" s="297"/>
      <c r="K802" s="303"/>
    </row>
    <row r="803" spans="1:11" ht="18.95" customHeight="1">
      <c r="A803" s="297"/>
      <c r="B803" s="297"/>
      <c r="C803" s="297"/>
      <c r="D803" s="297"/>
      <c r="E803" s="297"/>
      <c r="F803" s="297"/>
      <c r="G803" s="297"/>
      <c r="H803" s="297"/>
      <c r="I803" s="297"/>
      <c r="J803" s="297"/>
      <c r="K803" s="303"/>
    </row>
    <row r="804" spans="1:11" ht="18.95" customHeight="1">
      <c r="A804" s="297"/>
      <c r="B804" s="297"/>
      <c r="C804" s="297"/>
      <c r="D804" s="297"/>
      <c r="E804" s="297"/>
      <c r="F804" s="297"/>
      <c r="G804" s="297"/>
      <c r="H804" s="297"/>
      <c r="I804" s="297"/>
      <c r="J804" s="297"/>
      <c r="K804" s="303"/>
    </row>
    <row r="805" spans="1:11" ht="18.95" customHeight="1">
      <c r="A805" s="297"/>
      <c r="B805" s="297"/>
      <c r="C805" s="297"/>
      <c r="D805" s="297"/>
      <c r="E805" s="297"/>
      <c r="F805" s="297"/>
      <c r="G805" s="297"/>
      <c r="H805" s="297"/>
      <c r="I805" s="297"/>
      <c r="J805" s="297"/>
      <c r="K805" s="303"/>
    </row>
    <row r="806" spans="1:11" ht="18.95" customHeight="1">
      <c r="A806" s="297"/>
      <c r="B806" s="297"/>
      <c r="C806" s="297"/>
      <c r="D806" s="297"/>
      <c r="E806" s="297"/>
      <c r="F806" s="297"/>
      <c r="G806" s="297"/>
      <c r="H806" s="297"/>
      <c r="I806" s="297"/>
      <c r="J806" s="297"/>
      <c r="K806" s="303"/>
    </row>
    <row r="807" spans="1:11" ht="18.95" customHeight="1">
      <c r="A807" s="297"/>
      <c r="B807" s="297"/>
      <c r="C807" s="297"/>
      <c r="D807" s="297"/>
      <c r="E807" s="297"/>
      <c r="F807" s="297"/>
      <c r="G807" s="297"/>
      <c r="H807" s="297"/>
      <c r="I807" s="297"/>
      <c r="J807" s="297"/>
      <c r="K807" s="303"/>
    </row>
    <row r="808" spans="1:11" ht="18.95" customHeight="1">
      <c r="A808" s="297"/>
      <c r="B808" s="297"/>
      <c r="C808" s="297"/>
      <c r="D808" s="297"/>
      <c r="E808" s="297"/>
      <c r="F808" s="297"/>
      <c r="G808" s="297"/>
      <c r="H808" s="297"/>
      <c r="I808" s="297"/>
      <c r="J808" s="297"/>
      <c r="K808" s="303"/>
    </row>
    <row r="809" spans="1:11" ht="18.95" customHeight="1">
      <c r="A809" s="297"/>
      <c r="B809" s="297"/>
      <c r="C809" s="297"/>
      <c r="D809" s="297"/>
      <c r="E809" s="297"/>
      <c r="F809" s="297"/>
      <c r="G809" s="297"/>
      <c r="H809" s="297"/>
      <c r="I809" s="297"/>
      <c r="J809" s="297"/>
      <c r="K809" s="303"/>
    </row>
    <row r="810" spans="1:11" ht="18.95" customHeight="1">
      <c r="A810" s="297"/>
      <c r="B810" s="297"/>
      <c r="C810" s="297"/>
      <c r="D810" s="297"/>
      <c r="E810" s="297"/>
      <c r="F810" s="297"/>
      <c r="G810" s="297"/>
      <c r="H810" s="297"/>
      <c r="I810" s="297"/>
      <c r="J810" s="297"/>
      <c r="K810" s="303"/>
    </row>
    <row r="811" spans="1:11" ht="18.95" customHeight="1">
      <c r="A811" s="297"/>
      <c r="B811" s="297"/>
      <c r="C811" s="297"/>
      <c r="D811" s="297"/>
      <c r="E811" s="297"/>
      <c r="F811" s="297"/>
      <c r="G811" s="297"/>
      <c r="H811" s="297"/>
      <c r="I811" s="297"/>
      <c r="J811" s="297"/>
      <c r="K811" s="303"/>
    </row>
    <row r="812" spans="1:11" ht="18.95" customHeight="1">
      <c r="A812" s="297"/>
      <c r="B812" s="297"/>
      <c r="C812" s="297"/>
      <c r="D812" s="297"/>
      <c r="E812" s="297"/>
      <c r="F812" s="297"/>
      <c r="G812" s="297"/>
      <c r="H812" s="297"/>
      <c r="I812" s="297"/>
      <c r="J812" s="297"/>
      <c r="K812" s="303"/>
    </row>
    <row r="813" spans="1:11" ht="18.95" customHeight="1">
      <c r="A813" s="297"/>
      <c r="B813" s="297"/>
      <c r="C813" s="297"/>
      <c r="D813" s="297"/>
      <c r="E813" s="297"/>
      <c r="F813" s="297"/>
      <c r="G813" s="297"/>
      <c r="H813" s="297"/>
      <c r="I813" s="297"/>
      <c r="J813" s="297"/>
      <c r="K813" s="303"/>
    </row>
    <row r="814" spans="1:11" ht="18.95" customHeight="1">
      <c r="A814" s="297"/>
      <c r="B814" s="297"/>
      <c r="C814" s="297"/>
      <c r="D814" s="297"/>
      <c r="E814" s="297"/>
      <c r="F814" s="297"/>
      <c r="G814" s="297"/>
      <c r="H814" s="297"/>
      <c r="I814" s="297"/>
      <c r="J814" s="297"/>
      <c r="K814" s="303"/>
    </row>
    <row r="815" spans="1:11" ht="18.95" customHeight="1">
      <c r="A815" s="297"/>
      <c r="B815" s="297"/>
      <c r="C815" s="297"/>
      <c r="D815" s="297"/>
      <c r="E815" s="297"/>
      <c r="F815" s="297"/>
      <c r="G815" s="297"/>
      <c r="H815" s="297"/>
      <c r="I815" s="297"/>
      <c r="J815" s="297"/>
      <c r="K815" s="303"/>
    </row>
    <row r="816" spans="1:11" ht="18.95" customHeight="1">
      <c r="A816" s="297"/>
      <c r="B816" s="297"/>
      <c r="C816" s="297"/>
      <c r="D816" s="297"/>
      <c r="E816" s="297"/>
      <c r="F816" s="297"/>
      <c r="G816" s="297"/>
      <c r="H816" s="297"/>
      <c r="I816" s="297"/>
      <c r="J816" s="297"/>
      <c r="K816" s="303"/>
    </row>
    <row r="817" spans="1:11" ht="18.95" customHeight="1">
      <c r="A817" s="297"/>
      <c r="B817" s="297"/>
      <c r="C817" s="297"/>
      <c r="D817" s="297"/>
      <c r="E817" s="297"/>
      <c r="F817" s="297"/>
      <c r="G817" s="297"/>
      <c r="H817" s="297"/>
      <c r="I817" s="297"/>
      <c r="J817" s="297"/>
      <c r="K817" s="303"/>
    </row>
    <row r="818" spans="1:11" ht="18.95" customHeight="1">
      <c r="A818" s="297"/>
      <c r="B818" s="297"/>
      <c r="C818" s="297"/>
      <c r="D818" s="297"/>
      <c r="E818" s="297"/>
      <c r="F818" s="297"/>
      <c r="G818" s="297"/>
      <c r="H818" s="297"/>
      <c r="I818" s="297"/>
      <c r="J818" s="297"/>
      <c r="K818" s="303"/>
    </row>
    <row r="819" spans="1:11" ht="18.95" customHeight="1">
      <c r="A819" s="297"/>
      <c r="B819" s="297"/>
      <c r="C819" s="297"/>
      <c r="D819" s="297"/>
      <c r="E819" s="297"/>
      <c r="F819" s="297"/>
      <c r="G819" s="297"/>
      <c r="H819" s="297"/>
      <c r="I819" s="297"/>
      <c r="J819" s="297"/>
      <c r="K819" s="303"/>
    </row>
    <row r="820" spans="1:11" ht="18.95" customHeight="1">
      <c r="A820" s="297"/>
      <c r="B820" s="297"/>
      <c r="C820" s="297"/>
      <c r="D820" s="297"/>
      <c r="E820" s="297"/>
      <c r="F820" s="297"/>
      <c r="G820" s="297"/>
      <c r="H820" s="297"/>
      <c r="I820" s="297"/>
      <c r="J820" s="297"/>
      <c r="K820" s="303"/>
    </row>
    <row r="821" spans="1:11" ht="18.95" customHeight="1">
      <c r="A821" s="297"/>
      <c r="B821" s="297"/>
      <c r="C821" s="297"/>
      <c r="D821" s="297"/>
      <c r="E821" s="297"/>
      <c r="F821" s="297"/>
      <c r="G821" s="297"/>
      <c r="H821" s="297"/>
      <c r="I821" s="297"/>
      <c r="J821" s="297"/>
      <c r="K821" s="303"/>
    </row>
    <row r="822" spans="1:11" ht="18.95" customHeight="1">
      <c r="A822" s="297"/>
      <c r="B822" s="297"/>
      <c r="C822" s="297"/>
      <c r="D822" s="297"/>
      <c r="E822" s="297"/>
      <c r="F822" s="297"/>
      <c r="G822" s="297"/>
      <c r="H822" s="297"/>
      <c r="I822" s="297"/>
      <c r="J822" s="297"/>
      <c r="K822" s="303"/>
    </row>
  </sheetData>
  <mergeCells count="4">
    <mergeCell ref="E1:K1"/>
    <mergeCell ref="E2:K2"/>
    <mergeCell ref="E3:K3"/>
    <mergeCell ref="B5:C5"/>
  </mergeCells>
  <printOptions horizontalCentered="1"/>
  <pageMargins left="0.2" right="0.2" top="0.5" bottom="0.25" header="0.3" footer="0.3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25E1-6130-4AC2-A75A-40F8F164139D}">
  <sheetPr>
    <pageSetUpPr fitToPage="1"/>
  </sheetPr>
  <dimension ref="A1:N822"/>
  <sheetViews>
    <sheetView view="pageBreakPreview" zoomScale="60" zoomScaleNormal="80" workbookViewId="0">
      <pane xSplit="11" ySplit="4" topLeftCell="L5" activePane="bottomRight" state="frozen"/>
      <selection activeCell="B28" sqref="B28:N28"/>
      <selection pane="topRight" activeCell="B28" sqref="B28:N28"/>
      <selection pane="bottomLeft" activeCell="B28" sqref="B28:N28"/>
      <selection pane="bottomRight" activeCell="K13" sqref="K13"/>
    </sheetView>
  </sheetViews>
  <sheetFormatPr defaultColWidth="15.140625" defaultRowHeight="15"/>
  <cols>
    <col min="1" max="1" width="8.85546875" style="302" customWidth="1"/>
    <col min="2" max="2" width="39.140625" style="302" customWidth="1"/>
    <col min="3" max="3" width="27.85546875" style="302" customWidth="1"/>
    <col min="4" max="4" width="30.85546875" style="302" customWidth="1"/>
    <col min="5" max="10" width="16" style="302" customWidth="1"/>
    <col min="11" max="11" width="19.28515625" style="304" customWidth="1"/>
    <col min="12" max="12" width="0" style="302" hidden="1" customWidth="1"/>
    <col min="13" max="16384" width="15.140625" style="302"/>
  </cols>
  <sheetData>
    <row r="1" spans="1:14" s="272" customFormat="1" ht="23.1" customHeight="1">
      <c r="A1" s="268" t="s">
        <v>481</v>
      </c>
      <c r="B1" s="269"/>
      <c r="C1" s="270" t="s">
        <v>83</v>
      </c>
      <c r="D1" s="271" t="s">
        <v>482</v>
      </c>
      <c r="E1" s="312">
        <v>45160</v>
      </c>
      <c r="F1" s="312"/>
      <c r="G1" s="312"/>
      <c r="H1" s="312"/>
      <c r="I1" s="312"/>
      <c r="J1" s="312"/>
      <c r="K1" s="313"/>
    </row>
    <row r="2" spans="1:14" s="272" customFormat="1" ht="20.45" customHeight="1">
      <c r="A2" s="273" t="s">
        <v>483</v>
      </c>
      <c r="B2" s="274"/>
      <c r="C2" s="275" t="s">
        <v>527</v>
      </c>
      <c r="D2" s="271" t="s">
        <v>484</v>
      </c>
      <c r="E2" s="314" t="s">
        <v>485</v>
      </c>
      <c r="F2" s="314"/>
      <c r="G2" s="314"/>
      <c r="H2" s="314"/>
      <c r="I2" s="314"/>
      <c r="J2" s="314"/>
      <c r="K2" s="314"/>
    </row>
    <row r="3" spans="1:14" s="272" customFormat="1" ht="28.5" customHeight="1">
      <c r="A3" s="307" t="s">
        <v>486</v>
      </c>
      <c r="B3" s="308"/>
      <c r="C3" s="276" t="s">
        <v>480</v>
      </c>
      <c r="D3" s="271" t="s">
        <v>150</v>
      </c>
      <c r="E3" s="314" t="s">
        <v>487</v>
      </c>
      <c r="F3" s="314"/>
      <c r="G3" s="314"/>
      <c r="H3" s="314"/>
      <c r="I3" s="314"/>
      <c r="J3" s="314"/>
      <c r="K3" s="314"/>
    </row>
    <row r="4" spans="1:14" s="272" customFormat="1" ht="28.5" customHeight="1">
      <c r="A4" s="277"/>
      <c r="B4" s="278" t="s">
        <v>488</v>
      </c>
      <c r="C4" s="279"/>
      <c r="D4" s="280"/>
      <c r="E4" s="281"/>
      <c r="F4" s="281"/>
      <c r="G4" s="281"/>
      <c r="H4" s="281"/>
      <c r="I4" s="281"/>
      <c r="J4" s="281"/>
      <c r="K4" s="282"/>
    </row>
    <row r="5" spans="1:14" s="286" customFormat="1" ht="30" customHeight="1">
      <c r="A5" s="283"/>
      <c r="B5" s="315" t="s">
        <v>489</v>
      </c>
      <c r="C5" s="315"/>
      <c r="D5" s="283"/>
      <c r="E5" s="284" t="s">
        <v>490</v>
      </c>
      <c r="F5" s="284" t="s">
        <v>68</v>
      </c>
      <c r="G5" s="284" t="s">
        <v>58</v>
      </c>
      <c r="H5" s="284" t="s">
        <v>10</v>
      </c>
      <c r="I5" s="284" t="s">
        <v>55</v>
      </c>
      <c r="J5" s="284" t="s">
        <v>56</v>
      </c>
      <c r="K5" s="285" t="s">
        <v>57</v>
      </c>
    </row>
    <row r="6" spans="1:14" s="292" customFormat="1" ht="36" customHeight="1">
      <c r="A6" s="287">
        <v>1</v>
      </c>
      <c r="B6" s="288" t="s">
        <v>491</v>
      </c>
      <c r="C6" s="288" t="s">
        <v>492</v>
      </c>
      <c r="D6" s="289" t="s">
        <v>493</v>
      </c>
      <c r="E6" s="309">
        <v>0.75</v>
      </c>
      <c r="F6" s="290"/>
      <c r="G6" s="290"/>
      <c r="H6" s="290"/>
      <c r="I6" s="310">
        <v>16</v>
      </c>
      <c r="J6" s="290"/>
      <c r="K6" s="311"/>
      <c r="L6" s="291"/>
      <c r="M6" s="291"/>
    </row>
    <row r="7" spans="1:14" s="292" customFormat="1" ht="41.1" customHeight="1">
      <c r="A7" s="287">
        <v>2</v>
      </c>
      <c r="B7" s="288" t="s">
        <v>494</v>
      </c>
      <c r="C7" s="288"/>
      <c r="D7" s="289" t="s">
        <v>495</v>
      </c>
      <c r="E7" s="309">
        <v>0.75</v>
      </c>
      <c r="F7" s="290"/>
      <c r="G7" s="290"/>
      <c r="H7" s="290"/>
      <c r="I7" s="310">
        <v>21</v>
      </c>
      <c r="J7" s="290"/>
      <c r="K7" s="311"/>
      <c r="L7" s="291"/>
      <c r="M7" s="291"/>
    </row>
    <row r="8" spans="1:14" s="292" customFormat="1" ht="45" customHeight="1">
      <c r="A8" s="287">
        <v>3</v>
      </c>
      <c r="B8" s="288" t="s">
        <v>496</v>
      </c>
      <c r="C8" s="288"/>
      <c r="D8" s="289" t="s">
        <v>497</v>
      </c>
      <c r="E8" s="309">
        <v>0.125</v>
      </c>
      <c r="F8" s="290"/>
      <c r="G8" s="290"/>
      <c r="H8" s="290"/>
      <c r="I8" s="310">
        <v>1.75</v>
      </c>
      <c r="J8" s="290"/>
      <c r="K8" s="311"/>
      <c r="L8" s="291"/>
      <c r="M8" s="291"/>
    </row>
    <row r="9" spans="1:14" s="292" customFormat="1" ht="43.5">
      <c r="A9" s="287">
        <v>4</v>
      </c>
      <c r="B9" s="288" t="s">
        <v>498</v>
      </c>
      <c r="C9" s="288"/>
      <c r="D9" s="289" t="s">
        <v>499</v>
      </c>
      <c r="E9" s="309">
        <v>0.75</v>
      </c>
      <c r="F9" s="290"/>
      <c r="G9" s="290"/>
      <c r="H9" s="290"/>
      <c r="I9" s="310">
        <v>23</v>
      </c>
      <c r="J9" s="290"/>
      <c r="K9" s="311"/>
      <c r="L9" s="291"/>
      <c r="M9" s="291"/>
    </row>
    <row r="10" spans="1:14" s="292" customFormat="1" ht="35.1" customHeight="1">
      <c r="A10" s="287">
        <v>5</v>
      </c>
      <c r="B10" s="288" t="s">
        <v>500</v>
      </c>
      <c r="C10" s="288" t="s">
        <v>501</v>
      </c>
      <c r="D10" s="289" t="s">
        <v>502</v>
      </c>
      <c r="E10" s="309">
        <v>0.5</v>
      </c>
      <c r="F10" s="290"/>
      <c r="G10" s="290"/>
      <c r="H10" s="290"/>
      <c r="I10" s="310">
        <v>14</v>
      </c>
      <c r="J10" s="290"/>
      <c r="K10" s="311"/>
      <c r="L10" s="291"/>
      <c r="M10" s="291"/>
    </row>
    <row r="11" spans="1:14" s="292" customFormat="1" ht="43.5">
      <c r="A11" s="287">
        <v>6</v>
      </c>
      <c r="B11" s="288" t="s">
        <v>503</v>
      </c>
      <c r="C11" s="288" t="s">
        <v>504</v>
      </c>
      <c r="D11" s="289" t="s">
        <v>505</v>
      </c>
      <c r="E11" s="309">
        <v>0.375</v>
      </c>
      <c r="F11" s="290"/>
      <c r="G11" s="290"/>
      <c r="H11" s="290"/>
      <c r="I11" s="310">
        <v>13</v>
      </c>
      <c r="J11" s="290"/>
      <c r="K11" s="311"/>
      <c r="L11" s="291"/>
      <c r="M11" s="291"/>
    </row>
    <row r="12" spans="1:14" s="292" customFormat="1" ht="43.5">
      <c r="A12" s="287">
        <v>7</v>
      </c>
      <c r="B12" s="288" t="s">
        <v>506</v>
      </c>
      <c r="C12" s="288" t="s">
        <v>507</v>
      </c>
      <c r="D12" s="289" t="s">
        <v>508</v>
      </c>
      <c r="E12" s="309">
        <v>0.375</v>
      </c>
      <c r="F12" s="290"/>
      <c r="G12" s="290"/>
      <c r="H12" s="290"/>
      <c r="I12" s="310">
        <v>17</v>
      </c>
      <c r="J12" s="290"/>
      <c r="K12" s="311"/>
      <c r="L12" s="291"/>
      <c r="M12" s="291"/>
    </row>
    <row r="13" spans="1:14" s="292" customFormat="1" ht="33" customHeight="1">
      <c r="A13" s="287">
        <v>8</v>
      </c>
      <c r="B13" s="288" t="s">
        <v>509</v>
      </c>
      <c r="C13" s="288"/>
      <c r="D13" s="289" t="s">
        <v>510</v>
      </c>
      <c r="E13" s="309">
        <v>0.375</v>
      </c>
      <c r="F13" s="290"/>
      <c r="G13" s="290"/>
      <c r="H13" s="290"/>
      <c r="I13" s="310">
        <v>13</v>
      </c>
      <c r="J13" s="290"/>
      <c r="K13" s="311"/>
      <c r="L13" s="291"/>
      <c r="M13" s="291"/>
    </row>
    <row r="14" spans="1:14" s="292" customFormat="1" ht="41.45" customHeight="1">
      <c r="A14" s="287">
        <v>9</v>
      </c>
      <c r="B14" s="288" t="s">
        <v>511</v>
      </c>
      <c r="C14" s="288" t="s">
        <v>512</v>
      </c>
      <c r="D14" s="289" t="s">
        <v>513</v>
      </c>
      <c r="E14" s="309">
        <v>0.25</v>
      </c>
      <c r="F14" s="290"/>
      <c r="G14" s="290"/>
      <c r="H14" s="290"/>
      <c r="I14" s="310">
        <v>7</v>
      </c>
      <c r="J14" s="290"/>
      <c r="K14" s="311"/>
      <c r="L14" s="305" t="s">
        <v>526</v>
      </c>
      <c r="M14" s="305"/>
      <c r="N14" s="306"/>
    </row>
    <row r="15" spans="1:14" s="292" customFormat="1" ht="36" customHeight="1">
      <c r="A15" s="287">
        <v>11</v>
      </c>
      <c r="B15" s="288" t="s">
        <v>514</v>
      </c>
      <c r="C15" s="288" t="s">
        <v>515</v>
      </c>
      <c r="D15" s="289" t="s">
        <v>516</v>
      </c>
      <c r="E15" s="309">
        <v>0.25</v>
      </c>
      <c r="F15" s="290"/>
      <c r="G15" s="290"/>
      <c r="H15" s="290"/>
      <c r="I15" s="310">
        <v>6.5</v>
      </c>
      <c r="J15" s="290"/>
      <c r="K15" s="311"/>
      <c r="L15" s="291"/>
      <c r="M15" s="291"/>
    </row>
    <row r="16" spans="1:14" s="292" customFormat="1" ht="36" customHeight="1">
      <c r="A16" s="287">
        <v>12</v>
      </c>
      <c r="B16" s="288" t="s">
        <v>517</v>
      </c>
      <c r="C16" s="288" t="s">
        <v>515</v>
      </c>
      <c r="D16" s="289" t="s">
        <v>518</v>
      </c>
      <c r="E16" s="309">
        <v>0.25</v>
      </c>
      <c r="F16" s="290"/>
      <c r="G16" s="290"/>
      <c r="H16" s="290"/>
      <c r="I16" s="310">
        <v>6</v>
      </c>
      <c r="J16" s="290"/>
      <c r="K16" s="311"/>
      <c r="L16" s="291"/>
      <c r="M16" s="291"/>
    </row>
    <row r="17" spans="1:13" s="292" customFormat="1" ht="36" customHeight="1">
      <c r="A17" s="287">
        <v>13</v>
      </c>
      <c r="B17" s="288" t="s">
        <v>519</v>
      </c>
      <c r="C17" s="288" t="s">
        <v>515</v>
      </c>
      <c r="D17" s="289" t="s">
        <v>520</v>
      </c>
      <c r="E17" s="309">
        <v>0.125</v>
      </c>
      <c r="F17" s="290"/>
      <c r="G17" s="290"/>
      <c r="H17" s="290"/>
      <c r="I17" s="310">
        <v>0.625</v>
      </c>
      <c r="J17" s="290"/>
      <c r="K17" s="311"/>
      <c r="L17" s="291"/>
      <c r="M17" s="291"/>
    </row>
    <row r="18" spans="1:13" s="292" customFormat="1" ht="33.6" customHeight="1">
      <c r="A18" s="287">
        <v>14</v>
      </c>
      <c r="B18" s="288" t="s">
        <v>521</v>
      </c>
      <c r="C18" s="288"/>
      <c r="D18" s="289" t="s">
        <v>522</v>
      </c>
      <c r="E18" s="309">
        <v>0.125</v>
      </c>
      <c r="F18" s="290"/>
      <c r="G18" s="290"/>
      <c r="H18" s="290"/>
      <c r="I18" s="310">
        <v>0.75</v>
      </c>
      <c r="J18" s="290"/>
      <c r="K18" s="311"/>
      <c r="L18" s="291"/>
      <c r="M18" s="291"/>
    </row>
    <row r="19" spans="1:13" s="296" customFormat="1" ht="18.95" hidden="1" customHeight="1">
      <c r="A19" s="293"/>
      <c r="B19" s="294"/>
      <c r="C19" s="295"/>
      <c r="D19" s="294"/>
      <c r="E19" s="294"/>
      <c r="F19" s="294"/>
      <c r="G19" s="294"/>
      <c r="H19" s="294"/>
      <c r="I19" s="294"/>
      <c r="J19" s="294"/>
      <c r="K19" s="294"/>
    </row>
    <row r="20" spans="1:13" s="296" customFormat="1" ht="18.95" hidden="1" customHeight="1">
      <c r="A20" s="293"/>
      <c r="B20" s="297"/>
      <c r="C20" s="295" t="s">
        <v>523</v>
      </c>
      <c r="D20" s="298"/>
      <c r="E20" s="298"/>
      <c r="F20" s="298"/>
      <c r="G20" s="298"/>
      <c r="H20" s="298"/>
      <c r="I20" s="298"/>
      <c r="J20" s="298"/>
      <c r="K20" s="299"/>
    </row>
    <row r="21" spans="1:13" s="296" customFormat="1" ht="18.95" hidden="1" customHeight="1">
      <c r="A21" s="293"/>
      <c r="B21" s="293"/>
      <c r="C21" s="295" t="s">
        <v>524</v>
      </c>
      <c r="D21" s="294"/>
      <c r="E21" s="294"/>
      <c r="F21" s="294"/>
      <c r="G21" s="294"/>
      <c r="H21" s="294"/>
      <c r="I21" s="294"/>
      <c r="J21" s="294"/>
      <c r="K21" s="294"/>
    </row>
    <row r="22" spans="1:13" s="296" customFormat="1" ht="18.95" hidden="1" customHeight="1">
      <c r="A22" s="293"/>
      <c r="B22" s="293"/>
      <c r="C22" s="295"/>
      <c r="D22" s="294"/>
      <c r="E22" s="294"/>
      <c r="F22" s="294"/>
      <c r="G22" s="294"/>
      <c r="H22" s="294"/>
      <c r="I22" s="294"/>
      <c r="J22" s="294"/>
      <c r="K22" s="294"/>
    </row>
    <row r="23" spans="1:13" s="296" customFormat="1" ht="18.95" hidden="1" customHeight="1">
      <c r="A23" s="293"/>
      <c r="B23" s="293"/>
      <c r="C23" s="295" t="s">
        <v>525</v>
      </c>
      <c r="D23" s="294"/>
      <c r="E23" s="294"/>
      <c r="F23" s="294"/>
      <c r="G23" s="294"/>
      <c r="H23" s="294"/>
      <c r="I23" s="294"/>
      <c r="J23" s="294"/>
      <c r="K23" s="294"/>
    </row>
    <row r="24" spans="1:13" s="296" customFormat="1" ht="26.25" hidden="1" customHeight="1">
      <c r="A24" s="293"/>
      <c r="B24" s="293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3" ht="18.95" customHeight="1">
      <c r="A25" s="297"/>
      <c r="B25" s="293"/>
      <c r="C25" s="294"/>
      <c r="D25" s="294"/>
      <c r="E25" s="294"/>
      <c r="F25" s="294"/>
      <c r="G25" s="294"/>
      <c r="H25" s="294"/>
      <c r="I25" s="294"/>
      <c r="J25" s="294"/>
      <c r="K25" s="294"/>
    </row>
    <row r="26" spans="1:13" ht="18.95" customHeight="1">
      <c r="A26" s="297"/>
      <c r="B26" s="293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3" ht="18.95" customHeight="1">
      <c r="A27" s="297"/>
      <c r="B27" s="297"/>
      <c r="C27" s="297"/>
      <c r="D27" s="297"/>
      <c r="E27" s="297"/>
      <c r="F27" s="297"/>
      <c r="G27" s="297"/>
      <c r="H27" s="297"/>
      <c r="I27" s="297"/>
      <c r="J27" s="297"/>
      <c r="K27" s="303"/>
    </row>
    <row r="28" spans="1:13" ht="18.95" customHeight="1">
      <c r="A28" s="297"/>
      <c r="B28" s="297"/>
      <c r="C28" s="297"/>
      <c r="D28" s="297"/>
      <c r="E28" s="297"/>
      <c r="F28" s="297"/>
      <c r="G28" s="297"/>
      <c r="H28" s="297"/>
      <c r="I28" s="297"/>
      <c r="J28" s="297"/>
      <c r="K28" s="303"/>
    </row>
    <row r="29" spans="1:13" ht="18.95" customHeight="1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303"/>
    </row>
    <row r="30" spans="1:13" ht="18.95" customHeight="1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303"/>
    </row>
    <row r="31" spans="1:13" ht="18.95" customHeight="1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303"/>
    </row>
    <row r="32" spans="1:13" ht="18.95" customHeight="1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303"/>
    </row>
    <row r="33" spans="1:11" ht="18.95" customHeight="1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303"/>
    </row>
    <row r="34" spans="1:11" ht="18.95" customHeight="1">
      <c r="A34" s="297"/>
      <c r="B34" s="297"/>
      <c r="C34" s="297"/>
      <c r="D34" s="297"/>
      <c r="E34" s="297"/>
      <c r="F34" s="297"/>
      <c r="G34" s="297"/>
      <c r="H34" s="297"/>
      <c r="I34" s="297"/>
      <c r="J34" s="297"/>
      <c r="K34" s="303"/>
    </row>
    <row r="35" spans="1:11" ht="18.95" customHeight="1">
      <c r="A35" s="297"/>
      <c r="B35" s="297"/>
      <c r="C35" s="297"/>
      <c r="D35" s="297"/>
      <c r="E35" s="297"/>
      <c r="F35" s="297"/>
      <c r="G35" s="297"/>
      <c r="H35" s="297"/>
      <c r="I35" s="297"/>
      <c r="J35" s="297"/>
      <c r="K35" s="303"/>
    </row>
    <row r="36" spans="1:11" ht="18.95" customHeight="1">
      <c r="A36" s="297"/>
      <c r="B36" s="297"/>
      <c r="C36" s="297"/>
      <c r="D36" s="297"/>
      <c r="E36" s="297"/>
      <c r="F36" s="297"/>
      <c r="G36" s="297"/>
      <c r="H36" s="297"/>
      <c r="I36" s="297"/>
      <c r="J36" s="297"/>
      <c r="K36" s="303"/>
    </row>
    <row r="37" spans="1:11" ht="18.95" customHeight="1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303"/>
    </row>
    <row r="38" spans="1:11" ht="18.95" customHeight="1">
      <c r="A38" s="297"/>
      <c r="B38" s="297"/>
      <c r="C38" s="297"/>
      <c r="D38" s="297"/>
      <c r="E38" s="297"/>
      <c r="F38" s="297"/>
      <c r="G38" s="297"/>
      <c r="H38" s="297"/>
      <c r="I38" s="297"/>
      <c r="J38" s="297"/>
      <c r="K38" s="303"/>
    </row>
    <row r="39" spans="1:11" ht="18.95" customHeight="1">
      <c r="A39" s="297"/>
      <c r="B39" s="297"/>
      <c r="C39" s="297"/>
      <c r="D39" s="297"/>
      <c r="E39" s="297"/>
      <c r="F39" s="297"/>
      <c r="G39" s="297"/>
      <c r="H39" s="297"/>
      <c r="I39" s="297"/>
      <c r="J39" s="297"/>
      <c r="K39" s="303"/>
    </row>
    <row r="40" spans="1:11" ht="18.95" customHeight="1">
      <c r="A40" s="297"/>
      <c r="B40" s="297"/>
      <c r="C40" s="297"/>
      <c r="D40" s="297"/>
      <c r="E40" s="297"/>
      <c r="F40" s="297"/>
      <c r="G40" s="297"/>
      <c r="H40" s="297"/>
      <c r="I40" s="297"/>
      <c r="J40" s="297"/>
      <c r="K40" s="303"/>
    </row>
    <row r="41" spans="1:11" ht="18.95" customHeight="1">
      <c r="A41" s="297"/>
      <c r="B41" s="297"/>
      <c r="C41" s="297"/>
      <c r="D41" s="297"/>
      <c r="E41" s="297"/>
      <c r="F41" s="297"/>
      <c r="G41" s="297"/>
      <c r="H41" s="297"/>
      <c r="I41" s="297"/>
      <c r="J41" s="297"/>
      <c r="K41" s="303"/>
    </row>
    <row r="42" spans="1:11" ht="18.95" customHeight="1">
      <c r="A42" s="297"/>
      <c r="B42" s="297"/>
      <c r="C42" s="297"/>
      <c r="D42" s="297"/>
      <c r="E42" s="297"/>
      <c r="F42" s="297"/>
      <c r="G42" s="297"/>
      <c r="H42" s="297"/>
      <c r="I42" s="297"/>
      <c r="J42" s="297"/>
      <c r="K42" s="303"/>
    </row>
    <row r="43" spans="1:11" ht="18.95" customHeight="1">
      <c r="A43" s="297"/>
      <c r="B43" s="297"/>
      <c r="C43" s="297"/>
      <c r="D43" s="297"/>
      <c r="E43" s="297"/>
      <c r="F43" s="297"/>
      <c r="G43" s="297"/>
      <c r="H43" s="297"/>
      <c r="I43" s="297"/>
      <c r="J43" s="297"/>
      <c r="K43" s="303"/>
    </row>
    <row r="44" spans="1:11" ht="18.95" customHeight="1">
      <c r="A44" s="297"/>
      <c r="B44" s="297"/>
      <c r="C44" s="297"/>
      <c r="D44" s="297"/>
      <c r="E44" s="297"/>
      <c r="F44" s="297"/>
      <c r="G44" s="297"/>
      <c r="H44" s="297"/>
      <c r="I44" s="297"/>
      <c r="J44" s="297"/>
      <c r="K44" s="303"/>
    </row>
    <row r="45" spans="1:11" ht="18.95" customHeight="1">
      <c r="A45" s="297"/>
      <c r="B45" s="297"/>
      <c r="C45" s="297"/>
      <c r="D45" s="297"/>
      <c r="E45" s="297"/>
      <c r="F45" s="297"/>
      <c r="G45" s="297"/>
      <c r="H45" s="297"/>
      <c r="I45" s="297"/>
      <c r="J45" s="297"/>
      <c r="K45" s="303"/>
    </row>
    <row r="46" spans="1:11" ht="18.95" customHeight="1">
      <c r="A46" s="297"/>
      <c r="B46" s="297"/>
      <c r="C46" s="297"/>
      <c r="D46" s="297"/>
      <c r="E46" s="297"/>
      <c r="F46" s="297"/>
      <c r="G46" s="297"/>
      <c r="H46" s="297"/>
      <c r="I46" s="297"/>
      <c r="J46" s="297"/>
      <c r="K46" s="303"/>
    </row>
    <row r="47" spans="1:11" ht="18.95" customHeight="1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303"/>
    </row>
    <row r="48" spans="1:11" ht="18.95" customHeight="1">
      <c r="A48" s="297"/>
      <c r="B48" s="297"/>
      <c r="C48" s="297"/>
      <c r="D48" s="297"/>
      <c r="E48" s="297"/>
      <c r="F48" s="297"/>
      <c r="G48" s="297"/>
      <c r="H48" s="297"/>
      <c r="I48" s="297"/>
      <c r="J48" s="297"/>
      <c r="K48" s="303"/>
    </row>
    <row r="49" spans="1:11" ht="18.95" customHeight="1">
      <c r="A49" s="297"/>
      <c r="B49" s="297"/>
      <c r="C49" s="297"/>
      <c r="D49" s="297"/>
      <c r="E49" s="297"/>
      <c r="F49" s="297"/>
      <c r="G49" s="297"/>
      <c r="H49" s="297"/>
      <c r="I49" s="297"/>
      <c r="J49" s="297"/>
      <c r="K49" s="303"/>
    </row>
    <row r="50" spans="1:11" ht="18.95" customHeight="1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303"/>
    </row>
    <row r="51" spans="1:11" ht="18.95" customHeight="1">
      <c r="A51" s="297"/>
      <c r="B51" s="297"/>
      <c r="C51" s="297"/>
      <c r="D51" s="297"/>
      <c r="E51" s="297"/>
      <c r="F51" s="297"/>
      <c r="G51" s="297"/>
      <c r="H51" s="297"/>
      <c r="I51" s="297"/>
      <c r="J51" s="297"/>
      <c r="K51" s="303"/>
    </row>
    <row r="52" spans="1:11" ht="18.95" customHeight="1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303"/>
    </row>
    <row r="53" spans="1:11" ht="18.95" customHeight="1">
      <c r="A53" s="297"/>
      <c r="B53" s="297"/>
      <c r="C53" s="297"/>
      <c r="D53" s="297"/>
      <c r="E53" s="297"/>
      <c r="F53" s="297"/>
      <c r="G53" s="297"/>
      <c r="H53" s="297"/>
      <c r="I53" s="297"/>
      <c r="J53" s="297"/>
      <c r="K53" s="303"/>
    </row>
    <row r="54" spans="1:11" ht="18.95" customHeight="1">
      <c r="A54" s="297"/>
      <c r="B54" s="297"/>
      <c r="C54" s="297"/>
      <c r="D54" s="297"/>
      <c r="E54" s="297"/>
      <c r="F54" s="297"/>
      <c r="G54" s="297"/>
      <c r="H54" s="297"/>
      <c r="I54" s="297"/>
      <c r="J54" s="297"/>
      <c r="K54" s="303"/>
    </row>
    <row r="55" spans="1:11" ht="18.95" customHeight="1">
      <c r="A55" s="297"/>
      <c r="B55" s="297"/>
      <c r="C55" s="297"/>
      <c r="D55" s="297"/>
      <c r="E55" s="297"/>
      <c r="F55" s="297"/>
      <c r="G55" s="297"/>
      <c r="H55" s="297"/>
      <c r="I55" s="297"/>
      <c r="J55" s="297"/>
      <c r="K55" s="303"/>
    </row>
    <row r="56" spans="1:11" ht="18.95" customHeight="1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303"/>
    </row>
    <row r="57" spans="1:11" ht="18.95" customHeight="1">
      <c r="A57" s="297"/>
      <c r="B57" s="297"/>
      <c r="C57" s="297"/>
      <c r="D57" s="297"/>
      <c r="E57" s="297"/>
      <c r="F57" s="297"/>
      <c r="G57" s="297"/>
      <c r="H57" s="297"/>
      <c r="I57" s="297"/>
      <c r="J57" s="297"/>
      <c r="K57" s="303"/>
    </row>
    <row r="58" spans="1:11" ht="18.95" customHeight="1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303"/>
    </row>
    <row r="59" spans="1:11" ht="18.95" customHeight="1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303"/>
    </row>
    <row r="60" spans="1:11" ht="18.95" customHeight="1">
      <c r="A60" s="297"/>
      <c r="B60" s="297"/>
      <c r="C60" s="297"/>
      <c r="D60" s="297"/>
      <c r="E60" s="297"/>
      <c r="F60" s="297"/>
      <c r="G60" s="297"/>
      <c r="H60" s="297"/>
      <c r="I60" s="297"/>
      <c r="J60" s="297"/>
      <c r="K60" s="303"/>
    </row>
    <row r="61" spans="1:11" ht="18.95" customHeight="1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303"/>
    </row>
    <row r="62" spans="1:11" ht="18.95" customHeight="1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303"/>
    </row>
    <row r="63" spans="1:11" ht="18.95" customHeight="1">
      <c r="A63" s="297"/>
      <c r="B63" s="297"/>
      <c r="C63" s="297"/>
      <c r="D63" s="297"/>
      <c r="E63" s="297"/>
      <c r="F63" s="297"/>
      <c r="G63" s="297"/>
      <c r="H63" s="297"/>
      <c r="I63" s="297"/>
      <c r="J63" s="297"/>
      <c r="K63" s="303"/>
    </row>
    <row r="64" spans="1:11" ht="18.95" customHeight="1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303"/>
    </row>
    <row r="65" spans="1:11" ht="18.95" customHeight="1">
      <c r="A65" s="297"/>
      <c r="B65" s="297"/>
      <c r="C65" s="297"/>
      <c r="D65" s="297"/>
      <c r="E65" s="297"/>
      <c r="F65" s="297"/>
      <c r="G65" s="297"/>
      <c r="H65" s="297"/>
      <c r="I65" s="297"/>
      <c r="J65" s="297"/>
      <c r="K65" s="303"/>
    </row>
    <row r="66" spans="1:11" ht="18.95" customHeight="1">
      <c r="A66" s="297"/>
      <c r="B66" s="297"/>
      <c r="C66" s="297"/>
      <c r="D66" s="297"/>
      <c r="E66" s="297"/>
      <c r="F66" s="297"/>
      <c r="G66" s="297"/>
      <c r="H66" s="297"/>
      <c r="I66" s="297"/>
      <c r="J66" s="297"/>
      <c r="K66" s="303"/>
    </row>
    <row r="67" spans="1:11" ht="18.95" customHeight="1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303"/>
    </row>
    <row r="68" spans="1:11" ht="18.95" customHeight="1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303"/>
    </row>
    <row r="69" spans="1:11" ht="18.95" customHeight="1">
      <c r="A69" s="297"/>
      <c r="B69" s="297"/>
      <c r="C69" s="297"/>
      <c r="D69" s="297"/>
      <c r="E69" s="297"/>
      <c r="F69" s="297"/>
      <c r="G69" s="297"/>
      <c r="H69" s="297"/>
      <c r="I69" s="297"/>
      <c r="J69" s="297"/>
      <c r="K69" s="303"/>
    </row>
    <row r="70" spans="1:11" ht="18.95" customHeight="1">
      <c r="A70" s="297"/>
      <c r="B70" s="297"/>
      <c r="C70" s="297"/>
      <c r="D70" s="297"/>
      <c r="E70" s="297"/>
      <c r="F70" s="297"/>
      <c r="G70" s="297"/>
      <c r="H70" s="297"/>
      <c r="I70" s="297"/>
      <c r="J70" s="297"/>
      <c r="K70" s="303"/>
    </row>
    <row r="71" spans="1:11" ht="18.95" customHeight="1">
      <c r="A71" s="297"/>
      <c r="B71" s="297"/>
      <c r="C71" s="297"/>
      <c r="D71" s="297"/>
      <c r="E71" s="297"/>
      <c r="F71" s="297"/>
      <c r="G71" s="297"/>
      <c r="H71" s="297"/>
      <c r="I71" s="297"/>
      <c r="J71" s="297"/>
      <c r="K71" s="303"/>
    </row>
    <row r="72" spans="1:11" ht="18.95" customHeight="1">
      <c r="A72" s="297"/>
      <c r="B72" s="297"/>
      <c r="C72" s="297"/>
      <c r="D72" s="297"/>
      <c r="E72" s="297"/>
      <c r="F72" s="297"/>
      <c r="G72" s="297"/>
      <c r="H72" s="297"/>
      <c r="I72" s="297"/>
      <c r="J72" s="297"/>
      <c r="K72" s="303"/>
    </row>
    <row r="73" spans="1:11" ht="18.95" customHeight="1">
      <c r="A73" s="297"/>
      <c r="B73" s="297"/>
      <c r="C73" s="297"/>
      <c r="D73" s="297"/>
      <c r="E73" s="297"/>
      <c r="F73" s="297"/>
      <c r="G73" s="297"/>
      <c r="H73" s="297"/>
      <c r="I73" s="297"/>
      <c r="J73" s="297"/>
      <c r="K73" s="303"/>
    </row>
    <row r="74" spans="1:11" ht="18.95" customHeight="1">
      <c r="A74" s="297"/>
      <c r="B74" s="297"/>
      <c r="C74" s="297"/>
      <c r="D74" s="297"/>
      <c r="E74" s="297"/>
      <c r="F74" s="297"/>
      <c r="G74" s="297"/>
      <c r="H74" s="297"/>
      <c r="I74" s="297"/>
      <c r="J74" s="297"/>
      <c r="K74" s="303"/>
    </row>
    <row r="75" spans="1:11" ht="18.95" customHeight="1">
      <c r="A75" s="297"/>
      <c r="B75" s="297"/>
      <c r="C75" s="297"/>
      <c r="D75" s="297"/>
      <c r="E75" s="297"/>
      <c r="F75" s="297"/>
      <c r="G75" s="297"/>
      <c r="H75" s="297"/>
      <c r="I75" s="297"/>
      <c r="J75" s="297"/>
      <c r="K75" s="303"/>
    </row>
    <row r="76" spans="1:11" ht="18.95" customHeight="1">
      <c r="A76" s="297"/>
      <c r="B76" s="297"/>
      <c r="C76" s="297"/>
      <c r="D76" s="297"/>
      <c r="E76" s="297"/>
      <c r="F76" s="297"/>
      <c r="G76" s="297"/>
      <c r="H76" s="297"/>
      <c r="I76" s="297"/>
      <c r="J76" s="297"/>
      <c r="K76" s="303"/>
    </row>
    <row r="77" spans="1:11" ht="18.95" customHeight="1">
      <c r="A77" s="297"/>
      <c r="B77" s="297"/>
      <c r="C77" s="297"/>
      <c r="D77" s="297"/>
      <c r="E77" s="297"/>
      <c r="F77" s="297"/>
      <c r="G77" s="297"/>
      <c r="H77" s="297"/>
      <c r="I77" s="297"/>
      <c r="J77" s="297"/>
      <c r="K77" s="303"/>
    </row>
    <row r="78" spans="1:11" ht="18.95" customHeight="1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303"/>
    </row>
    <row r="79" spans="1:11" ht="18.95" customHeight="1">
      <c r="A79" s="297"/>
      <c r="B79" s="297"/>
      <c r="C79" s="297"/>
      <c r="D79" s="297"/>
      <c r="E79" s="297"/>
      <c r="F79" s="297"/>
      <c r="G79" s="297"/>
      <c r="H79" s="297"/>
      <c r="I79" s="297"/>
      <c r="J79" s="297"/>
      <c r="K79" s="303"/>
    </row>
    <row r="80" spans="1:11" ht="18.95" customHeight="1">
      <c r="A80" s="297"/>
      <c r="B80" s="297"/>
      <c r="C80" s="297"/>
      <c r="D80" s="297"/>
      <c r="E80" s="297"/>
      <c r="F80" s="297"/>
      <c r="G80" s="297"/>
      <c r="H80" s="297"/>
      <c r="I80" s="297"/>
      <c r="J80" s="297"/>
      <c r="K80" s="303"/>
    </row>
    <row r="81" spans="1:11" ht="18.95" customHeight="1">
      <c r="A81" s="297"/>
      <c r="B81" s="297"/>
      <c r="C81" s="297"/>
      <c r="D81" s="297"/>
      <c r="E81" s="297"/>
      <c r="F81" s="297"/>
      <c r="G81" s="297"/>
      <c r="H81" s="297"/>
      <c r="I81" s="297"/>
      <c r="J81" s="297"/>
      <c r="K81" s="303"/>
    </row>
    <row r="82" spans="1:11" ht="18.95" customHeight="1">
      <c r="A82" s="297"/>
      <c r="B82" s="297"/>
      <c r="C82" s="297"/>
      <c r="D82" s="297"/>
      <c r="E82" s="297"/>
      <c r="F82" s="297"/>
      <c r="G82" s="297"/>
      <c r="H82" s="297"/>
      <c r="I82" s="297"/>
      <c r="J82" s="297"/>
      <c r="K82" s="303"/>
    </row>
    <row r="83" spans="1:11" ht="18.95" customHeight="1">
      <c r="A83" s="297"/>
      <c r="B83" s="297"/>
      <c r="C83" s="297"/>
      <c r="D83" s="297"/>
      <c r="E83" s="297"/>
      <c r="F83" s="297"/>
      <c r="G83" s="297"/>
      <c r="H83" s="297"/>
      <c r="I83" s="297"/>
      <c r="J83" s="297"/>
      <c r="K83" s="303"/>
    </row>
    <row r="84" spans="1:11" ht="18.95" customHeight="1">
      <c r="A84" s="297"/>
      <c r="B84" s="297"/>
      <c r="C84" s="297"/>
      <c r="D84" s="297"/>
      <c r="E84" s="297"/>
      <c r="F84" s="297"/>
      <c r="G84" s="297"/>
      <c r="H84" s="297"/>
      <c r="I84" s="297"/>
      <c r="J84" s="297"/>
      <c r="K84" s="303"/>
    </row>
    <row r="85" spans="1:11" ht="18.95" customHeight="1">
      <c r="A85" s="297"/>
      <c r="B85" s="297"/>
      <c r="C85" s="297"/>
      <c r="D85" s="297"/>
      <c r="E85" s="297"/>
      <c r="F85" s="297"/>
      <c r="G85" s="297"/>
      <c r="H85" s="297"/>
      <c r="I85" s="297"/>
      <c r="J85" s="297"/>
      <c r="K85" s="303"/>
    </row>
    <row r="86" spans="1:11" ht="18.95" customHeight="1">
      <c r="A86" s="297"/>
      <c r="B86" s="297"/>
      <c r="C86" s="297"/>
      <c r="D86" s="297"/>
      <c r="E86" s="297"/>
      <c r="F86" s="297"/>
      <c r="G86" s="297"/>
      <c r="H86" s="297"/>
      <c r="I86" s="297"/>
      <c r="J86" s="297"/>
      <c r="K86" s="303"/>
    </row>
    <row r="87" spans="1:11" ht="18.95" customHeight="1">
      <c r="A87" s="297"/>
      <c r="B87" s="297"/>
      <c r="C87" s="297"/>
      <c r="D87" s="297"/>
      <c r="E87" s="297"/>
      <c r="F87" s="297"/>
      <c r="G87" s="297"/>
      <c r="H87" s="297"/>
      <c r="I87" s="297"/>
      <c r="J87" s="297"/>
      <c r="K87" s="303"/>
    </row>
    <row r="88" spans="1:11" ht="18.95" customHeight="1">
      <c r="A88" s="297"/>
      <c r="B88" s="297"/>
      <c r="C88" s="297"/>
      <c r="D88" s="297"/>
      <c r="E88" s="297"/>
      <c r="F88" s="297"/>
      <c r="G88" s="297"/>
      <c r="H88" s="297"/>
      <c r="I88" s="297"/>
      <c r="J88" s="297"/>
      <c r="K88" s="303"/>
    </row>
    <row r="89" spans="1:11" ht="18.95" customHeight="1">
      <c r="A89" s="297"/>
      <c r="B89" s="297"/>
      <c r="C89" s="297"/>
      <c r="D89" s="297"/>
      <c r="E89" s="297"/>
      <c r="F89" s="297"/>
      <c r="G89" s="297"/>
      <c r="H89" s="297"/>
      <c r="I89" s="297"/>
      <c r="J89" s="297"/>
      <c r="K89" s="303"/>
    </row>
    <row r="90" spans="1:11" ht="18.95" customHeight="1">
      <c r="A90" s="297"/>
      <c r="B90" s="297"/>
      <c r="C90" s="297"/>
      <c r="D90" s="297"/>
      <c r="E90" s="297"/>
      <c r="F90" s="297"/>
      <c r="G90" s="297"/>
      <c r="H90" s="297"/>
      <c r="I90" s="297"/>
      <c r="J90" s="297"/>
      <c r="K90" s="303"/>
    </row>
    <row r="91" spans="1:11" ht="18.95" customHeight="1">
      <c r="A91" s="297"/>
      <c r="B91" s="297"/>
      <c r="C91" s="297"/>
      <c r="D91" s="297"/>
      <c r="E91" s="297"/>
      <c r="F91" s="297"/>
      <c r="G91" s="297"/>
      <c r="H91" s="297"/>
      <c r="I91" s="297"/>
      <c r="J91" s="297"/>
      <c r="K91" s="303"/>
    </row>
    <row r="92" spans="1:11" ht="18.95" customHeight="1">
      <c r="A92" s="297"/>
      <c r="B92" s="297"/>
      <c r="C92" s="297"/>
      <c r="D92" s="297"/>
      <c r="E92" s="297"/>
      <c r="F92" s="297"/>
      <c r="G92" s="297"/>
      <c r="H92" s="297"/>
      <c r="I92" s="297"/>
      <c r="J92" s="297"/>
      <c r="K92" s="303"/>
    </row>
    <row r="93" spans="1:11" ht="18.95" customHeight="1">
      <c r="A93" s="297"/>
      <c r="B93" s="297"/>
      <c r="C93" s="297"/>
      <c r="D93" s="297"/>
      <c r="E93" s="297"/>
      <c r="F93" s="297"/>
      <c r="G93" s="297"/>
      <c r="H93" s="297"/>
      <c r="I93" s="297"/>
      <c r="J93" s="297"/>
      <c r="K93" s="303"/>
    </row>
    <row r="94" spans="1:11" ht="18.95" customHeight="1">
      <c r="A94" s="297"/>
      <c r="B94" s="297"/>
      <c r="C94" s="297"/>
      <c r="D94" s="297"/>
      <c r="E94" s="297"/>
      <c r="F94" s="297"/>
      <c r="G94" s="297"/>
      <c r="H94" s="297"/>
      <c r="I94" s="297"/>
      <c r="J94" s="297"/>
      <c r="K94" s="303"/>
    </row>
    <row r="95" spans="1:11" ht="18.95" customHeight="1">
      <c r="A95" s="297"/>
      <c r="B95" s="297"/>
      <c r="C95" s="297"/>
      <c r="D95" s="297"/>
      <c r="E95" s="297"/>
      <c r="F95" s="297"/>
      <c r="G95" s="297"/>
      <c r="H95" s="297"/>
      <c r="I95" s="297"/>
      <c r="J95" s="297"/>
      <c r="K95" s="303"/>
    </row>
    <row r="96" spans="1:11" ht="18.95" customHeight="1">
      <c r="A96" s="297"/>
      <c r="B96" s="297"/>
      <c r="C96" s="297"/>
      <c r="D96" s="297"/>
      <c r="E96" s="297"/>
      <c r="F96" s="297"/>
      <c r="G96" s="297"/>
      <c r="H96" s="297"/>
      <c r="I96" s="297"/>
      <c r="J96" s="297"/>
      <c r="K96" s="303"/>
    </row>
    <row r="97" spans="1:11" ht="18.95" customHeight="1">
      <c r="A97" s="297"/>
      <c r="B97" s="297"/>
      <c r="C97" s="297"/>
      <c r="D97" s="297"/>
      <c r="E97" s="297"/>
      <c r="F97" s="297"/>
      <c r="G97" s="297"/>
      <c r="H97" s="297"/>
      <c r="I97" s="297"/>
      <c r="J97" s="297"/>
      <c r="K97" s="303"/>
    </row>
    <row r="98" spans="1:11" ht="18.95" customHeight="1">
      <c r="A98" s="297"/>
      <c r="B98" s="297"/>
      <c r="C98" s="297"/>
      <c r="D98" s="297"/>
      <c r="E98" s="297"/>
      <c r="F98" s="297"/>
      <c r="G98" s="297"/>
      <c r="H98" s="297"/>
      <c r="I98" s="297"/>
      <c r="J98" s="297"/>
      <c r="K98" s="303"/>
    </row>
    <row r="99" spans="1:11" ht="18.95" customHeight="1">
      <c r="A99" s="297"/>
      <c r="B99" s="297"/>
      <c r="C99" s="297"/>
      <c r="D99" s="297"/>
      <c r="E99" s="297"/>
      <c r="F99" s="297"/>
      <c r="G99" s="297"/>
      <c r="H99" s="297"/>
      <c r="I99" s="297"/>
      <c r="J99" s="297"/>
      <c r="K99" s="303"/>
    </row>
    <row r="100" spans="1:11" ht="18.95" customHeight="1">
      <c r="A100" s="297"/>
      <c r="B100" s="297"/>
      <c r="C100" s="297"/>
      <c r="D100" s="297"/>
      <c r="E100" s="297"/>
      <c r="F100" s="297"/>
      <c r="G100" s="297"/>
      <c r="H100" s="297"/>
      <c r="I100" s="297"/>
      <c r="J100" s="297"/>
      <c r="K100" s="303"/>
    </row>
    <row r="101" spans="1:11" ht="18.95" customHeight="1">
      <c r="A101" s="297"/>
      <c r="B101" s="297"/>
      <c r="C101" s="297"/>
      <c r="D101" s="297"/>
      <c r="E101" s="297"/>
      <c r="F101" s="297"/>
      <c r="G101" s="297"/>
      <c r="H101" s="297"/>
      <c r="I101" s="297"/>
      <c r="J101" s="297"/>
      <c r="K101" s="303"/>
    </row>
    <row r="102" spans="1:11" ht="18.95" customHeight="1">
      <c r="A102" s="297"/>
      <c r="B102" s="297"/>
      <c r="C102" s="297"/>
      <c r="D102" s="297"/>
      <c r="E102" s="297"/>
      <c r="F102" s="297"/>
      <c r="G102" s="297"/>
      <c r="H102" s="297"/>
      <c r="I102" s="297"/>
      <c r="J102" s="297"/>
      <c r="K102" s="303"/>
    </row>
    <row r="103" spans="1:11" ht="18.95" customHeight="1">
      <c r="A103" s="297"/>
      <c r="B103" s="297"/>
      <c r="C103" s="297"/>
      <c r="D103" s="297"/>
      <c r="E103" s="297"/>
      <c r="F103" s="297"/>
      <c r="G103" s="297"/>
      <c r="H103" s="297"/>
      <c r="I103" s="297"/>
      <c r="J103" s="297"/>
      <c r="K103" s="303"/>
    </row>
    <row r="104" spans="1:11" ht="18.95" customHeight="1">
      <c r="A104" s="297"/>
      <c r="B104" s="297"/>
      <c r="C104" s="297"/>
      <c r="D104" s="297"/>
      <c r="E104" s="297"/>
      <c r="F104" s="297"/>
      <c r="G104" s="297"/>
      <c r="H104" s="297"/>
      <c r="I104" s="297"/>
      <c r="J104" s="297"/>
      <c r="K104" s="303"/>
    </row>
    <row r="105" spans="1:11" ht="18.95" customHeight="1">
      <c r="A105" s="297"/>
      <c r="B105" s="297"/>
      <c r="C105" s="297"/>
      <c r="D105" s="297"/>
      <c r="E105" s="297"/>
      <c r="F105" s="297"/>
      <c r="G105" s="297"/>
      <c r="H105" s="297"/>
      <c r="I105" s="297"/>
      <c r="J105" s="297"/>
      <c r="K105" s="303"/>
    </row>
    <row r="106" spans="1:11" ht="18.95" customHeight="1">
      <c r="A106" s="297"/>
      <c r="B106" s="297"/>
      <c r="C106" s="297"/>
      <c r="D106" s="297"/>
      <c r="E106" s="297"/>
      <c r="F106" s="297"/>
      <c r="G106" s="297"/>
      <c r="H106" s="297"/>
      <c r="I106" s="297"/>
      <c r="J106" s="297"/>
      <c r="K106" s="303"/>
    </row>
    <row r="107" spans="1:11" ht="18.95" customHeight="1">
      <c r="A107" s="297"/>
      <c r="B107" s="297"/>
      <c r="C107" s="297"/>
      <c r="D107" s="297"/>
      <c r="E107" s="297"/>
      <c r="F107" s="297"/>
      <c r="G107" s="297"/>
      <c r="H107" s="297"/>
      <c r="I107" s="297"/>
      <c r="J107" s="297"/>
      <c r="K107" s="303"/>
    </row>
    <row r="108" spans="1:11" ht="18.95" customHeight="1">
      <c r="A108" s="297"/>
      <c r="B108" s="297"/>
      <c r="C108" s="297"/>
      <c r="D108" s="297"/>
      <c r="E108" s="297"/>
      <c r="F108" s="297"/>
      <c r="G108" s="297"/>
      <c r="H108" s="297"/>
      <c r="I108" s="297"/>
      <c r="J108" s="297"/>
      <c r="K108" s="303"/>
    </row>
    <row r="109" spans="1:11" ht="18.95" customHeight="1">
      <c r="A109" s="297"/>
      <c r="B109" s="297"/>
      <c r="C109" s="297"/>
      <c r="D109" s="297"/>
      <c r="E109" s="297"/>
      <c r="F109" s="297"/>
      <c r="G109" s="297"/>
      <c r="H109" s="297"/>
      <c r="I109" s="297"/>
      <c r="J109" s="297"/>
      <c r="K109" s="303"/>
    </row>
    <row r="110" spans="1:11" ht="18.95" customHeight="1">
      <c r="A110" s="297"/>
      <c r="B110" s="297"/>
      <c r="C110" s="297"/>
      <c r="D110" s="297"/>
      <c r="E110" s="297"/>
      <c r="F110" s="297"/>
      <c r="G110" s="297"/>
      <c r="H110" s="297"/>
      <c r="I110" s="297"/>
      <c r="J110" s="297"/>
      <c r="K110" s="303"/>
    </row>
    <row r="111" spans="1:11" ht="18.95" customHeight="1">
      <c r="A111" s="297"/>
      <c r="B111" s="297"/>
      <c r="C111" s="297"/>
      <c r="D111" s="297"/>
      <c r="E111" s="297"/>
      <c r="F111" s="297"/>
      <c r="G111" s="297"/>
      <c r="H111" s="297"/>
      <c r="I111" s="297"/>
      <c r="J111" s="297"/>
      <c r="K111" s="303"/>
    </row>
    <row r="112" spans="1:11" ht="18.95" customHeight="1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303"/>
    </row>
    <row r="113" spans="1:11" ht="18.95" customHeight="1">
      <c r="A113" s="297"/>
      <c r="B113" s="297"/>
      <c r="C113" s="297"/>
      <c r="D113" s="297"/>
      <c r="E113" s="297"/>
      <c r="F113" s="297"/>
      <c r="G113" s="297"/>
      <c r="H113" s="297"/>
      <c r="I113" s="297"/>
      <c r="J113" s="297"/>
      <c r="K113" s="303"/>
    </row>
    <row r="114" spans="1:11" ht="18.95" customHeight="1">
      <c r="A114" s="297"/>
      <c r="B114" s="297"/>
      <c r="C114" s="297"/>
      <c r="D114" s="297"/>
      <c r="E114" s="297"/>
      <c r="F114" s="297"/>
      <c r="G114" s="297"/>
      <c r="H114" s="297"/>
      <c r="I114" s="297"/>
      <c r="J114" s="297"/>
      <c r="K114" s="303"/>
    </row>
    <row r="115" spans="1:11" ht="18.95" customHeight="1">
      <c r="A115" s="297"/>
      <c r="B115" s="297"/>
      <c r="C115" s="297"/>
      <c r="D115" s="297"/>
      <c r="E115" s="297"/>
      <c r="F115" s="297"/>
      <c r="G115" s="297"/>
      <c r="H115" s="297"/>
      <c r="I115" s="297"/>
      <c r="J115" s="297"/>
      <c r="K115" s="303"/>
    </row>
    <row r="116" spans="1:11" ht="18.95" customHeight="1">
      <c r="A116" s="297"/>
      <c r="B116" s="297"/>
      <c r="C116" s="297"/>
      <c r="D116" s="297"/>
      <c r="E116" s="297"/>
      <c r="F116" s="297"/>
      <c r="G116" s="297"/>
      <c r="H116" s="297"/>
      <c r="I116" s="297"/>
      <c r="J116" s="297"/>
      <c r="K116" s="303"/>
    </row>
    <row r="117" spans="1:11" ht="18.95" customHeight="1">
      <c r="A117" s="297"/>
      <c r="B117" s="297"/>
      <c r="C117" s="297"/>
      <c r="D117" s="297"/>
      <c r="E117" s="297"/>
      <c r="F117" s="297"/>
      <c r="G117" s="297"/>
      <c r="H117" s="297"/>
      <c r="I117" s="297"/>
      <c r="J117" s="297"/>
      <c r="K117" s="303"/>
    </row>
    <row r="118" spans="1:11" ht="18.95" customHeight="1">
      <c r="A118" s="297"/>
      <c r="B118" s="297"/>
      <c r="C118" s="297"/>
      <c r="D118" s="297"/>
      <c r="E118" s="297"/>
      <c r="F118" s="297"/>
      <c r="G118" s="297"/>
      <c r="H118" s="297"/>
      <c r="I118" s="297"/>
      <c r="J118" s="297"/>
      <c r="K118" s="303"/>
    </row>
    <row r="119" spans="1:11" ht="18.95" customHeight="1">
      <c r="A119" s="297"/>
      <c r="B119" s="297"/>
      <c r="C119" s="297"/>
      <c r="D119" s="297"/>
      <c r="E119" s="297"/>
      <c r="F119" s="297"/>
      <c r="G119" s="297"/>
      <c r="H119" s="297"/>
      <c r="I119" s="297"/>
      <c r="J119" s="297"/>
      <c r="K119" s="303"/>
    </row>
    <row r="120" spans="1:11" ht="18.95" customHeight="1">
      <c r="A120" s="297"/>
      <c r="B120" s="297"/>
      <c r="C120" s="297"/>
      <c r="D120" s="297"/>
      <c r="E120" s="297"/>
      <c r="F120" s="297"/>
      <c r="G120" s="297"/>
      <c r="H120" s="297"/>
      <c r="I120" s="297"/>
      <c r="J120" s="297"/>
      <c r="K120" s="303"/>
    </row>
    <row r="121" spans="1:11" ht="18.95" customHeight="1">
      <c r="A121" s="297"/>
      <c r="B121" s="297"/>
      <c r="C121" s="297"/>
      <c r="D121" s="297"/>
      <c r="E121" s="297"/>
      <c r="F121" s="297"/>
      <c r="G121" s="297"/>
      <c r="H121" s="297"/>
      <c r="I121" s="297"/>
      <c r="J121" s="297"/>
      <c r="K121" s="303"/>
    </row>
    <row r="122" spans="1:11" ht="18.95" customHeight="1">
      <c r="A122" s="297"/>
      <c r="B122" s="297"/>
      <c r="C122" s="297"/>
      <c r="D122" s="297"/>
      <c r="E122" s="297"/>
      <c r="F122" s="297"/>
      <c r="G122" s="297"/>
      <c r="H122" s="297"/>
      <c r="I122" s="297"/>
      <c r="J122" s="297"/>
      <c r="K122" s="303"/>
    </row>
    <row r="123" spans="1:11" ht="18.95" customHeight="1">
      <c r="A123" s="297"/>
      <c r="B123" s="297"/>
      <c r="C123" s="297"/>
      <c r="D123" s="297"/>
      <c r="E123" s="297"/>
      <c r="F123" s="297"/>
      <c r="G123" s="297"/>
      <c r="H123" s="297"/>
      <c r="I123" s="297"/>
      <c r="J123" s="297"/>
      <c r="K123" s="303"/>
    </row>
    <row r="124" spans="1:11" ht="18.95" customHeight="1">
      <c r="A124" s="297"/>
      <c r="B124" s="297"/>
      <c r="C124" s="297"/>
      <c r="D124" s="297"/>
      <c r="E124" s="297"/>
      <c r="F124" s="297"/>
      <c r="G124" s="297"/>
      <c r="H124" s="297"/>
      <c r="I124" s="297"/>
      <c r="J124" s="297"/>
      <c r="K124" s="303"/>
    </row>
    <row r="125" spans="1:11" ht="18.95" customHeight="1">
      <c r="A125" s="297"/>
      <c r="B125" s="297"/>
      <c r="C125" s="297"/>
      <c r="D125" s="297"/>
      <c r="E125" s="297"/>
      <c r="F125" s="297"/>
      <c r="G125" s="297"/>
      <c r="H125" s="297"/>
      <c r="I125" s="297"/>
      <c r="J125" s="297"/>
      <c r="K125" s="303"/>
    </row>
    <row r="126" spans="1:11" ht="18.95" customHeight="1">
      <c r="A126" s="297"/>
      <c r="B126" s="297"/>
      <c r="C126" s="297"/>
      <c r="D126" s="297"/>
      <c r="E126" s="297"/>
      <c r="F126" s="297"/>
      <c r="G126" s="297"/>
      <c r="H126" s="297"/>
      <c r="I126" s="297"/>
      <c r="J126" s="297"/>
      <c r="K126" s="303"/>
    </row>
    <row r="127" spans="1:11" ht="18.95" customHeight="1">
      <c r="A127" s="297"/>
      <c r="B127" s="297"/>
      <c r="C127" s="297"/>
      <c r="D127" s="297"/>
      <c r="E127" s="297"/>
      <c r="F127" s="297"/>
      <c r="G127" s="297"/>
      <c r="H127" s="297"/>
      <c r="I127" s="297"/>
      <c r="J127" s="297"/>
      <c r="K127" s="303"/>
    </row>
    <row r="128" spans="1:11" ht="18.95" customHeight="1">
      <c r="A128" s="297"/>
      <c r="B128" s="297"/>
      <c r="C128" s="297"/>
      <c r="D128" s="297"/>
      <c r="E128" s="297"/>
      <c r="F128" s="297"/>
      <c r="G128" s="297"/>
      <c r="H128" s="297"/>
      <c r="I128" s="297"/>
      <c r="J128" s="297"/>
      <c r="K128" s="303"/>
    </row>
    <row r="129" spans="1:11" ht="18.95" customHeight="1">
      <c r="A129" s="297"/>
      <c r="B129" s="297"/>
      <c r="C129" s="297"/>
      <c r="D129" s="297"/>
      <c r="E129" s="297"/>
      <c r="F129" s="297"/>
      <c r="G129" s="297"/>
      <c r="H129" s="297"/>
      <c r="I129" s="297"/>
      <c r="J129" s="297"/>
      <c r="K129" s="303"/>
    </row>
    <row r="130" spans="1:11" ht="18.95" customHeight="1">
      <c r="A130" s="297"/>
      <c r="B130" s="297"/>
      <c r="C130" s="297"/>
      <c r="D130" s="297"/>
      <c r="E130" s="297"/>
      <c r="F130" s="297"/>
      <c r="G130" s="297"/>
      <c r="H130" s="297"/>
      <c r="I130" s="297"/>
      <c r="J130" s="297"/>
      <c r="K130" s="303"/>
    </row>
    <row r="131" spans="1:11" ht="18.95" customHeight="1">
      <c r="A131" s="297"/>
      <c r="B131" s="297"/>
      <c r="C131" s="297"/>
      <c r="D131" s="297"/>
      <c r="E131" s="297"/>
      <c r="F131" s="297"/>
      <c r="G131" s="297"/>
      <c r="H131" s="297"/>
      <c r="I131" s="297"/>
      <c r="J131" s="297"/>
      <c r="K131" s="303"/>
    </row>
    <row r="132" spans="1:11" ht="18.95" customHeight="1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303"/>
    </row>
    <row r="133" spans="1:11" ht="18.95" customHeight="1">
      <c r="A133" s="297"/>
      <c r="B133" s="297"/>
      <c r="C133" s="297"/>
      <c r="D133" s="297"/>
      <c r="E133" s="297"/>
      <c r="F133" s="297"/>
      <c r="G133" s="297"/>
      <c r="H133" s="297"/>
      <c r="I133" s="297"/>
      <c r="J133" s="297"/>
      <c r="K133" s="303"/>
    </row>
    <row r="134" spans="1:11" ht="18.95" customHeight="1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303"/>
    </row>
    <row r="135" spans="1:11" ht="18.95" customHeight="1">
      <c r="A135" s="297"/>
      <c r="B135" s="297"/>
      <c r="C135" s="297"/>
      <c r="D135" s="297"/>
      <c r="E135" s="297"/>
      <c r="F135" s="297"/>
      <c r="G135" s="297"/>
      <c r="H135" s="297"/>
      <c r="I135" s="297"/>
      <c r="J135" s="297"/>
      <c r="K135" s="303"/>
    </row>
    <row r="136" spans="1:11" ht="18.95" customHeight="1">
      <c r="A136" s="297"/>
      <c r="B136" s="297"/>
      <c r="C136" s="297"/>
      <c r="D136" s="297"/>
      <c r="E136" s="297"/>
      <c r="F136" s="297"/>
      <c r="G136" s="297"/>
      <c r="H136" s="297"/>
      <c r="I136" s="297"/>
      <c r="J136" s="297"/>
      <c r="K136" s="303"/>
    </row>
    <row r="137" spans="1:11" ht="18.95" customHeight="1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303"/>
    </row>
    <row r="138" spans="1:11" ht="18.95" customHeight="1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303"/>
    </row>
    <row r="139" spans="1:11" ht="18.95" customHeight="1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303"/>
    </row>
    <row r="140" spans="1:11" ht="18.95" customHeight="1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303"/>
    </row>
    <row r="141" spans="1:11" ht="18.95" customHeight="1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303"/>
    </row>
    <row r="142" spans="1:11" ht="18.95" customHeight="1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303"/>
    </row>
    <row r="143" spans="1:11" ht="18.95" customHeight="1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303"/>
    </row>
    <row r="144" spans="1:11" ht="18.95" customHeight="1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303"/>
    </row>
    <row r="145" spans="1:11" ht="18.95" customHeight="1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303"/>
    </row>
    <row r="146" spans="1:11" ht="18.95" customHeight="1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303"/>
    </row>
    <row r="147" spans="1:11" ht="18.95" customHeight="1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303"/>
    </row>
    <row r="148" spans="1:11" ht="18.95" customHeight="1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303"/>
    </row>
    <row r="149" spans="1:11" ht="18.95" customHeight="1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303"/>
    </row>
    <row r="150" spans="1:11" ht="18.95" customHeight="1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303"/>
    </row>
    <row r="151" spans="1:11" ht="18.95" customHeight="1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303"/>
    </row>
    <row r="152" spans="1:11" ht="18.95" customHeight="1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303"/>
    </row>
    <row r="153" spans="1:11" ht="18.95" customHeight="1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303"/>
    </row>
    <row r="154" spans="1:11" ht="18.95" customHeight="1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303"/>
    </row>
    <row r="155" spans="1:11" ht="18.95" customHeight="1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303"/>
    </row>
    <row r="156" spans="1:11" ht="18.95" customHeight="1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303"/>
    </row>
    <row r="157" spans="1:11" ht="18.95" customHeight="1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303"/>
    </row>
    <row r="158" spans="1:11" ht="18.95" customHeight="1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303"/>
    </row>
    <row r="159" spans="1:11" ht="18.95" customHeight="1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303"/>
    </row>
    <row r="160" spans="1:11" ht="18.95" customHeight="1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303"/>
    </row>
    <row r="161" spans="1:11" ht="18.95" customHeight="1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303"/>
    </row>
    <row r="162" spans="1:11" ht="18.95" customHeight="1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303"/>
    </row>
    <row r="163" spans="1:11" ht="18.95" customHeight="1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303"/>
    </row>
    <row r="164" spans="1:11" ht="18.95" customHeight="1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303"/>
    </row>
    <row r="165" spans="1:11" ht="18.95" customHeight="1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303"/>
    </row>
    <row r="166" spans="1:11" ht="18.95" customHeight="1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303"/>
    </row>
    <row r="167" spans="1:11" ht="18.95" customHeight="1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303"/>
    </row>
    <row r="168" spans="1:11" ht="18.95" customHeight="1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303"/>
    </row>
    <row r="169" spans="1:11" ht="18.95" customHeight="1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303"/>
    </row>
    <row r="170" spans="1:11" ht="18.95" customHeight="1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303"/>
    </row>
    <row r="171" spans="1:11" ht="18.95" customHeight="1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303"/>
    </row>
    <row r="172" spans="1:11" ht="18.95" customHeight="1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303"/>
    </row>
    <row r="173" spans="1:11" ht="18.95" customHeight="1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303"/>
    </row>
    <row r="174" spans="1:11" ht="18.95" customHeight="1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303"/>
    </row>
    <row r="175" spans="1:11" ht="18.95" customHeight="1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303"/>
    </row>
    <row r="176" spans="1:11" ht="18.95" customHeight="1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303"/>
    </row>
    <row r="177" spans="1:11" ht="18.95" customHeight="1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303"/>
    </row>
    <row r="178" spans="1:11" ht="18.95" customHeight="1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303"/>
    </row>
    <row r="179" spans="1:11" ht="18.95" customHeight="1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303"/>
    </row>
    <row r="180" spans="1:11" ht="18.95" customHeight="1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303"/>
    </row>
    <row r="181" spans="1:11" ht="18.95" customHeight="1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303"/>
    </row>
    <row r="182" spans="1:11" ht="18.95" customHeight="1">
      <c r="A182" s="297"/>
      <c r="B182" s="297"/>
      <c r="C182" s="297"/>
      <c r="D182" s="297"/>
      <c r="E182" s="297"/>
      <c r="F182" s="297"/>
      <c r="G182" s="297"/>
      <c r="H182" s="297"/>
      <c r="I182" s="297"/>
      <c r="J182" s="297"/>
      <c r="K182" s="303"/>
    </row>
    <row r="183" spans="1:11" ht="18.95" customHeight="1">
      <c r="A183" s="297"/>
      <c r="B183" s="297"/>
      <c r="C183" s="297"/>
      <c r="D183" s="297"/>
      <c r="E183" s="297"/>
      <c r="F183" s="297"/>
      <c r="G183" s="297"/>
      <c r="H183" s="297"/>
      <c r="I183" s="297"/>
      <c r="J183" s="297"/>
      <c r="K183" s="303"/>
    </row>
    <row r="184" spans="1:11" ht="18.95" customHeight="1">
      <c r="A184" s="297"/>
      <c r="B184" s="297"/>
      <c r="C184" s="297"/>
      <c r="D184" s="297"/>
      <c r="E184" s="297"/>
      <c r="F184" s="297"/>
      <c r="G184" s="297"/>
      <c r="H184" s="297"/>
      <c r="I184" s="297"/>
      <c r="J184" s="297"/>
      <c r="K184" s="303"/>
    </row>
    <row r="185" spans="1:11" ht="18.95" customHeight="1">
      <c r="A185" s="297"/>
      <c r="B185" s="297"/>
      <c r="C185" s="297"/>
      <c r="D185" s="297"/>
      <c r="E185" s="297"/>
      <c r="F185" s="297"/>
      <c r="G185" s="297"/>
      <c r="H185" s="297"/>
      <c r="I185" s="297"/>
      <c r="J185" s="297"/>
      <c r="K185" s="303"/>
    </row>
    <row r="186" spans="1:11" ht="18.95" customHeight="1">
      <c r="A186" s="297"/>
      <c r="B186" s="297"/>
      <c r="C186" s="297"/>
      <c r="D186" s="297"/>
      <c r="E186" s="297"/>
      <c r="F186" s="297"/>
      <c r="G186" s="297"/>
      <c r="H186" s="297"/>
      <c r="I186" s="297"/>
      <c r="J186" s="297"/>
      <c r="K186" s="303"/>
    </row>
    <row r="187" spans="1:11" ht="18.95" customHeight="1">
      <c r="A187" s="297"/>
      <c r="B187" s="297"/>
      <c r="C187" s="297"/>
      <c r="D187" s="297"/>
      <c r="E187" s="297"/>
      <c r="F187" s="297"/>
      <c r="G187" s="297"/>
      <c r="H187" s="297"/>
      <c r="I187" s="297"/>
      <c r="J187" s="297"/>
      <c r="K187" s="303"/>
    </row>
    <row r="188" spans="1:11" ht="18.95" customHeight="1">
      <c r="A188" s="297"/>
      <c r="B188" s="297"/>
      <c r="C188" s="297"/>
      <c r="D188" s="297"/>
      <c r="E188" s="297"/>
      <c r="F188" s="297"/>
      <c r="G188" s="297"/>
      <c r="H188" s="297"/>
      <c r="I188" s="297"/>
      <c r="J188" s="297"/>
      <c r="K188" s="303"/>
    </row>
    <row r="189" spans="1:11" ht="18.95" customHeight="1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303"/>
    </row>
    <row r="190" spans="1:11" ht="18.95" customHeight="1">
      <c r="A190" s="297"/>
      <c r="B190" s="297"/>
      <c r="C190" s="297"/>
      <c r="D190" s="297"/>
      <c r="E190" s="297"/>
      <c r="F190" s="297"/>
      <c r="G190" s="297"/>
      <c r="H190" s="297"/>
      <c r="I190" s="297"/>
      <c r="J190" s="297"/>
      <c r="K190" s="303"/>
    </row>
    <row r="191" spans="1:11" ht="18.95" customHeight="1">
      <c r="A191" s="297"/>
      <c r="B191" s="297"/>
      <c r="C191" s="297"/>
      <c r="D191" s="297"/>
      <c r="E191" s="297"/>
      <c r="F191" s="297"/>
      <c r="G191" s="297"/>
      <c r="H191" s="297"/>
      <c r="I191" s="297"/>
      <c r="J191" s="297"/>
      <c r="K191" s="303"/>
    </row>
    <row r="192" spans="1:11" ht="18.95" customHeight="1">
      <c r="A192" s="297"/>
      <c r="B192" s="297"/>
      <c r="C192" s="297"/>
      <c r="D192" s="297"/>
      <c r="E192" s="297"/>
      <c r="F192" s="297"/>
      <c r="G192" s="297"/>
      <c r="H192" s="297"/>
      <c r="I192" s="297"/>
      <c r="J192" s="297"/>
      <c r="K192" s="303"/>
    </row>
    <row r="193" spans="1:11" ht="18.95" customHeight="1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303"/>
    </row>
    <row r="194" spans="1:11" ht="18.95" customHeight="1">
      <c r="A194" s="297"/>
      <c r="B194" s="297"/>
      <c r="C194" s="297"/>
      <c r="D194" s="297"/>
      <c r="E194" s="297"/>
      <c r="F194" s="297"/>
      <c r="G194" s="297"/>
      <c r="H194" s="297"/>
      <c r="I194" s="297"/>
      <c r="J194" s="297"/>
      <c r="K194" s="303"/>
    </row>
    <row r="195" spans="1:11" ht="18.95" customHeight="1">
      <c r="A195" s="297"/>
      <c r="B195" s="297"/>
      <c r="C195" s="297"/>
      <c r="D195" s="297"/>
      <c r="E195" s="297"/>
      <c r="F195" s="297"/>
      <c r="G195" s="297"/>
      <c r="H195" s="297"/>
      <c r="I195" s="297"/>
      <c r="J195" s="297"/>
      <c r="K195" s="303"/>
    </row>
    <row r="196" spans="1:11" ht="18.95" customHeight="1">
      <c r="A196" s="297"/>
      <c r="B196" s="297"/>
      <c r="C196" s="297"/>
      <c r="D196" s="297"/>
      <c r="E196" s="297"/>
      <c r="F196" s="297"/>
      <c r="G196" s="297"/>
      <c r="H196" s="297"/>
      <c r="I196" s="297"/>
      <c r="J196" s="297"/>
      <c r="K196" s="303"/>
    </row>
    <row r="197" spans="1:11" ht="18.95" customHeight="1">
      <c r="A197" s="297"/>
      <c r="B197" s="297"/>
      <c r="C197" s="297"/>
      <c r="D197" s="297"/>
      <c r="E197" s="297"/>
      <c r="F197" s="297"/>
      <c r="G197" s="297"/>
      <c r="H197" s="297"/>
      <c r="I197" s="297"/>
      <c r="J197" s="297"/>
      <c r="K197" s="303"/>
    </row>
    <row r="198" spans="1:11" ht="18.95" customHeight="1">
      <c r="A198" s="297"/>
      <c r="B198" s="297"/>
      <c r="C198" s="297"/>
      <c r="D198" s="297"/>
      <c r="E198" s="297"/>
      <c r="F198" s="297"/>
      <c r="G198" s="297"/>
      <c r="H198" s="297"/>
      <c r="I198" s="297"/>
      <c r="J198" s="297"/>
      <c r="K198" s="303"/>
    </row>
    <row r="199" spans="1:11" ht="18.95" customHeight="1">
      <c r="A199" s="297"/>
      <c r="B199" s="297"/>
      <c r="C199" s="297"/>
      <c r="D199" s="297"/>
      <c r="E199" s="297"/>
      <c r="F199" s="297"/>
      <c r="G199" s="297"/>
      <c r="H199" s="297"/>
      <c r="I199" s="297"/>
      <c r="J199" s="297"/>
      <c r="K199" s="303"/>
    </row>
    <row r="200" spans="1:11" ht="18.95" customHeight="1">
      <c r="A200" s="297"/>
      <c r="B200" s="297"/>
      <c r="C200" s="297"/>
      <c r="D200" s="297"/>
      <c r="E200" s="297"/>
      <c r="F200" s="297"/>
      <c r="G200" s="297"/>
      <c r="H200" s="297"/>
      <c r="I200" s="297"/>
      <c r="J200" s="297"/>
      <c r="K200" s="303"/>
    </row>
    <row r="201" spans="1:11" ht="18.95" customHeight="1">
      <c r="A201" s="297"/>
      <c r="B201" s="297"/>
      <c r="C201" s="297"/>
      <c r="D201" s="297"/>
      <c r="E201" s="297"/>
      <c r="F201" s="297"/>
      <c r="G201" s="297"/>
      <c r="H201" s="297"/>
      <c r="I201" s="297"/>
      <c r="J201" s="297"/>
      <c r="K201" s="303"/>
    </row>
    <row r="202" spans="1:11" ht="18.95" customHeight="1">
      <c r="A202" s="297"/>
      <c r="B202" s="297"/>
      <c r="C202" s="297"/>
      <c r="D202" s="297"/>
      <c r="E202" s="297"/>
      <c r="F202" s="297"/>
      <c r="G202" s="297"/>
      <c r="H202" s="297"/>
      <c r="I202" s="297"/>
      <c r="J202" s="297"/>
      <c r="K202" s="303"/>
    </row>
    <row r="203" spans="1:11" ht="18.95" customHeight="1">
      <c r="A203" s="297"/>
      <c r="B203" s="297"/>
      <c r="C203" s="297"/>
      <c r="D203" s="297"/>
      <c r="E203" s="297"/>
      <c r="F203" s="297"/>
      <c r="G203" s="297"/>
      <c r="H203" s="297"/>
      <c r="I203" s="297"/>
      <c r="J203" s="297"/>
      <c r="K203" s="303"/>
    </row>
    <row r="204" spans="1:11" ht="18.95" customHeight="1">
      <c r="A204" s="297"/>
      <c r="B204" s="297"/>
      <c r="C204" s="297"/>
      <c r="D204" s="297"/>
      <c r="E204" s="297"/>
      <c r="F204" s="297"/>
      <c r="G204" s="297"/>
      <c r="H204" s="297"/>
      <c r="I204" s="297"/>
      <c r="J204" s="297"/>
      <c r="K204" s="303"/>
    </row>
    <row r="205" spans="1:11" ht="18.95" customHeight="1">
      <c r="A205" s="297"/>
      <c r="B205" s="297"/>
      <c r="C205" s="297"/>
      <c r="D205" s="297"/>
      <c r="E205" s="297"/>
      <c r="F205" s="297"/>
      <c r="G205" s="297"/>
      <c r="H205" s="297"/>
      <c r="I205" s="297"/>
      <c r="J205" s="297"/>
      <c r="K205" s="303"/>
    </row>
    <row r="206" spans="1:11" ht="18.95" customHeight="1">
      <c r="A206" s="297"/>
      <c r="B206" s="297"/>
      <c r="C206" s="297"/>
      <c r="D206" s="297"/>
      <c r="E206" s="297"/>
      <c r="F206" s="297"/>
      <c r="G206" s="297"/>
      <c r="H206" s="297"/>
      <c r="I206" s="297"/>
      <c r="J206" s="297"/>
      <c r="K206" s="303"/>
    </row>
    <row r="207" spans="1:11" ht="18.95" customHeight="1">
      <c r="A207" s="297"/>
      <c r="B207" s="297"/>
      <c r="C207" s="297"/>
      <c r="D207" s="297"/>
      <c r="E207" s="297"/>
      <c r="F207" s="297"/>
      <c r="G207" s="297"/>
      <c r="H207" s="297"/>
      <c r="I207" s="297"/>
      <c r="J207" s="297"/>
      <c r="K207" s="303"/>
    </row>
    <row r="208" spans="1:11" ht="18.95" customHeight="1">
      <c r="A208" s="297"/>
      <c r="B208" s="297"/>
      <c r="C208" s="297"/>
      <c r="D208" s="297"/>
      <c r="E208" s="297"/>
      <c r="F208" s="297"/>
      <c r="G208" s="297"/>
      <c r="H208" s="297"/>
      <c r="I208" s="297"/>
      <c r="J208" s="297"/>
      <c r="K208" s="303"/>
    </row>
    <row r="209" spans="1:11" ht="18.95" customHeight="1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303"/>
    </row>
    <row r="210" spans="1:11" ht="18.95" customHeight="1">
      <c r="A210" s="297"/>
      <c r="B210" s="297"/>
      <c r="C210" s="297"/>
      <c r="D210" s="297"/>
      <c r="E210" s="297"/>
      <c r="F210" s="297"/>
      <c r="G210" s="297"/>
      <c r="H210" s="297"/>
      <c r="I210" s="297"/>
      <c r="J210" s="297"/>
      <c r="K210" s="303"/>
    </row>
    <row r="211" spans="1:11" ht="18.95" customHeight="1">
      <c r="A211" s="297"/>
      <c r="B211" s="297"/>
      <c r="C211" s="297"/>
      <c r="D211" s="297"/>
      <c r="E211" s="297"/>
      <c r="F211" s="297"/>
      <c r="G211" s="297"/>
      <c r="H211" s="297"/>
      <c r="I211" s="297"/>
      <c r="J211" s="297"/>
      <c r="K211" s="303"/>
    </row>
    <row r="212" spans="1:11" ht="18.95" customHeight="1">
      <c r="A212" s="297"/>
      <c r="B212" s="297"/>
      <c r="C212" s="297"/>
      <c r="D212" s="297"/>
      <c r="E212" s="297"/>
      <c r="F212" s="297"/>
      <c r="G212" s="297"/>
      <c r="H212" s="297"/>
      <c r="I212" s="297"/>
      <c r="J212" s="297"/>
      <c r="K212" s="303"/>
    </row>
    <row r="213" spans="1:11" ht="18.95" customHeight="1">
      <c r="A213" s="297"/>
      <c r="B213" s="297"/>
      <c r="C213" s="297"/>
      <c r="D213" s="297"/>
      <c r="E213" s="297"/>
      <c r="F213" s="297"/>
      <c r="G213" s="297"/>
      <c r="H213" s="297"/>
      <c r="I213" s="297"/>
      <c r="J213" s="297"/>
      <c r="K213" s="303"/>
    </row>
    <row r="214" spans="1:11" ht="18.95" customHeight="1">
      <c r="A214" s="297"/>
      <c r="B214" s="297"/>
      <c r="C214" s="297"/>
      <c r="D214" s="297"/>
      <c r="E214" s="297"/>
      <c r="F214" s="297"/>
      <c r="G214" s="297"/>
      <c r="H214" s="297"/>
      <c r="I214" s="297"/>
      <c r="J214" s="297"/>
      <c r="K214" s="303"/>
    </row>
    <row r="215" spans="1:11" ht="18.95" customHeight="1">
      <c r="A215" s="297"/>
      <c r="B215" s="297"/>
      <c r="C215" s="297"/>
      <c r="D215" s="297"/>
      <c r="E215" s="297"/>
      <c r="F215" s="297"/>
      <c r="G215" s="297"/>
      <c r="H215" s="297"/>
      <c r="I215" s="297"/>
      <c r="J215" s="297"/>
      <c r="K215" s="303"/>
    </row>
    <row r="216" spans="1:11" ht="18.95" customHeight="1">
      <c r="A216" s="297"/>
      <c r="B216" s="297"/>
      <c r="C216" s="297"/>
      <c r="D216" s="297"/>
      <c r="E216" s="297"/>
      <c r="F216" s="297"/>
      <c r="G216" s="297"/>
      <c r="H216" s="297"/>
      <c r="I216" s="297"/>
      <c r="J216" s="297"/>
      <c r="K216" s="303"/>
    </row>
    <row r="217" spans="1:11" ht="18.95" customHeight="1">
      <c r="A217" s="297"/>
      <c r="B217" s="297"/>
      <c r="C217" s="297"/>
      <c r="D217" s="297"/>
      <c r="E217" s="297"/>
      <c r="F217" s="297"/>
      <c r="G217" s="297"/>
      <c r="H217" s="297"/>
      <c r="I217" s="297"/>
      <c r="J217" s="297"/>
      <c r="K217" s="303"/>
    </row>
    <row r="218" spans="1:11" ht="18.95" customHeight="1">
      <c r="A218" s="297"/>
      <c r="B218" s="297"/>
      <c r="C218" s="297"/>
      <c r="D218" s="297"/>
      <c r="E218" s="297"/>
      <c r="F218" s="297"/>
      <c r="G218" s="297"/>
      <c r="H218" s="297"/>
      <c r="I218" s="297"/>
      <c r="J218" s="297"/>
      <c r="K218" s="303"/>
    </row>
    <row r="219" spans="1:11" ht="18.95" customHeight="1">
      <c r="A219" s="297"/>
      <c r="B219" s="297"/>
      <c r="C219" s="297"/>
      <c r="D219" s="297"/>
      <c r="E219" s="297"/>
      <c r="F219" s="297"/>
      <c r="G219" s="297"/>
      <c r="H219" s="297"/>
      <c r="I219" s="297"/>
      <c r="J219" s="297"/>
      <c r="K219" s="303"/>
    </row>
    <row r="220" spans="1:11" ht="18.95" customHeight="1">
      <c r="A220" s="297"/>
      <c r="B220" s="297"/>
      <c r="C220" s="297"/>
      <c r="D220" s="297"/>
      <c r="E220" s="297"/>
      <c r="F220" s="297"/>
      <c r="G220" s="297"/>
      <c r="H220" s="297"/>
      <c r="I220" s="297"/>
      <c r="J220" s="297"/>
      <c r="K220" s="303"/>
    </row>
    <row r="221" spans="1:11" ht="18.95" customHeight="1">
      <c r="A221" s="297"/>
      <c r="B221" s="297"/>
      <c r="C221" s="297"/>
      <c r="D221" s="297"/>
      <c r="E221" s="297"/>
      <c r="F221" s="297"/>
      <c r="G221" s="297"/>
      <c r="H221" s="297"/>
      <c r="I221" s="297"/>
      <c r="J221" s="297"/>
      <c r="K221" s="303"/>
    </row>
    <row r="222" spans="1:11" ht="18.95" customHeight="1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303"/>
    </row>
    <row r="223" spans="1:11" ht="18.95" customHeight="1">
      <c r="A223" s="297"/>
      <c r="B223" s="297"/>
      <c r="C223" s="297"/>
      <c r="D223" s="297"/>
      <c r="E223" s="297"/>
      <c r="F223" s="297"/>
      <c r="G223" s="297"/>
      <c r="H223" s="297"/>
      <c r="I223" s="297"/>
      <c r="J223" s="297"/>
      <c r="K223" s="303"/>
    </row>
    <row r="224" spans="1:11" ht="18.95" customHeight="1">
      <c r="A224" s="297"/>
      <c r="B224" s="297"/>
      <c r="C224" s="297"/>
      <c r="D224" s="297"/>
      <c r="E224" s="297"/>
      <c r="F224" s="297"/>
      <c r="G224" s="297"/>
      <c r="H224" s="297"/>
      <c r="I224" s="297"/>
      <c r="J224" s="297"/>
      <c r="K224" s="303"/>
    </row>
    <row r="225" spans="1:11" ht="18.95" customHeight="1">
      <c r="A225" s="297"/>
      <c r="B225" s="297"/>
      <c r="C225" s="297"/>
      <c r="D225" s="297"/>
      <c r="E225" s="297"/>
      <c r="F225" s="297"/>
      <c r="G225" s="297"/>
      <c r="H225" s="297"/>
      <c r="I225" s="297"/>
      <c r="J225" s="297"/>
      <c r="K225" s="303"/>
    </row>
    <row r="226" spans="1:11" ht="18.95" customHeight="1">
      <c r="A226" s="297"/>
      <c r="B226" s="297"/>
      <c r="C226" s="297"/>
      <c r="D226" s="297"/>
      <c r="E226" s="297"/>
      <c r="F226" s="297"/>
      <c r="G226" s="297"/>
      <c r="H226" s="297"/>
      <c r="I226" s="297"/>
      <c r="J226" s="297"/>
      <c r="K226" s="303"/>
    </row>
    <row r="227" spans="1:11" ht="18.95" customHeight="1">
      <c r="A227" s="297"/>
      <c r="B227" s="297"/>
      <c r="C227" s="297"/>
      <c r="D227" s="297"/>
      <c r="E227" s="297"/>
      <c r="F227" s="297"/>
      <c r="G227" s="297"/>
      <c r="H227" s="297"/>
      <c r="I227" s="297"/>
      <c r="J227" s="297"/>
      <c r="K227" s="303"/>
    </row>
    <row r="228" spans="1:11" ht="18.95" customHeight="1">
      <c r="A228" s="297"/>
      <c r="B228" s="297"/>
      <c r="C228" s="297"/>
      <c r="D228" s="297"/>
      <c r="E228" s="297"/>
      <c r="F228" s="297"/>
      <c r="G228" s="297"/>
      <c r="H228" s="297"/>
      <c r="I228" s="297"/>
      <c r="J228" s="297"/>
      <c r="K228" s="303"/>
    </row>
    <row r="229" spans="1:11" ht="18.95" customHeight="1">
      <c r="A229" s="297"/>
      <c r="B229" s="297"/>
      <c r="C229" s="297"/>
      <c r="D229" s="297"/>
      <c r="E229" s="297"/>
      <c r="F229" s="297"/>
      <c r="G229" s="297"/>
      <c r="H229" s="297"/>
      <c r="I229" s="297"/>
      <c r="J229" s="297"/>
      <c r="K229" s="303"/>
    </row>
    <row r="230" spans="1:11" ht="18.95" customHeight="1">
      <c r="A230" s="297"/>
      <c r="B230" s="297"/>
      <c r="C230" s="297"/>
      <c r="D230" s="297"/>
      <c r="E230" s="297"/>
      <c r="F230" s="297"/>
      <c r="G230" s="297"/>
      <c r="H230" s="297"/>
      <c r="I230" s="297"/>
      <c r="J230" s="297"/>
      <c r="K230" s="303"/>
    </row>
    <row r="231" spans="1:11" ht="18.95" customHeight="1">
      <c r="A231" s="297"/>
      <c r="B231" s="297"/>
      <c r="C231" s="297"/>
      <c r="D231" s="297"/>
      <c r="E231" s="297"/>
      <c r="F231" s="297"/>
      <c r="G231" s="297"/>
      <c r="H231" s="297"/>
      <c r="I231" s="297"/>
      <c r="J231" s="297"/>
      <c r="K231" s="303"/>
    </row>
    <row r="232" spans="1:11" ht="18.95" customHeight="1">
      <c r="A232" s="297"/>
      <c r="B232" s="297"/>
      <c r="C232" s="297"/>
      <c r="D232" s="297"/>
      <c r="E232" s="297"/>
      <c r="F232" s="297"/>
      <c r="G232" s="297"/>
      <c r="H232" s="297"/>
      <c r="I232" s="297"/>
      <c r="J232" s="297"/>
      <c r="K232" s="303"/>
    </row>
    <row r="233" spans="1:11" ht="18.95" customHeight="1">
      <c r="A233" s="297"/>
      <c r="B233" s="297"/>
      <c r="C233" s="297"/>
      <c r="D233" s="297"/>
      <c r="E233" s="297"/>
      <c r="F233" s="297"/>
      <c r="G233" s="297"/>
      <c r="H233" s="297"/>
      <c r="I233" s="297"/>
      <c r="J233" s="297"/>
      <c r="K233" s="303"/>
    </row>
    <row r="234" spans="1:11" ht="18.95" customHeight="1">
      <c r="A234" s="297"/>
      <c r="B234" s="297"/>
      <c r="C234" s="297"/>
      <c r="D234" s="297"/>
      <c r="E234" s="297"/>
      <c r="F234" s="297"/>
      <c r="G234" s="297"/>
      <c r="H234" s="297"/>
      <c r="I234" s="297"/>
      <c r="J234" s="297"/>
      <c r="K234" s="303"/>
    </row>
    <row r="235" spans="1:11" ht="18.95" customHeight="1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303"/>
    </row>
    <row r="236" spans="1:11" ht="18.95" customHeight="1">
      <c r="A236" s="297"/>
      <c r="B236" s="297"/>
      <c r="C236" s="297"/>
      <c r="D236" s="297"/>
      <c r="E236" s="297"/>
      <c r="F236" s="297"/>
      <c r="G236" s="297"/>
      <c r="H236" s="297"/>
      <c r="I236" s="297"/>
      <c r="J236" s="297"/>
      <c r="K236" s="303"/>
    </row>
    <row r="237" spans="1:11" ht="18.95" customHeight="1">
      <c r="A237" s="297"/>
      <c r="B237" s="297"/>
      <c r="C237" s="297"/>
      <c r="D237" s="297"/>
      <c r="E237" s="297"/>
      <c r="F237" s="297"/>
      <c r="G237" s="297"/>
      <c r="H237" s="297"/>
      <c r="I237" s="297"/>
      <c r="J237" s="297"/>
      <c r="K237" s="303"/>
    </row>
    <row r="238" spans="1:11" ht="18.95" customHeight="1">
      <c r="A238" s="297"/>
      <c r="B238" s="297"/>
      <c r="C238" s="297"/>
      <c r="D238" s="297"/>
      <c r="E238" s="297"/>
      <c r="F238" s="297"/>
      <c r="G238" s="297"/>
      <c r="H238" s="297"/>
      <c r="I238" s="297"/>
      <c r="J238" s="297"/>
      <c r="K238" s="303"/>
    </row>
    <row r="239" spans="1:11" ht="18.95" customHeight="1">
      <c r="A239" s="297"/>
      <c r="B239" s="297"/>
      <c r="C239" s="297"/>
      <c r="D239" s="297"/>
      <c r="E239" s="297"/>
      <c r="F239" s="297"/>
      <c r="G239" s="297"/>
      <c r="H239" s="297"/>
      <c r="I239" s="297"/>
      <c r="J239" s="297"/>
      <c r="K239" s="303"/>
    </row>
    <row r="240" spans="1:11" ht="18.95" customHeight="1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303"/>
    </row>
    <row r="241" spans="1:11" ht="18.95" customHeight="1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303"/>
    </row>
    <row r="242" spans="1:11" ht="18.95" customHeight="1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303"/>
    </row>
    <row r="243" spans="1:11" ht="18.95" customHeight="1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303"/>
    </row>
    <row r="244" spans="1:11" ht="18.95" customHeight="1">
      <c r="A244" s="297"/>
      <c r="B244" s="297"/>
      <c r="C244" s="297"/>
      <c r="D244" s="297"/>
      <c r="E244" s="297"/>
      <c r="F244" s="297"/>
      <c r="G244" s="297"/>
      <c r="H244" s="297"/>
      <c r="I244" s="297"/>
      <c r="J244" s="297"/>
      <c r="K244" s="303"/>
    </row>
    <row r="245" spans="1:11" ht="18.95" customHeight="1">
      <c r="A245" s="297"/>
      <c r="B245" s="297"/>
      <c r="C245" s="297"/>
      <c r="D245" s="297"/>
      <c r="E245" s="297"/>
      <c r="F245" s="297"/>
      <c r="G245" s="297"/>
      <c r="H245" s="297"/>
      <c r="I245" s="297"/>
      <c r="J245" s="297"/>
      <c r="K245" s="303"/>
    </row>
    <row r="246" spans="1:11" ht="18.95" customHeight="1">
      <c r="A246" s="297"/>
      <c r="B246" s="297"/>
      <c r="C246" s="297"/>
      <c r="D246" s="297"/>
      <c r="E246" s="297"/>
      <c r="F246" s="297"/>
      <c r="G246" s="297"/>
      <c r="H246" s="297"/>
      <c r="I246" s="297"/>
      <c r="J246" s="297"/>
      <c r="K246" s="303"/>
    </row>
    <row r="247" spans="1:11" ht="18.95" customHeight="1">
      <c r="A247" s="297"/>
      <c r="B247" s="297"/>
      <c r="C247" s="297"/>
      <c r="D247" s="297"/>
      <c r="E247" s="297"/>
      <c r="F247" s="297"/>
      <c r="G247" s="297"/>
      <c r="H247" s="297"/>
      <c r="I247" s="297"/>
      <c r="J247" s="297"/>
      <c r="K247" s="303"/>
    </row>
    <row r="248" spans="1:11" ht="18.95" customHeight="1">
      <c r="A248" s="297"/>
      <c r="B248" s="297"/>
      <c r="C248" s="297"/>
      <c r="D248" s="297"/>
      <c r="E248" s="297"/>
      <c r="F248" s="297"/>
      <c r="G248" s="297"/>
      <c r="H248" s="297"/>
      <c r="I248" s="297"/>
      <c r="J248" s="297"/>
      <c r="K248" s="303"/>
    </row>
    <row r="249" spans="1:11" ht="18.95" customHeight="1">
      <c r="A249" s="297"/>
      <c r="B249" s="297"/>
      <c r="C249" s="297"/>
      <c r="D249" s="297"/>
      <c r="E249" s="297"/>
      <c r="F249" s="297"/>
      <c r="G249" s="297"/>
      <c r="H249" s="297"/>
      <c r="I249" s="297"/>
      <c r="J249" s="297"/>
      <c r="K249" s="303"/>
    </row>
    <row r="250" spans="1:11" ht="18.95" customHeight="1">
      <c r="A250" s="297"/>
      <c r="B250" s="297"/>
      <c r="C250" s="297"/>
      <c r="D250" s="297"/>
      <c r="E250" s="297"/>
      <c r="F250" s="297"/>
      <c r="G250" s="297"/>
      <c r="H250" s="297"/>
      <c r="I250" s="297"/>
      <c r="J250" s="297"/>
      <c r="K250" s="303"/>
    </row>
    <row r="251" spans="1:11" ht="18.95" customHeight="1">
      <c r="A251" s="297"/>
      <c r="B251" s="297"/>
      <c r="C251" s="297"/>
      <c r="D251" s="297"/>
      <c r="E251" s="297"/>
      <c r="F251" s="297"/>
      <c r="G251" s="297"/>
      <c r="H251" s="297"/>
      <c r="I251" s="297"/>
      <c r="J251" s="297"/>
      <c r="K251" s="303"/>
    </row>
    <row r="252" spans="1:11" ht="18.95" customHeight="1">
      <c r="A252" s="297"/>
      <c r="B252" s="297"/>
      <c r="C252" s="297"/>
      <c r="D252" s="297"/>
      <c r="E252" s="297"/>
      <c r="F252" s="297"/>
      <c r="G252" s="297"/>
      <c r="H252" s="297"/>
      <c r="I252" s="297"/>
      <c r="J252" s="297"/>
      <c r="K252" s="303"/>
    </row>
    <row r="253" spans="1:11" ht="18.95" customHeight="1">
      <c r="A253" s="297"/>
      <c r="B253" s="297"/>
      <c r="C253" s="297"/>
      <c r="D253" s="297"/>
      <c r="E253" s="297"/>
      <c r="F253" s="297"/>
      <c r="G253" s="297"/>
      <c r="H253" s="297"/>
      <c r="I253" s="297"/>
      <c r="J253" s="297"/>
      <c r="K253" s="303"/>
    </row>
    <row r="254" spans="1:11" ht="18.95" customHeight="1">
      <c r="A254" s="297"/>
      <c r="B254" s="297"/>
      <c r="C254" s="297"/>
      <c r="D254" s="297"/>
      <c r="E254" s="297"/>
      <c r="F254" s="297"/>
      <c r="G254" s="297"/>
      <c r="H254" s="297"/>
      <c r="I254" s="297"/>
      <c r="J254" s="297"/>
      <c r="K254" s="303"/>
    </row>
    <row r="255" spans="1:11" ht="18.95" customHeight="1">
      <c r="A255" s="297"/>
      <c r="B255" s="297"/>
      <c r="C255" s="297"/>
      <c r="D255" s="297"/>
      <c r="E255" s="297"/>
      <c r="F255" s="297"/>
      <c r="G255" s="297"/>
      <c r="H255" s="297"/>
      <c r="I255" s="297"/>
      <c r="J255" s="297"/>
      <c r="K255" s="303"/>
    </row>
    <row r="256" spans="1:11" ht="18.95" customHeight="1">
      <c r="A256" s="297"/>
      <c r="B256" s="297"/>
      <c r="C256" s="297"/>
      <c r="D256" s="297"/>
      <c r="E256" s="297"/>
      <c r="F256" s="297"/>
      <c r="G256" s="297"/>
      <c r="H256" s="297"/>
      <c r="I256" s="297"/>
      <c r="J256" s="297"/>
      <c r="K256" s="303"/>
    </row>
    <row r="257" spans="1:11" ht="18.95" customHeight="1">
      <c r="A257" s="297"/>
      <c r="B257" s="297"/>
      <c r="C257" s="297"/>
      <c r="D257" s="297"/>
      <c r="E257" s="297"/>
      <c r="F257" s="297"/>
      <c r="G257" s="297"/>
      <c r="H257" s="297"/>
      <c r="I257" s="297"/>
      <c r="J257" s="297"/>
      <c r="K257" s="303"/>
    </row>
    <row r="258" spans="1:11" ht="18.95" customHeight="1">
      <c r="A258" s="297"/>
      <c r="B258" s="297"/>
      <c r="C258" s="297"/>
      <c r="D258" s="297"/>
      <c r="E258" s="297"/>
      <c r="F258" s="297"/>
      <c r="G258" s="297"/>
      <c r="H258" s="297"/>
      <c r="I258" s="297"/>
      <c r="J258" s="297"/>
      <c r="K258" s="303"/>
    </row>
    <row r="259" spans="1:11" ht="18.95" customHeight="1">
      <c r="A259" s="297"/>
      <c r="B259" s="297"/>
      <c r="C259" s="297"/>
      <c r="D259" s="297"/>
      <c r="E259" s="297"/>
      <c r="F259" s="297"/>
      <c r="G259" s="297"/>
      <c r="H259" s="297"/>
      <c r="I259" s="297"/>
      <c r="J259" s="297"/>
      <c r="K259" s="303"/>
    </row>
    <row r="260" spans="1:11" ht="18.95" customHeight="1">
      <c r="A260" s="297"/>
      <c r="B260" s="297"/>
      <c r="C260" s="297"/>
      <c r="D260" s="297"/>
      <c r="E260" s="297"/>
      <c r="F260" s="297"/>
      <c r="G260" s="297"/>
      <c r="H260" s="297"/>
      <c r="I260" s="297"/>
      <c r="J260" s="297"/>
      <c r="K260" s="303"/>
    </row>
    <row r="261" spans="1:11" ht="18.95" customHeight="1">
      <c r="A261" s="297"/>
      <c r="B261" s="297"/>
      <c r="C261" s="297"/>
      <c r="D261" s="297"/>
      <c r="E261" s="297"/>
      <c r="F261" s="297"/>
      <c r="G261" s="297"/>
      <c r="H261" s="297"/>
      <c r="I261" s="297"/>
      <c r="J261" s="297"/>
      <c r="K261" s="303"/>
    </row>
    <row r="262" spans="1:11" ht="18.95" customHeight="1">
      <c r="A262" s="297"/>
      <c r="B262" s="297"/>
      <c r="C262" s="297"/>
      <c r="D262" s="297"/>
      <c r="E262" s="297"/>
      <c r="F262" s="297"/>
      <c r="G262" s="297"/>
      <c r="H262" s="297"/>
      <c r="I262" s="297"/>
      <c r="J262" s="297"/>
      <c r="K262" s="303"/>
    </row>
    <row r="263" spans="1:11" ht="18.95" customHeight="1">
      <c r="A263" s="297"/>
      <c r="B263" s="297"/>
      <c r="C263" s="297"/>
      <c r="D263" s="297"/>
      <c r="E263" s="297"/>
      <c r="F263" s="297"/>
      <c r="G263" s="297"/>
      <c r="H263" s="297"/>
      <c r="I263" s="297"/>
      <c r="J263" s="297"/>
      <c r="K263" s="303"/>
    </row>
    <row r="264" spans="1:11" ht="18.95" customHeight="1">
      <c r="A264" s="297"/>
      <c r="B264" s="297"/>
      <c r="C264" s="297"/>
      <c r="D264" s="297"/>
      <c r="E264" s="297"/>
      <c r="F264" s="297"/>
      <c r="G264" s="297"/>
      <c r="H264" s="297"/>
      <c r="I264" s="297"/>
      <c r="J264" s="297"/>
      <c r="K264" s="303"/>
    </row>
    <row r="265" spans="1:11" ht="18.95" customHeight="1">
      <c r="A265" s="297"/>
      <c r="B265" s="297"/>
      <c r="C265" s="297"/>
      <c r="D265" s="297"/>
      <c r="E265" s="297"/>
      <c r="F265" s="297"/>
      <c r="G265" s="297"/>
      <c r="H265" s="297"/>
      <c r="I265" s="297"/>
      <c r="J265" s="297"/>
      <c r="K265" s="303"/>
    </row>
    <row r="266" spans="1:11" ht="18.95" customHeight="1">
      <c r="A266" s="297"/>
      <c r="B266" s="297"/>
      <c r="C266" s="297"/>
      <c r="D266" s="297"/>
      <c r="E266" s="297"/>
      <c r="F266" s="297"/>
      <c r="G266" s="297"/>
      <c r="H266" s="297"/>
      <c r="I266" s="297"/>
      <c r="J266" s="297"/>
      <c r="K266" s="303"/>
    </row>
    <row r="267" spans="1:11" ht="18.95" customHeight="1">
      <c r="A267" s="297"/>
      <c r="B267" s="297"/>
      <c r="C267" s="297"/>
      <c r="D267" s="297"/>
      <c r="E267" s="297"/>
      <c r="F267" s="297"/>
      <c r="G267" s="297"/>
      <c r="H267" s="297"/>
      <c r="I267" s="297"/>
      <c r="J267" s="297"/>
      <c r="K267" s="303"/>
    </row>
    <row r="268" spans="1:11" ht="18.95" customHeight="1">
      <c r="A268" s="297"/>
      <c r="B268" s="297"/>
      <c r="C268" s="297"/>
      <c r="D268" s="297"/>
      <c r="E268" s="297"/>
      <c r="F268" s="297"/>
      <c r="G268" s="297"/>
      <c r="H268" s="297"/>
      <c r="I268" s="297"/>
      <c r="J268" s="297"/>
      <c r="K268" s="303"/>
    </row>
    <row r="269" spans="1:11" ht="18.95" customHeight="1">
      <c r="A269" s="297"/>
      <c r="B269" s="297"/>
      <c r="C269" s="297"/>
      <c r="D269" s="297"/>
      <c r="E269" s="297"/>
      <c r="F269" s="297"/>
      <c r="G269" s="297"/>
      <c r="H269" s="297"/>
      <c r="I269" s="297"/>
      <c r="J269" s="297"/>
      <c r="K269" s="303"/>
    </row>
    <row r="270" spans="1:11" ht="18.95" customHeight="1">
      <c r="A270" s="297"/>
      <c r="B270" s="297"/>
      <c r="C270" s="297"/>
      <c r="D270" s="297"/>
      <c r="E270" s="297"/>
      <c r="F270" s="297"/>
      <c r="G270" s="297"/>
      <c r="H270" s="297"/>
      <c r="I270" s="297"/>
      <c r="J270" s="297"/>
      <c r="K270" s="303"/>
    </row>
    <row r="271" spans="1:11" ht="18.95" customHeight="1">
      <c r="A271" s="297"/>
      <c r="B271" s="297"/>
      <c r="C271" s="297"/>
      <c r="D271" s="297"/>
      <c r="E271" s="297"/>
      <c r="F271" s="297"/>
      <c r="G271" s="297"/>
      <c r="H271" s="297"/>
      <c r="I271" s="297"/>
      <c r="J271" s="297"/>
      <c r="K271" s="303"/>
    </row>
    <row r="272" spans="1:11" ht="18.95" customHeight="1">
      <c r="A272" s="297"/>
      <c r="B272" s="297"/>
      <c r="C272" s="297"/>
      <c r="D272" s="297"/>
      <c r="E272" s="297"/>
      <c r="F272" s="297"/>
      <c r="G272" s="297"/>
      <c r="H272" s="297"/>
      <c r="I272" s="297"/>
      <c r="J272" s="297"/>
      <c r="K272" s="303"/>
    </row>
    <row r="273" spans="1:11" ht="18.95" customHeight="1">
      <c r="A273" s="297"/>
      <c r="B273" s="297"/>
      <c r="C273" s="297"/>
      <c r="D273" s="297"/>
      <c r="E273" s="297"/>
      <c r="F273" s="297"/>
      <c r="G273" s="297"/>
      <c r="H273" s="297"/>
      <c r="I273" s="297"/>
      <c r="J273" s="297"/>
      <c r="K273" s="303"/>
    </row>
    <row r="274" spans="1:11" ht="18.95" customHeight="1">
      <c r="A274" s="297"/>
      <c r="B274" s="297"/>
      <c r="C274" s="297"/>
      <c r="D274" s="297"/>
      <c r="E274" s="297"/>
      <c r="F274" s="297"/>
      <c r="G274" s="297"/>
      <c r="H274" s="297"/>
      <c r="I274" s="297"/>
      <c r="J274" s="297"/>
      <c r="K274" s="303"/>
    </row>
    <row r="275" spans="1:11" ht="18.95" customHeight="1">
      <c r="A275" s="297"/>
      <c r="B275" s="297"/>
      <c r="C275" s="297"/>
      <c r="D275" s="297"/>
      <c r="E275" s="297"/>
      <c r="F275" s="297"/>
      <c r="G275" s="297"/>
      <c r="H275" s="297"/>
      <c r="I275" s="297"/>
      <c r="J275" s="297"/>
      <c r="K275" s="303"/>
    </row>
    <row r="276" spans="1:11" ht="18.95" customHeight="1">
      <c r="A276" s="297"/>
      <c r="B276" s="297"/>
      <c r="C276" s="297"/>
      <c r="D276" s="297"/>
      <c r="E276" s="297"/>
      <c r="F276" s="297"/>
      <c r="G276" s="297"/>
      <c r="H276" s="297"/>
      <c r="I276" s="297"/>
      <c r="J276" s="297"/>
      <c r="K276" s="303"/>
    </row>
    <row r="277" spans="1:11" ht="18.95" customHeight="1">
      <c r="A277" s="297"/>
      <c r="B277" s="297"/>
      <c r="C277" s="297"/>
      <c r="D277" s="297"/>
      <c r="E277" s="297"/>
      <c r="F277" s="297"/>
      <c r="G277" s="297"/>
      <c r="H277" s="297"/>
      <c r="I277" s="297"/>
      <c r="J277" s="297"/>
      <c r="K277" s="303"/>
    </row>
    <row r="278" spans="1:11" ht="18.95" customHeight="1">
      <c r="A278" s="297"/>
      <c r="B278" s="297"/>
      <c r="C278" s="297"/>
      <c r="D278" s="297"/>
      <c r="E278" s="297"/>
      <c r="F278" s="297"/>
      <c r="G278" s="297"/>
      <c r="H278" s="297"/>
      <c r="I278" s="297"/>
      <c r="J278" s="297"/>
      <c r="K278" s="303"/>
    </row>
    <row r="279" spans="1:11" ht="18.95" customHeight="1">
      <c r="A279" s="297"/>
      <c r="B279" s="297"/>
      <c r="C279" s="297"/>
      <c r="D279" s="297"/>
      <c r="E279" s="297"/>
      <c r="F279" s="297"/>
      <c r="G279" s="297"/>
      <c r="H279" s="297"/>
      <c r="I279" s="297"/>
      <c r="J279" s="297"/>
      <c r="K279" s="303"/>
    </row>
    <row r="280" spans="1:11" ht="18.95" customHeight="1">
      <c r="A280" s="297"/>
      <c r="B280" s="297"/>
      <c r="C280" s="297"/>
      <c r="D280" s="297"/>
      <c r="E280" s="297"/>
      <c r="F280" s="297"/>
      <c r="G280" s="297"/>
      <c r="H280" s="297"/>
      <c r="I280" s="297"/>
      <c r="J280" s="297"/>
      <c r="K280" s="303"/>
    </row>
    <row r="281" spans="1:11" ht="18.95" customHeight="1">
      <c r="A281" s="297"/>
      <c r="B281" s="297"/>
      <c r="C281" s="297"/>
      <c r="D281" s="297"/>
      <c r="E281" s="297"/>
      <c r="F281" s="297"/>
      <c r="G281" s="297"/>
      <c r="H281" s="297"/>
      <c r="I281" s="297"/>
      <c r="J281" s="297"/>
      <c r="K281" s="303"/>
    </row>
    <row r="282" spans="1:11" ht="18.95" customHeight="1">
      <c r="A282" s="297"/>
      <c r="B282" s="297"/>
      <c r="C282" s="297"/>
      <c r="D282" s="297"/>
      <c r="E282" s="297"/>
      <c r="F282" s="297"/>
      <c r="G282" s="297"/>
      <c r="H282" s="297"/>
      <c r="I282" s="297"/>
      <c r="J282" s="297"/>
      <c r="K282" s="303"/>
    </row>
    <row r="283" spans="1:11" ht="18.95" customHeight="1">
      <c r="A283" s="297"/>
      <c r="B283" s="297"/>
      <c r="C283" s="297"/>
      <c r="D283" s="297"/>
      <c r="E283" s="297"/>
      <c r="F283" s="297"/>
      <c r="G283" s="297"/>
      <c r="H283" s="297"/>
      <c r="I283" s="297"/>
      <c r="J283" s="297"/>
      <c r="K283" s="303"/>
    </row>
    <row r="284" spans="1:11" ht="18.95" customHeight="1">
      <c r="A284" s="297"/>
      <c r="B284" s="297"/>
      <c r="C284" s="297"/>
      <c r="D284" s="297"/>
      <c r="E284" s="297"/>
      <c r="F284" s="297"/>
      <c r="G284" s="297"/>
      <c r="H284" s="297"/>
      <c r="I284" s="297"/>
      <c r="J284" s="297"/>
      <c r="K284" s="303"/>
    </row>
    <row r="285" spans="1:11" ht="18.95" customHeight="1">
      <c r="A285" s="297"/>
      <c r="B285" s="297"/>
      <c r="C285" s="297"/>
      <c r="D285" s="297"/>
      <c r="E285" s="297"/>
      <c r="F285" s="297"/>
      <c r="G285" s="297"/>
      <c r="H285" s="297"/>
      <c r="I285" s="297"/>
      <c r="J285" s="297"/>
      <c r="K285" s="303"/>
    </row>
    <row r="286" spans="1:11" ht="18.95" customHeight="1">
      <c r="A286" s="297"/>
      <c r="B286" s="297"/>
      <c r="C286" s="297"/>
      <c r="D286" s="297"/>
      <c r="E286" s="297"/>
      <c r="F286" s="297"/>
      <c r="G286" s="297"/>
      <c r="H286" s="297"/>
      <c r="I286" s="297"/>
      <c r="J286" s="297"/>
      <c r="K286" s="303"/>
    </row>
    <row r="287" spans="1:11" ht="18.95" customHeight="1">
      <c r="A287" s="297"/>
      <c r="B287" s="297"/>
      <c r="C287" s="297"/>
      <c r="D287" s="297"/>
      <c r="E287" s="297"/>
      <c r="F287" s="297"/>
      <c r="G287" s="297"/>
      <c r="H287" s="297"/>
      <c r="I287" s="297"/>
      <c r="J287" s="297"/>
      <c r="K287" s="303"/>
    </row>
    <row r="288" spans="1:11" ht="18.95" customHeight="1">
      <c r="A288" s="297"/>
      <c r="B288" s="297"/>
      <c r="C288" s="297"/>
      <c r="D288" s="297"/>
      <c r="E288" s="297"/>
      <c r="F288" s="297"/>
      <c r="G288" s="297"/>
      <c r="H288" s="297"/>
      <c r="I288" s="297"/>
      <c r="J288" s="297"/>
      <c r="K288" s="303"/>
    </row>
    <row r="289" spans="1:11" ht="18.95" customHeight="1">
      <c r="A289" s="297"/>
      <c r="B289" s="297"/>
      <c r="C289" s="297"/>
      <c r="D289" s="297"/>
      <c r="E289" s="297"/>
      <c r="F289" s="297"/>
      <c r="G289" s="297"/>
      <c r="H289" s="297"/>
      <c r="I289" s="297"/>
      <c r="J289" s="297"/>
      <c r="K289" s="303"/>
    </row>
    <row r="290" spans="1:11" ht="18.95" customHeight="1">
      <c r="A290" s="297"/>
      <c r="B290" s="297"/>
      <c r="C290" s="297"/>
      <c r="D290" s="297"/>
      <c r="E290" s="297"/>
      <c r="F290" s="297"/>
      <c r="G290" s="297"/>
      <c r="H290" s="297"/>
      <c r="I290" s="297"/>
      <c r="J290" s="297"/>
      <c r="K290" s="303"/>
    </row>
    <row r="291" spans="1:11" ht="18.95" customHeight="1">
      <c r="A291" s="297"/>
      <c r="B291" s="297"/>
      <c r="C291" s="297"/>
      <c r="D291" s="297"/>
      <c r="E291" s="297"/>
      <c r="F291" s="297"/>
      <c r="G291" s="297"/>
      <c r="H291" s="297"/>
      <c r="I291" s="297"/>
      <c r="J291" s="297"/>
      <c r="K291" s="303"/>
    </row>
    <row r="292" spans="1:11" ht="18.95" customHeight="1">
      <c r="A292" s="297"/>
      <c r="B292" s="297"/>
      <c r="C292" s="297"/>
      <c r="D292" s="297"/>
      <c r="E292" s="297"/>
      <c r="F292" s="297"/>
      <c r="G292" s="297"/>
      <c r="H292" s="297"/>
      <c r="I292" s="297"/>
      <c r="J292" s="297"/>
      <c r="K292" s="303"/>
    </row>
    <row r="293" spans="1:11" ht="18.95" customHeight="1">
      <c r="A293" s="297"/>
      <c r="B293" s="297"/>
      <c r="C293" s="297"/>
      <c r="D293" s="297"/>
      <c r="E293" s="297"/>
      <c r="F293" s="297"/>
      <c r="G293" s="297"/>
      <c r="H293" s="297"/>
      <c r="I293" s="297"/>
      <c r="J293" s="297"/>
      <c r="K293" s="303"/>
    </row>
    <row r="294" spans="1:11" ht="18.95" customHeight="1">
      <c r="A294" s="297"/>
      <c r="B294" s="297"/>
      <c r="C294" s="297"/>
      <c r="D294" s="297"/>
      <c r="E294" s="297"/>
      <c r="F294" s="297"/>
      <c r="G294" s="297"/>
      <c r="H294" s="297"/>
      <c r="I294" s="297"/>
      <c r="J294" s="297"/>
      <c r="K294" s="303"/>
    </row>
    <row r="295" spans="1:11" ht="18.95" customHeight="1">
      <c r="A295" s="297"/>
      <c r="B295" s="297"/>
      <c r="C295" s="297"/>
      <c r="D295" s="297"/>
      <c r="E295" s="297"/>
      <c r="F295" s="297"/>
      <c r="G295" s="297"/>
      <c r="H295" s="297"/>
      <c r="I295" s="297"/>
      <c r="J295" s="297"/>
      <c r="K295" s="303"/>
    </row>
    <row r="296" spans="1:11" ht="18.95" customHeight="1">
      <c r="A296" s="297"/>
      <c r="B296" s="297"/>
      <c r="C296" s="297"/>
      <c r="D296" s="297"/>
      <c r="E296" s="297"/>
      <c r="F296" s="297"/>
      <c r="G296" s="297"/>
      <c r="H296" s="297"/>
      <c r="I296" s="297"/>
      <c r="J296" s="297"/>
      <c r="K296" s="303"/>
    </row>
    <row r="297" spans="1:11" ht="18.95" customHeight="1">
      <c r="A297" s="297"/>
      <c r="B297" s="297"/>
      <c r="C297" s="297"/>
      <c r="D297" s="297"/>
      <c r="E297" s="297"/>
      <c r="F297" s="297"/>
      <c r="G297" s="297"/>
      <c r="H297" s="297"/>
      <c r="I297" s="297"/>
      <c r="J297" s="297"/>
      <c r="K297" s="303"/>
    </row>
    <row r="298" spans="1:11" ht="18.95" customHeight="1">
      <c r="A298" s="297"/>
      <c r="B298" s="297"/>
      <c r="C298" s="297"/>
      <c r="D298" s="297"/>
      <c r="E298" s="297"/>
      <c r="F298" s="297"/>
      <c r="G298" s="297"/>
      <c r="H298" s="297"/>
      <c r="I298" s="297"/>
      <c r="J298" s="297"/>
      <c r="K298" s="303"/>
    </row>
    <row r="299" spans="1:11" ht="18.95" customHeight="1">
      <c r="A299" s="297"/>
      <c r="B299" s="297"/>
      <c r="C299" s="297"/>
      <c r="D299" s="297"/>
      <c r="E299" s="297"/>
      <c r="F299" s="297"/>
      <c r="G299" s="297"/>
      <c r="H299" s="297"/>
      <c r="I299" s="297"/>
      <c r="J299" s="297"/>
      <c r="K299" s="303"/>
    </row>
    <row r="300" spans="1:11" ht="18.95" customHeight="1">
      <c r="A300" s="297"/>
      <c r="B300" s="297"/>
      <c r="C300" s="297"/>
      <c r="D300" s="297"/>
      <c r="E300" s="297"/>
      <c r="F300" s="297"/>
      <c r="G300" s="297"/>
      <c r="H300" s="297"/>
      <c r="I300" s="297"/>
      <c r="J300" s="297"/>
      <c r="K300" s="303"/>
    </row>
    <row r="301" spans="1:11" ht="18.95" customHeight="1">
      <c r="A301" s="297"/>
      <c r="B301" s="297"/>
      <c r="C301" s="297"/>
      <c r="D301" s="297"/>
      <c r="E301" s="297"/>
      <c r="F301" s="297"/>
      <c r="G301" s="297"/>
      <c r="H301" s="297"/>
      <c r="I301" s="297"/>
      <c r="J301" s="297"/>
      <c r="K301" s="303"/>
    </row>
    <row r="302" spans="1:11" ht="18.95" customHeight="1">
      <c r="A302" s="297"/>
      <c r="B302" s="297"/>
      <c r="C302" s="297"/>
      <c r="D302" s="297"/>
      <c r="E302" s="297"/>
      <c r="F302" s="297"/>
      <c r="G302" s="297"/>
      <c r="H302" s="297"/>
      <c r="I302" s="297"/>
      <c r="J302" s="297"/>
      <c r="K302" s="303"/>
    </row>
    <row r="303" spans="1:11" ht="18.95" customHeight="1">
      <c r="A303" s="297"/>
      <c r="B303" s="297"/>
      <c r="C303" s="297"/>
      <c r="D303" s="297"/>
      <c r="E303" s="297"/>
      <c r="F303" s="297"/>
      <c r="G303" s="297"/>
      <c r="H303" s="297"/>
      <c r="I303" s="297"/>
      <c r="J303" s="297"/>
      <c r="K303" s="303"/>
    </row>
    <row r="304" spans="1:11" ht="18.95" customHeight="1">
      <c r="A304" s="297"/>
      <c r="B304" s="297"/>
      <c r="C304" s="297"/>
      <c r="D304" s="297"/>
      <c r="E304" s="297"/>
      <c r="F304" s="297"/>
      <c r="G304" s="297"/>
      <c r="H304" s="297"/>
      <c r="I304" s="297"/>
      <c r="J304" s="297"/>
      <c r="K304" s="303"/>
    </row>
    <row r="305" spans="1:11" ht="18.95" customHeight="1">
      <c r="A305" s="297"/>
      <c r="B305" s="297"/>
      <c r="C305" s="297"/>
      <c r="D305" s="297"/>
      <c r="E305" s="297"/>
      <c r="F305" s="297"/>
      <c r="G305" s="297"/>
      <c r="H305" s="297"/>
      <c r="I305" s="297"/>
      <c r="J305" s="297"/>
      <c r="K305" s="303"/>
    </row>
    <row r="306" spans="1:11" ht="18.95" customHeight="1">
      <c r="A306" s="297"/>
      <c r="B306" s="297"/>
      <c r="C306" s="297"/>
      <c r="D306" s="297"/>
      <c r="E306" s="297"/>
      <c r="F306" s="297"/>
      <c r="G306" s="297"/>
      <c r="H306" s="297"/>
      <c r="I306" s="297"/>
      <c r="J306" s="297"/>
      <c r="K306" s="303"/>
    </row>
    <row r="307" spans="1:11" ht="18.95" customHeight="1">
      <c r="A307" s="297"/>
      <c r="B307" s="297"/>
      <c r="C307" s="297"/>
      <c r="D307" s="297"/>
      <c r="E307" s="297"/>
      <c r="F307" s="297"/>
      <c r="G307" s="297"/>
      <c r="H307" s="297"/>
      <c r="I307" s="297"/>
      <c r="J307" s="297"/>
      <c r="K307" s="303"/>
    </row>
    <row r="308" spans="1:11" ht="18.95" customHeight="1">
      <c r="A308" s="297"/>
      <c r="B308" s="297"/>
      <c r="C308" s="297"/>
      <c r="D308" s="297"/>
      <c r="E308" s="297"/>
      <c r="F308" s="297"/>
      <c r="G308" s="297"/>
      <c r="H308" s="297"/>
      <c r="I308" s="297"/>
      <c r="J308" s="297"/>
      <c r="K308" s="303"/>
    </row>
    <row r="309" spans="1:11" ht="18.95" customHeight="1">
      <c r="A309" s="297"/>
      <c r="B309" s="297"/>
      <c r="C309" s="297"/>
      <c r="D309" s="297"/>
      <c r="E309" s="297"/>
      <c r="F309" s="297"/>
      <c r="G309" s="297"/>
      <c r="H309" s="297"/>
      <c r="I309" s="297"/>
      <c r="J309" s="297"/>
      <c r="K309" s="303"/>
    </row>
    <row r="310" spans="1:11" ht="18.95" customHeight="1">
      <c r="A310" s="297"/>
      <c r="B310" s="297"/>
      <c r="C310" s="297"/>
      <c r="D310" s="297"/>
      <c r="E310" s="297"/>
      <c r="F310" s="297"/>
      <c r="G310" s="297"/>
      <c r="H310" s="297"/>
      <c r="I310" s="297"/>
      <c r="J310" s="297"/>
      <c r="K310" s="303"/>
    </row>
    <row r="311" spans="1:11" ht="18.95" customHeight="1">
      <c r="A311" s="297"/>
      <c r="B311" s="297"/>
      <c r="C311" s="297"/>
      <c r="D311" s="297"/>
      <c r="E311" s="297"/>
      <c r="F311" s="297"/>
      <c r="G311" s="297"/>
      <c r="H311" s="297"/>
      <c r="I311" s="297"/>
      <c r="J311" s="297"/>
      <c r="K311" s="303"/>
    </row>
    <row r="312" spans="1:11" ht="18.95" customHeight="1">
      <c r="A312" s="297"/>
      <c r="B312" s="297"/>
      <c r="C312" s="297"/>
      <c r="D312" s="297"/>
      <c r="E312" s="297"/>
      <c r="F312" s="297"/>
      <c r="G312" s="297"/>
      <c r="H312" s="297"/>
      <c r="I312" s="297"/>
      <c r="J312" s="297"/>
      <c r="K312" s="303"/>
    </row>
    <row r="313" spans="1:11" ht="18.95" customHeight="1">
      <c r="A313" s="297"/>
      <c r="B313" s="297"/>
      <c r="C313" s="297"/>
      <c r="D313" s="297"/>
      <c r="E313" s="297"/>
      <c r="F313" s="297"/>
      <c r="G313" s="297"/>
      <c r="H313" s="297"/>
      <c r="I313" s="297"/>
      <c r="J313" s="297"/>
      <c r="K313" s="303"/>
    </row>
    <row r="314" spans="1:11" ht="18.95" customHeight="1">
      <c r="A314" s="297"/>
      <c r="B314" s="297"/>
      <c r="C314" s="297"/>
      <c r="D314" s="297"/>
      <c r="E314" s="297"/>
      <c r="F314" s="297"/>
      <c r="G314" s="297"/>
      <c r="H314" s="297"/>
      <c r="I314" s="297"/>
      <c r="J314" s="297"/>
      <c r="K314" s="303"/>
    </row>
    <row r="315" spans="1:11" ht="18.95" customHeight="1">
      <c r="A315" s="297"/>
      <c r="B315" s="297"/>
      <c r="C315" s="297"/>
      <c r="D315" s="297"/>
      <c r="E315" s="297"/>
      <c r="F315" s="297"/>
      <c r="G315" s="297"/>
      <c r="H315" s="297"/>
      <c r="I315" s="297"/>
      <c r="J315" s="297"/>
      <c r="K315" s="303"/>
    </row>
    <row r="316" spans="1:11" ht="18.95" customHeight="1">
      <c r="A316" s="297"/>
      <c r="B316" s="297"/>
      <c r="C316" s="297"/>
      <c r="D316" s="297"/>
      <c r="E316" s="297"/>
      <c r="F316" s="297"/>
      <c r="G316" s="297"/>
      <c r="H316" s="297"/>
      <c r="I316" s="297"/>
      <c r="J316" s="297"/>
      <c r="K316" s="303"/>
    </row>
    <row r="317" spans="1:11" ht="18.95" customHeight="1">
      <c r="A317" s="297"/>
      <c r="B317" s="297"/>
      <c r="C317" s="297"/>
      <c r="D317" s="297"/>
      <c r="E317" s="297"/>
      <c r="F317" s="297"/>
      <c r="G317" s="297"/>
      <c r="H317" s="297"/>
      <c r="I317" s="297"/>
      <c r="J317" s="297"/>
      <c r="K317" s="303"/>
    </row>
    <row r="318" spans="1:11" ht="18.95" customHeight="1">
      <c r="A318" s="297"/>
      <c r="B318" s="297"/>
      <c r="C318" s="297"/>
      <c r="D318" s="297"/>
      <c r="E318" s="297"/>
      <c r="F318" s="297"/>
      <c r="G318" s="297"/>
      <c r="H318" s="297"/>
      <c r="I318" s="297"/>
      <c r="J318" s="297"/>
      <c r="K318" s="303"/>
    </row>
    <row r="319" spans="1:11" ht="18.95" customHeight="1">
      <c r="A319" s="297"/>
      <c r="B319" s="297"/>
      <c r="C319" s="297"/>
      <c r="D319" s="297"/>
      <c r="E319" s="297"/>
      <c r="F319" s="297"/>
      <c r="G319" s="297"/>
      <c r="H319" s="297"/>
      <c r="I319" s="297"/>
      <c r="J319" s="297"/>
      <c r="K319" s="303"/>
    </row>
    <row r="320" spans="1:11" ht="18.95" customHeight="1">
      <c r="A320" s="297"/>
      <c r="B320" s="297"/>
      <c r="C320" s="297"/>
      <c r="D320" s="297"/>
      <c r="E320" s="297"/>
      <c r="F320" s="297"/>
      <c r="G320" s="297"/>
      <c r="H320" s="297"/>
      <c r="I320" s="297"/>
      <c r="J320" s="297"/>
      <c r="K320" s="303"/>
    </row>
    <row r="321" spans="1:11" ht="18.95" customHeight="1">
      <c r="A321" s="297"/>
      <c r="B321" s="297"/>
      <c r="C321" s="297"/>
      <c r="D321" s="297"/>
      <c r="E321" s="297"/>
      <c r="F321" s="297"/>
      <c r="G321" s="297"/>
      <c r="H321" s="297"/>
      <c r="I321" s="297"/>
      <c r="J321" s="297"/>
      <c r="K321" s="303"/>
    </row>
    <row r="322" spans="1:11" ht="18.95" customHeight="1">
      <c r="A322" s="297"/>
      <c r="B322" s="297"/>
      <c r="C322" s="297"/>
      <c r="D322" s="297"/>
      <c r="E322" s="297"/>
      <c r="F322" s="297"/>
      <c r="G322" s="297"/>
      <c r="H322" s="297"/>
      <c r="I322" s="297"/>
      <c r="J322" s="297"/>
      <c r="K322" s="303"/>
    </row>
    <row r="323" spans="1:11" ht="18.95" customHeight="1">
      <c r="A323" s="297"/>
      <c r="B323" s="297"/>
      <c r="C323" s="297"/>
      <c r="D323" s="297"/>
      <c r="E323" s="297"/>
      <c r="F323" s="297"/>
      <c r="G323" s="297"/>
      <c r="H323" s="297"/>
      <c r="I323" s="297"/>
      <c r="J323" s="297"/>
      <c r="K323" s="303"/>
    </row>
    <row r="324" spans="1:11" ht="18.95" customHeight="1">
      <c r="A324" s="297"/>
      <c r="B324" s="297"/>
      <c r="C324" s="297"/>
      <c r="D324" s="297"/>
      <c r="E324" s="297"/>
      <c r="F324" s="297"/>
      <c r="G324" s="297"/>
      <c r="H324" s="297"/>
      <c r="I324" s="297"/>
      <c r="J324" s="297"/>
      <c r="K324" s="303"/>
    </row>
    <row r="325" spans="1:11" ht="18.95" customHeight="1">
      <c r="A325" s="297"/>
      <c r="B325" s="297"/>
      <c r="C325" s="297"/>
      <c r="D325" s="297"/>
      <c r="E325" s="297"/>
      <c r="F325" s="297"/>
      <c r="G325" s="297"/>
      <c r="H325" s="297"/>
      <c r="I325" s="297"/>
      <c r="J325" s="297"/>
      <c r="K325" s="303"/>
    </row>
    <row r="326" spans="1:11" ht="18.95" customHeight="1">
      <c r="A326" s="297"/>
      <c r="B326" s="297"/>
      <c r="C326" s="297"/>
      <c r="D326" s="297"/>
      <c r="E326" s="297"/>
      <c r="F326" s="297"/>
      <c r="G326" s="297"/>
      <c r="H326" s="297"/>
      <c r="I326" s="297"/>
      <c r="J326" s="297"/>
      <c r="K326" s="303"/>
    </row>
    <row r="327" spans="1:11" ht="18.95" customHeight="1">
      <c r="A327" s="297"/>
      <c r="B327" s="297"/>
      <c r="C327" s="297"/>
      <c r="D327" s="297"/>
      <c r="E327" s="297"/>
      <c r="F327" s="297"/>
      <c r="G327" s="297"/>
      <c r="H327" s="297"/>
      <c r="I327" s="297"/>
      <c r="J327" s="297"/>
      <c r="K327" s="303"/>
    </row>
    <row r="328" spans="1:11" ht="18.95" customHeight="1">
      <c r="A328" s="297"/>
      <c r="B328" s="297"/>
      <c r="C328" s="297"/>
      <c r="D328" s="297"/>
      <c r="E328" s="297"/>
      <c r="F328" s="297"/>
      <c r="G328" s="297"/>
      <c r="H328" s="297"/>
      <c r="I328" s="297"/>
      <c r="J328" s="297"/>
      <c r="K328" s="303"/>
    </row>
    <row r="329" spans="1:11" ht="18.95" customHeight="1">
      <c r="A329" s="297"/>
      <c r="B329" s="297"/>
      <c r="C329" s="297"/>
      <c r="D329" s="297"/>
      <c r="E329" s="297"/>
      <c r="F329" s="297"/>
      <c r="G329" s="297"/>
      <c r="H329" s="297"/>
      <c r="I329" s="297"/>
      <c r="J329" s="297"/>
      <c r="K329" s="303"/>
    </row>
    <row r="330" spans="1:11" ht="18.95" customHeight="1">
      <c r="A330" s="297"/>
      <c r="B330" s="297"/>
      <c r="C330" s="297"/>
      <c r="D330" s="297"/>
      <c r="E330" s="297"/>
      <c r="F330" s="297"/>
      <c r="G330" s="297"/>
      <c r="H330" s="297"/>
      <c r="I330" s="297"/>
      <c r="J330" s="297"/>
      <c r="K330" s="303"/>
    </row>
    <row r="331" spans="1:11" ht="18.95" customHeight="1">
      <c r="A331" s="297"/>
      <c r="B331" s="297"/>
      <c r="C331" s="297"/>
      <c r="D331" s="297"/>
      <c r="E331" s="297"/>
      <c r="F331" s="297"/>
      <c r="G331" s="297"/>
      <c r="H331" s="297"/>
      <c r="I331" s="297"/>
      <c r="J331" s="297"/>
      <c r="K331" s="303"/>
    </row>
    <row r="332" spans="1:11" ht="18.95" customHeight="1">
      <c r="A332" s="297"/>
      <c r="B332" s="297"/>
      <c r="C332" s="297"/>
      <c r="D332" s="297"/>
      <c r="E332" s="297"/>
      <c r="F332" s="297"/>
      <c r="G332" s="297"/>
      <c r="H332" s="297"/>
      <c r="I332" s="297"/>
      <c r="J332" s="297"/>
      <c r="K332" s="303"/>
    </row>
    <row r="333" spans="1:11" ht="18.95" customHeight="1">
      <c r="A333" s="297"/>
      <c r="B333" s="297"/>
      <c r="C333" s="297"/>
      <c r="D333" s="297"/>
      <c r="E333" s="297"/>
      <c r="F333" s="297"/>
      <c r="G333" s="297"/>
      <c r="H333" s="297"/>
      <c r="I333" s="297"/>
      <c r="J333" s="297"/>
      <c r="K333" s="303"/>
    </row>
    <row r="334" spans="1:11" ht="18.95" customHeight="1">
      <c r="A334" s="297"/>
      <c r="B334" s="297"/>
      <c r="C334" s="297"/>
      <c r="D334" s="297"/>
      <c r="E334" s="297"/>
      <c r="F334" s="297"/>
      <c r="G334" s="297"/>
      <c r="H334" s="297"/>
      <c r="I334" s="297"/>
      <c r="J334" s="297"/>
      <c r="K334" s="303"/>
    </row>
    <row r="335" spans="1:11" ht="18.95" customHeight="1">
      <c r="A335" s="297"/>
      <c r="B335" s="297"/>
      <c r="C335" s="297"/>
      <c r="D335" s="297"/>
      <c r="E335" s="297"/>
      <c r="F335" s="297"/>
      <c r="G335" s="297"/>
      <c r="H335" s="297"/>
      <c r="I335" s="297"/>
      <c r="J335" s="297"/>
      <c r="K335" s="303"/>
    </row>
    <row r="336" spans="1:11" ht="18.95" customHeight="1">
      <c r="A336" s="297"/>
      <c r="B336" s="297"/>
      <c r="C336" s="297"/>
      <c r="D336" s="297"/>
      <c r="E336" s="297"/>
      <c r="F336" s="297"/>
      <c r="G336" s="297"/>
      <c r="H336" s="297"/>
      <c r="I336" s="297"/>
      <c r="J336" s="297"/>
      <c r="K336" s="303"/>
    </row>
    <row r="337" spans="1:11" ht="18.95" customHeight="1">
      <c r="A337" s="297"/>
      <c r="B337" s="297"/>
      <c r="C337" s="297"/>
      <c r="D337" s="297"/>
      <c r="E337" s="297"/>
      <c r="F337" s="297"/>
      <c r="G337" s="297"/>
      <c r="H337" s="297"/>
      <c r="I337" s="297"/>
      <c r="J337" s="297"/>
      <c r="K337" s="303"/>
    </row>
    <row r="338" spans="1:11" ht="18.95" customHeight="1">
      <c r="A338" s="297"/>
      <c r="B338" s="297"/>
      <c r="C338" s="297"/>
      <c r="D338" s="297"/>
      <c r="E338" s="297"/>
      <c r="F338" s="297"/>
      <c r="G338" s="297"/>
      <c r="H338" s="297"/>
      <c r="I338" s="297"/>
      <c r="J338" s="297"/>
      <c r="K338" s="303"/>
    </row>
    <row r="339" spans="1:11" ht="18.95" customHeight="1">
      <c r="A339" s="297"/>
      <c r="B339" s="297"/>
      <c r="C339" s="297"/>
      <c r="D339" s="297"/>
      <c r="E339" s="297"/>
      <c r="F339" s="297"/>
      <c r="G339" s="297"/>
      <c r="H339" s="297"/>
      <c r="I339" s="297"/>
      <c r="J339" s="297"/>
      <c r="K339" s="303"/>
    </row>
    <row r="340" spans="1:11" ht="18.95" customHeight="1">
      <c r="A340" s="297"/>
      <c r="B340" s="297"/>
      <c r="C340" s="297"/>
      <c r="D340" s="297"/>
      <c r="E340" s="297"/>
      <c r="F340" s="297"/>
      <c r="G340" s="297"/>
      <c r="H340" s="297"/>
      <c r="I340" s="297"/>
      <c r="J340" s="297"/>
      <c r="K340" s="303"/>
    </row>
    <row r="341" spans="1:11" ht="18.95" customHeight="1">
      <c r="A341" s="297"/>
      <c r="B341" s="297"/>
      <c r="C341" s="297"/>
      <c r="D341" s="297"/>
      <c r="E341" s="297"/>
      <c r="F341" s="297"/>
      <c r="G341" s="297"/>
      <c r="H341" s="297"/>
      <c r="I341" s="297"/>
      <c r="J341" s="297"/>
      <c r="K341" s="303"/>
    </row>
    <row r="342" spans="1:11" ht="18.95" customHeight="1">
      <c r="A342" s="297"/>
      <c r="B342" s="297"/>
      <c r="C342" s="297"/>
      <c r="D342" s="297"/>
      <c r="E342" s="297"/>
      <c r="F342" s="297"/>
      <c r="G342" s="297"/>
      <c r="H342" s="297"/>
      <c r="I342" s="297"/>
      <c r="J342" s="297"/>
      <c r="K342" s="303"/>
    </row>
    <row r="343" spans="1:11" ht="18.95" customHeight="1">
      <c r="A343" s="297"/>
      <c r="B343" s="297"/>
      <c r="C343" s="297"/>
      <c r="D343" s="297"/>
      <c r="E343" s="297"/>
      <c r="F343" s="297"/>
      <c r="G343" s="297"/>
      <c r="H343" s="297"/>
      <c r="I343" s="297"/>
      <c r="J343" s="297"/>
      <c r="K343" s="303"/>
    </row>
    <row r="344" spans="1:11" ht="18.95" customHeight="1">
      <c r="A344" s="297"/>
      <c r="B344" s="297"/>
      <c r="C344" s="297"/>
      <c r="D344" s="297"/>
      <c r="E344" s="297"/>
      <c r="F344" s="297"/>
      <c r="G344" s="297"/>
      <c r="H344" s="297"/>
      <c r="I344" s="297"/>
      <c r="J344" s="297"/>
      <c r="K344" s="303"/>
    </row>
    <row r="345" spans="1:11" ht="18.95" customHeight="1">
      <c r="A345" s="297"/>
      <c r="B345" s="297"/>
      <c r="C345" s="297"/>
      <c r="D345" s="297"/>
      <c r="E345" s="297"/>
      <c r="F345" s="297"/>
      <c r="G345" s="297"/>
      <c r="H345" s="297"/>
      <c r="I345" s="297"/>
      <c r="J345" s="297"/>
      <c r="K345" s="303"/>
    </row>
    <row r="346" spans="1:11" ht="18.95" customHeight="1">
      <c r="A346" s="297"/>
      <c r="B346" s="297"/>
      <c r="C346" s="297"/>
      <c r="D346" s="297"/>
      <c r="E346" s="297"/>
      <c r="F346" s="297"/>
      <c r="G346" s="297"/>
      <c r="H346" s="297"/>
      <c r="I346" s="297"/>
      <c r="J346" s="297"/>
      <c r="K346" s="303"/>
    </row>
    <row r="347" spans="1:11" ht="18.95" customHeight="1">
      <c r="A347" s="297"/>
      <c r="B347" s="297"/>
      <c r="C347" s="297"/>
      <c r="D347" s="297"/>
      <c r="E347" s="297"/>
      <c r="F347" s="297"/>
      <c r="G347" s="297"/>
      <c r="H347" s="297"/>
      <c r="I347" s="297"/>
      <c r="J347" s="297"/>
      <c r="K347" s="303"/>
    </row>
    <row r="348" spans="1:11" ht="18.95" customHeight="1">
      <c r="A348" s="297"/>
      <c r="B348" s="297"/>
      <c r="C348" s="297"/>
      <c r="D348" s="297"/>
      <c r="E348" s="297"/>
      <c r="F348" s="297"/>
      <c r="G348" s="297"/>
      <c r="H348" s="297"/>
      <c r="I348" s="297"/>
      <c r="J348" s="297"/>
      <c r="K348" s="303"/>
    </row>
    <row r="349" spans="1:11" ht="18.95" customHeight="1">
      <c r="A349" s="297"/>
      <c r="B349" s="297"/>
      <c r="C349" s="297"/>
      <c r="D349" s="297"/>
      <c r="E349" s="297"/>
      <c r="F349" s="297"/>
      <c r="G349" s="297"/>
      <c r="H349" s="297"/>
      <c r="I349" s="297"/>
      <c r="J349" s="297"/>
      <c r="K349" s="303"/>
    </row>
    <row r="350" spans="1:11" ht="18.95" customHeight="1">
      <c r="A350" s="297"/>
      <c r="B350" s="297"/>
      <c r="C350" s="297"/>
      <c r="D350" s="297"/>
      <c r="E350" s="297"/>
      <c r="F350" s="297"/>
      <c r="G350" s="297"/>
      <c r="H350" s="297"/>
      <c r="I350" s="297"/>
      <c r="J350" s="297"/>
      <c r="K350" s="303"/>
    </row>
    <row r="351" spans="1:11" ht="18.95" customHeight="1">
      <c r="A351" s="297"/>
      <c r="B351" s="297"/>
      <c r="C351" s="297"/>
      <c r="D351" s="297"/>
      <c r="E351" s="297"/>
      <c r="F351" s="297"/>
      <c r="G351" s="297"/>
      <c r="H351" s="297"/>
      <c r="I351" s="297"/>
      <c r="J351" s="297"/>
      <c r="K351" s="303"/>
    </row>
    <row r="352" spans="1:11" ht="18.95" customHeight="1">
      <c r="A352" s="297"/>
      <c r="B352" s="297"/>
      <c r="C352" s="297"/>
      <c r="D352" s="297"/>
      <c r="E352" s="297"/>
      <c r="F352" s="297"/>
      <c r="G352" s="297"/>
      <c r="H352" s="297"/>
      <c r="I352" s="297"/>
      <c r="J352" s="297"/>
      <c r="K352" s="303"/>
    </row>
    <row r="353" spans="1:11" ht="18.95" customHeight="1">
      <c r="A353" s="297"/>
      <c r="B353" s="297"/>
      <c r="C353" s="297"/>
      <c r="D353" s="297"/>
      <c r="E353" s="297"/>
      <c r="F353" s="297"/>
      <c r="G353" s="297"/>
      <c r="H353" s="297"/>
      <c r="I353" s="297"/>
      <c r="J353" s="297"/>
      <c r="K353" s="303"/>
    </row>
    <row r="354" spans="1:11" ht="18.95" customHeight="1">
      <c r="A354" s="297"/>
      <c r="B354" s="297"/>
      <c r="C354" s="297"/>
      <c r="D354" s="297"/>
      <c r="E354" s="297"/>
      <c r="F354" s="297"/>
      <c r="G354" s="297"/>
      <c r="H354" s="297"/>
      <c r="I354" s="297"/>
      <c r="J354" s="297"/>
      <c r="K354" s="303"/>
    </row>
    <row r="355" spans="1:11" ht="18.95" customHeight="1">
      <c r="A355" s="297"/>
      <c r="B355" s="297"/>
      <c r="C355" s="297"/>
      <c r="D355" s="297"/>
      <c r="E355" s="297"/>
      <c r="F355" s="297"/>
      <c r="G355" s="297"/>
      <c r="H355" s="297"/>
      <c r="I355" s="297"/>
      <c r="J355" s="297"/>
      <c r="K355" s="303"/>
    </row>
    <row r="356" spans="1:11" ht="18.95" customHeight="1">
      <c r="A356" s="297"/>
      <c r="B356" s="297"/>
      <c r="C356" s="297"/>
      <c r="D356" s="297"/>
      <c r="E356" s="297"/>
      <c r="F356" s="297"/>
      <c r="G356" s="297"/>
      <c r="H356" s="297"/>
      <c r="I356" s="297"/>
      <c r="J356" s="297"/>
      <c r="K356" s="303"/>
    </row>
    <row r="357" spans="1:11" ht="18.95" customHeight="1">
      <c r="A357" s="297"/>
      <c r="B357" s="297"/>
      <c r="C357" s="297"/>
      <c r="D357" s="297"/>
      <c r="E357" s="297"/>
      <c r="F357" s="297"/>
      <c r="G357" s="297"/>
      <c r="H357" s="297"/>
      <c r="I357" s="297"/>
      <c r="J357" s="297"/>
      <c r="K357" s="303"/>
    </row>
    <row r="358" spans="1:11" ht="18.95" customHeight="1">
      <c r="A358" s="297"/>
      <c r="B358" s="297"/>
      <c r="C358" s="297"/>
      <c r="D358" s="297"/>
      <c r="E358" s="297"/>
      <c r="F358" s="297"/>
      <c r="G358" s="297"/>
      <c r="H358" s="297"/>
      <c r="I358" s="297"/>
      <c r="J358" s="297"/>
      <c r="K358" s="303"/>
    </row>
    <row r="359" spans="1:11" ht="18.95" customHeight="1">
      <c r="A359" s="297"/>
      <c r="B359" s="297"/>
      <c r="C359" s="297"/>
      <c r="D359" s="297"/>
      <c r="E359" s="297"/>
      <c r="F359" s="297"/>
      <c r="G359" s="297"/>
      <c r="H359" s="297"/>
      <c r="I359" s="297"/>
      <c r="J359" s="297"/>
      <c r="K359" s="303"/>
    </row>
    <row r="360" spans="1:11" ht="18.95" customHeight="1">
      <c r="A360" s="297"/>
      <c r="B360" s="297"/>
      <c r="C360" s="297"/>
      <c r="D360" s="297"/>
      <c r="E360" s="297"/>
      <c r="F360" s="297"/>
      <c r="G360" s="297"/>
      <c r="H360" s="297"/>
      <c r="I360" s="297"/>
      <c r="J360" s="297"/>
      <c r="K360" s="303"/>
    </row>
    <row r="361" spans="1:11" ht="18.95" customHeight="1">
      <c r="A361" s="297"/>
      <c r="B361" s="297"/>
      <c r="C361" s="297"/>
      <c r="D361" s="297"/>
      <c r="E361" s="297"/>
      <c r="F361" s="297"/>
      <c r="G361" s="297"/>
      <c r="H361" s="297"/>
      <c r="I361" s="297"/>
      <c r="J361" s="297"/>
      <c r="K361" s="303"/>
    </row>
    <row r="362" spans="1:11" ht="18.95" customHeight="1">
      <c r="A362" s="297"/>
      <c r="B362" s="297"/>
      <c r="C362" s="297"/>
      <c r="D362" s="297"/>
      <c r="E362" s="297"/>
      <c r="F362" s="297"/>
      <c r="G362" s="297"/>
      <c r="H362" s="297"/>
      <c r="I362" s="297"/>
      <c r="J362" s="297"/>
      <c r="K362" s="303"/>
    </row>
    <row r="363" spans="1:11" ht="18.95" customHeight="1">
      <c r="A363" s="297"/>
      <c r="B363" s="297"/>
      <c r="C363" s="297"/>
      <c r="D363" s="297"/>
      <c r="E363" s="297"/>
      <c r="F363" s="297"/>
      <c r="G363" s="297"/>
      <c r="H363" s="297"/>
      <c r="I363" s="297"/>
      <c r="J363" s="297"/>
      <c r="K363" s="303"/>
    </row>
    <row r="364" spans="1:11" ht="18.95" customHeight="1">
      <c r="A364" s="297"/>
      <c r="B364" s="297"/>
      <c r="C364" s="297"/>
      <c r="D364" s="297"/>
      <c r="E364" s="297"/>
      <c r="F364" s="297"/>
      <c r="G364" s="297"/>
      <c r="H364" s="297"/>
      <c r="I364" s="297"/>
      <c r="J364" s="297"/>
      <c r="K364" s="303"/>
    </row>
    <row r="365" spans="1:11" ht="18.95" customHeight="1">
      <c r="A365" s="297"/>
      <c r="B365" s="297"/>
      <c r="C365" s="297"/>
      <c r="D365" s="297"/>
      <c r="E365" s="297"/>
      <c r="F365" s="297"/>
      <c r="G365" s="297"/>
      <c r="H365" s="297"/>
      <c r="I365" s="297"/>
      <c r="J365" s="297"/>
      <c r="K365" s="303"/>
    </row>
    <row r="366" spans="1:11" ht="18.95" customHeight="1">
      <c r="A366" s="297"/>
      <c r="B366" s="297"/>
      <c r="C366" s="297"/>
      <c r="D366" s="297"/>
      <c r="E366" s="297"/>
      <c r="F366" s="297"/>
      <c r="G366" s="297"/>
      <c r="H366" s="297"/>
      <c r="I366" s="297"/>
      <c r="J366" s="297"/>
      <c r="K366" s="303"/>
    </row>
    <row r="367" spans="1:11" ht="18.95" customHeight="1">
      <c r="A367" s="297"/>
      <c r="B367" s="297"/>
      <c r="C367" s="297"/>
      <c r="D367" s="297"/>
      <c r="E367" s="297"/>
      <c r="F367" s="297"/>
      <c r="G367" s="297"/>
      <c r="H367" s="297"/>
      <c r="I367" s="297"/>
      <c r="J367" s="297"/>
      <c r="K367" s="303"/>
    </row>
    <row r="368" spans="1:11" ht="18.95" customHeight="1">
      <c r="A368" s="297"/>
      <c r="B368" s="297"/>
      <c r="C368" s="297"/>
      <c r="D368" s="297"/>
      <c r="E368" s="297"/>
      <c r="F368" s="297"/>
      <c r="G368" s="297"/>
      <c r="H368" s="297"/>
      <c r="I368" s="297"/>
      <c r="J368" s="297"/>
      <c r="K368" s="303"/>
    </row>
    <row r="369" spans="1:11" ht="18.95" customHeight="1">
      <c r="A369" s="297"/>
      <c r="B369" s="297"/>
      <c r="C369" s="297"/>
      <c r="D369" s="297"/>
      <c r="E369" s="297"/>
      <c r="F369" s="297"/>
      <c r="G369" s="297"/>
      <c r="H369" s="297"/>
      <c r="I369" s="297"/>
      <c r="J369" s="297"/>
      <c r="K369" s="303"/>
    </row>
    <row r="370" spans="1:11" ht="18.95" customHeight="1">
      <c r="A370" s="297"/>
      <c r="B370" s="297"/>
      <c r="C370" s="297"/>
      <c r="D370" s="297"/>
      <c r="E370" s="297"/>
      <c r="F370" s="297"/>
      <c r="G370" s="297"/>
      <c r="H370" s="297"/>
      <c r="I370" s="297"/>
      <c r="J370" s="297"/>
      <c r="K370" s="303"/>
    </row>
    <row r="371" spans="1:11" ht="18.95" customHeight="1">
      <c r="A371" s="297"/>
      <c r="B371" s="297"/>
      <c r="C371" s="297"/>
      <c r="D371" s="297"/>
      <c r="E371" s="297"/>
      <c r="F371" s="297"/>
      <c r="G371" s="297"/>
      <c r="H371" s="297"/>
      <c r="I371" s="297"/>
      <c r="J371" s="297"/>
      <c r="K371" s="303"/>
    </row>
    <row r="372" spans="1:11" ht="18.95" customHeight="1">
      <c r="A372" s="297"/>
      <c r="B372" s="297"/>
      <c r="C372" s="297"/>
      <c r="D372" s="297"/>
      <c r="E372" s="297"/>
      <c r="F372" s="297"/>
      <c r="G372" s="297"/>
      <c r="H372" s="297"/>
      <c r="I372" s="297"/>
      <c r="J372" s="297"/>
      <c r="K372" s="303"/>
    </row>
    <row r="373" spans="1:11" ht="18.95" customHeight="1">
      <c r="A373" s="297"/>
      <c r="B373" s="297"/>
      <c r="C373" s="297"/>
      <c r="D373" s="297"/>
      <c r="E373" s="297"/>
      <c r="F373" s="297"/>
      <c r="G373" s="297"/>
      <c r="H373" s="297"/>
      <c r="I373" s="297"/>
      <c r="J373" s="297"/>
      <c r="K373" s="303"/>
    </row>
    <row r="374" spans="1:11" ht="18.95" customHeight="1">
      <c r="A374" s="297"/>
      <c r="B374" s="297"/>
      <c r="C374" s="297"/>
      <c r="D374" s="297"/>
      <c r="E374" s="297"/>
      <c r="F374" s="297"/>
      <c r="G374" s="297"/>
      <c r="H374" s="297"/>
      <c r="I374" s="297"/>
      <c r="J374" s="297"/>
      <c r="K374" s="303"/>
    </row>
    <row r="375" spans="1:11" ht="18.95" customHeight="1">
      <c r="A375" s="297"/>
      <c r="B375" s="297"/>
      <c r="C375" s="297"/>
      <c r="D375" s="297"/>
      <c r="E375" s="297"/>
      <c r="F375" s="297"/>
      <c r="G375" s="297"/>
      <c r="H375" s="297"/>
      <c r="I375" s="297"/>
      <c r="J375" s="297"/>
      <c r="K375" s="303"/>
    </row>
    <row r="376" spans="1:11" ht="18.95" customHeight="1">
      <c r="A376" s="297"/>
      <c r="B376" s="297"/>
      <c r="C376" s="297"/>
      <c r="D376" s="297"/>
      <c r="E376" s="297"/>
      <c r="F376" s="297"/>
      <c r="G376" s="297"/>
      <c r="H376" s="297"/>
      <c r="I376" s="297"/>
      <c r="J376" s="297"/>
      <c r="K376" s="303"/>
    </row>
    <row r="377" spans="1:11" ht="18.95" customHeight="1">
      <c r="A377" s="297"/>
      <c r="B377" s="297"/>
      <c r="C377" s="297"/>
      <c r="D377" s="297"/>
      <c r="E377" s="297"/>
      <c r="F377" s="297"/>
      <c r="G377" s="297"/>
      <c r="H377" s="297"/>
      <c r="I377" s="297"/>
      <c r="J377" s="297"/>
      <c r="K377" s="303"/>
    </row>
    <row r="378" spans="1:11" ht="18.95" customHeight="1">
      <c r="A378" s="297"/>
      <c r="B378" s="297"/>
      <c r="C378" s="297"/>
      <c r="D378" s="297"/>
      <c r="E378" s="297"/>
      <c r="F378" s="297"/>
      <c r="G378" s="297"/>
      <c r="H378" s="297"/>
      <c r="I378" s="297"/>
      <c r="J378" s="297"/>
      <c r="K378" s="303"/>
    </row>
    <row r="379" spans="1:11" ht="18.95" customHeight="1">
      <c r="A379" s="297"/>
      <c r="B379" s="297"/>
      <c r="C379" s="297"/>
      <c r="D379" s="297"/>
      <c r="E379" s="297"/>
      <c r="F379" s="297"/>
      <c r="G379" s="297"/>
      <c r="H379" s="297"/>
      <c r="I379" s="297"/>
      <c r="J379" s="297"/>
      <c r="K379" s="303"/>
    </row>
    <row r="380" spans="1:11" ht="18.95" customHeight="1">
      <c r="A380" s="297"/>
      <c r="B380" s="297"/>
      <c r="C380" s="297"/>
      <c r="D380" s="297"/>
      <c r="E380" s="297"/>
      <c r="F380" s="297"/>
      <c r="G380" s="297"/>
      <c r="H380" s="297"/>
      <c r="I380" s="297"/>
      <c r="J380" s="297"/>
      <c r="K380" s="303"/>
    </row>
    <row r="381" spans="1:11" ht="18.95" customHeight="1">
      <c r="A381" s="297"/>
      <c r="B381" s="297"/>
      <c r="C381" s="297"/>
      <c r="D381" s="297"/>
      <c r="E381" s="297"/>
      <c r="F381" s="297"/>
      <c r="G381" s="297"/>
      <c r="H381" s="297"/>
      <c r="I381" s="297"/>
      <c r="J381" s="297"/>
      <c r="K381" s="303"/>
    </row>
    <row r="382" spans="1:11" ht="18.95" customHeight="1">
      <c r="A382" s="297"/>
      <c r="B382" s="297"/>
      <c r="C382" s="297"/>
      <c r="D382" s="297"/>
      <c r="E382" s="297"/>
      <c r="F382" s="297"/>
      <c r="G382" s="297"/>
      <c r="H382" s="297"/>
      <c r="I382" s="297"/>
      <c r="J382" s="297"/>
      <c r="K382" s="303"/>
    </row>
    <row r="383" spans="1:11" ht="18.95" customHeight="1">
      <c r="A383" s="297"/>
      <c r="B383" s="297"/>
      <c r="C383" s="297"/>
      <c r="D383" s="297"/>
      <c r="E383" s="297"/>
      <c r="F383" s="297"/>
      <c r="G383" s="297"/>
      <c r="H383" s="297"/>
      <c r="I383" s="297"/>
      <c r="J383" s="297"/>
      <c r="K383" s="303"/>
    </row>
    <row r="384" spans="1:11" ht="18.95" customHeight="1">
      <c r="A384" s="297"/>
      <c r="B384" s="297"/>
      <c r="C384" s="297"/>
      <c r="D384" s="297"/>
      <c r="E384" s="297"/>
      <c r="F384" s="297"/>
      <c r="G384" s="297"/>
      <c r="H384" s="297"/>
      <c r="I384" s="297"/>
      <c r="J384" s="297"/>
      <c r="K384" s="303"/>
    </row>
    <row r="385" spans="1:11" ht="18.95" customHeight="1">
      <c r="A385" s="297"/>
      <c r="B385" s="297"/>
      <c r="C385" s="297"/>
      <c r="D385" s="297"/>
      <c r="E385" s="297"/>
      <c r="F385" s="297"/>
      <c r="G385" s="297"/>
      <c r="H385" s="297"/>
      <c r="I385" s="297"/>
      <c r="J385" s="297"/>
      <c r="K385" s="303"/>
    </row>
    <row r="386" spans="1:11" ht="18.95" customHeight="1">
      <c r="A386" s="297"/>
      <c r="B386" s="297"/>
      <c r="C386" s="297"/>
      <c r="D386" s="297"/>
      <c r="E386" s="297"/>
      <c r="F386" s="297"/>
      <c r="G386" s="297"/>
      <c r="H386" s="297"/>
      <c r="I386" s="297"/>
      <c r="J386" s="297"/>
      <c r="K386" s="303"/>
    </row>
    <row r="387" spans="1:11" ht="18.95" customHeight="1">
      <c r="A387" s="297"/>
      <c r="B387" s="297"/>
      <c r="C387" s="297"/>
      <c r="D387" s="297"/>
      <c r="E387" s="297"/>
      <c r="F387" s="297"/>
      <c r="G387" s="297"/>
      <c r="H387" s="297"/>
      <c r="I387" s="297"/>
      <c r="J387" s="297"/>
      <c r="K387" s="303"/>
    </row>
    <row r="388" spans="1:11" ht="18.95" customHeight="1">
      <c r="A388" s="297"/>
      <c r="B388" s="297"/>
      <c r="C388" s="297"/>
      <c r="D388" s="297"/>
      <c r="E388" s="297"/>
      <c r="F388" s="297"/>
      <c r="G388" s="297"/>
      <c r="H388" s="297"/>
      <c r="I388" s="297"/>
      <c r="J388" s="297"/>
      <c r="K388" s="303"/>
    </row>
    <row r="389" spans="1:11" ht="18.95" customHeight="1">
      <c r="A389" s="297"/>
      <c r="B389" s="297"/>
      <c r="C389" s="297"/>
      <c r="D389" s="297"/>
      <c r="E389" s="297"/>
      <c r="F389" s="297"/>
      <c r="G389" s="297"/>
      <c r="H389" s="297"/>
      <c r="I389" s="297"/>
      <c r="J389" s="297"/>
      <c r="K389" s="303"/>
    </row>
    <row r="390" spans="1:11" ht="18.95" customHeight="1">
      <c r="A390" s="297"/>
      <c r="B390" s="297"/>
      <c r="C390" s="297"/>
      <c r="D390" s="297"/>
      <c r="E390" s="297"/>
      <c r="F390" s="297"/>
      <c r="G390" s="297"/>
      <c r="H390" s="297"/>
      <c r="I390" s="297"/>
      <c r="J390" s="297"/>
      <c r="K390" s="303"/>
    </row>
    <row r="391" spans="1:11" ht="18.95" customHeight="1">
      <c r="A391" s="297"/>
      <c r="B391" s="297"/>
      <c r="C391" s="297"/>
      <c r="D391" s="297"/>
      <c r="E391" s="297"/>
      <c r="F391" s="297"/>
      <c r="G391" s="297"/>
      <c r="H391" s="297"/>
      <c r="I391" s="297"/>
      <c r="J391" s="297"/>
      <c r="K391" s="303"/>
    </row>
    <row r="392" spans="1:11" ht="18.95" customHeight="1">
      <c r="A392" s="297"/>
      <c r="B392" s="297"/>
      <c r="C392" s="297"/>
      <c r="D392" s="297"/>
      <c r="E392" s="297"/>
      <c r="F392" s="297"/>
      <c r="G392" s="297"/>
      <c r="H392" s="297"/>
      <c r="I392" s="297"/>
      <c r="J392" s="297"/>
      <c r="K392" s="303"/>
    </row>
    <row r="393" spans="1:11" ht="18.95" customHeight="1">
      <c r="A393" s="297"/>
      <c r="B393" s="297"/>
      <c r="C393" s="297"/>
      <c r="D393" s="297"/>
      <c r="E393" s="297"/>
      <c r="F393" s="297"/>
      <c r="G393" s="297"/>
      <c r="H393" s="297"/>
      <c r="I393" s="297"/>
      <c r="J393" s="297"/>
      <c r="K393" s="303"/>
    </row>
    <row r="394" spans="1:11" ht="18.95" customHeight="1">
      <c r="A394" s="297"/>
      <c r="B394" s="297"/>
      <c r="C394" s="297"/>
      <c r="D394" s="297"/>
      <c r="E394" s="297"/>
      <c r="F394" s="297"/>
      <c r="G394" s="297"/>
      <c r="H394" s="297"/>
      <c r="I394" s="297"/>
      <c r="J394" s="297"/>
      <c r="K394" s="303"/>
    </row>
    <row r="395" spans="1:11" ht="18.95" customHeight="1">
      <c r="A395" s="297"/>
      <c r="B395" s="297"/>
      <c r="C395" s="297"/>
      <c r="D395" s="297"/>
      <c r="E395" s="297"/>
      <c r="F395" s="297"/>
      <c r="G395" s="297"/>
      <c r="H395" s="297"/>
      <c r="I395" s="297"/>
      <c r="J395" s="297"/>
      <c r="K395" s="303"/>
    </row>
    <row r="396" spans="1:11" ht="18.95" customHeight="1">
      <c r="A396" s="297"/>
      <c r="B396" s="297"/>
      <c r="C396" s="297"/>
      <c r="D396" s="297"/>
      <c r="E396" s="297"/>
      <c r="F396" s="297"/>
      <c r="G396" s="297"/>
      <c r="H396" s="297"/>
      <c r="I396" s="297"/>
      <c r="J396" s="297"/>
      <c r="K396" s="303"/>
    </row>
    <row r="397" spans="1:11" ht="18.95" customHeight="1">
      <c r="A397" s="297"/>
      <c r="B397" s="297"/>
      <c r="C397" s="297"/>
      <c r="D397" s="297"/>
      <c r="E397" s="297"/>
      <c r="F397" s="297"/>
      <c r="G397" s="297"/>
      <c r="H397" s="297"/>
      <c r="I397" s="297"/>
      <c r="J397" s="297"/>
      <c r="K397" s="303"/>
    </row>
    <row r="398" spans="1:11" ht="18.95" customHeight="1">
      <c r="A398" s="297"/>
      <c r="B398" s="297"/>
      <c r="C398" s="297"/>
      <c r="D398" s="297"/>
      <c r="E398" s="297"/>
      <c r="F398" s="297"/>
      <c r="G398" s="297"/>
      <c r="H398" s="297"/>
      <c r="I398" s="297"/>
      <c r="J398" s="297"/>
      <c r="K398" s="303"/>
    </row>
    <row r="399" spans="1:11" ht="18.95" customHeight="1">
      <c r="A399" s="297"/>
      <c r="B399" s="297"/>
      <c r="C399" s="297"/>
      <c r="D399" s="297"/>
      <c r="E399" s="297"/>
      <c r="F399" s="297"/>
      <c r="G399" s="297"/>
      <c r="H399" s="297"/>
      <c r="I399" s="297"/>
      <c r="J399" s="297"/>
      <c r="K399" s="303"/>
    </row>
    <row r="400" spans="1:11" ht="18.95" customHeight="1">
      <c r="A400" s="297"/>
      <c r="B400" s="297"/>
      <c r="C400" s="297"/>
      <c r="D400" s="297"/>
      <c r="E400" s="297"/>
      <c r="F400" s="297"/>
      <c r="G400" s="297"/>
      <c r="H400" s="297"/>
      <c r="I400" s="297"/>
      <c r="J400" s="297"/>
      <c r="K400" s="303"/>
    </row>
    <row r="401" spans="1:11" ht="18.95" customHeight="1">
      <c r="A401" s="297"/>
      <c r="B401" s="297"/>
      <c r="C401" s="297"/>
      <c r="D401" s="297"/>
      <c r="E401" s="297"/>
      <c r="F401" s="297"/>
      <c r="G401" s="297"/>
      <c r="H401" s="297"/>
      <c r="I401" s="297"/>
      <c r="J401" s="297"/>
      <c r="K401" s="303"/>
    </row>
    <row r="402" spans="1:11" ht="18.95" customHeight="1">
      <c r="A402" s="297"/>
      <c r="B402" s="297"/>
      <c r="C402" s="297"/>
      <c r="D402" s="297"/>
      <c r="E402" s="297"/>
      <c r="F402" s="297"/>
      <c r="G402" s="297"/>
      <c r="H402" s="297"/>
      <c r="I402" s="297"/>
      <c r="J402" s="297"/>
      <c r="K402" s="303"/>
    </row>
    <row r="403" spans="1:11" ht="18.95" customHeight="1">
      <c r="A403" s="297"/>
      <c r="B403" s="297"/>
      <c r="C403" s="297"/>
      <c r="D403" s="297"/>
      <c r="E403" s="297"/>
      <c r="F403" s="297"/>
      <c r="G403" s="297"/>
      <c r="H403" s="297"/>
      <c r="I403" s="297"/>
      <c r="J403" s="297"/>
      <c r="K403" s="303"/>
    </row>
    <row r="404" spans="1:11" ht="18.95" customHeight="1">
      <c r="A404" s="297"/>
      <c r="B404" s="297"/>
      <c r="C404" s="297"/>
      <c r="D404" s="297"/>
      <c r="E404" s="297"/>
      <c r="F404" s="297"/>
      <c r="G404" s="297"/>
      <c r="H404" s="297"/>
      <c r="I404" s="297"/>
      <c r="J404" s="297"/>
      <c r="K404" s="303"/>
    </row>
    <row r="405" spans="1:11" ht="18.95" customHeight="1">
      <c r="A405" s="297"/>
      <c r="B405" s="297"/>
      <c r="C405" s="297"/>
      <c r="D405" s="297"/>
      <c r="E405" s="297"/>
      <c r="F405" s="297"/>
      <c r="G405" s="297"/>
      <c r="H405" s="297"/>
      <c r="I405" s="297"/>
      <c r="J405" s="297"/>
      <c r="K405" s="303"/>
    </row>
    <row r="406" spans="1:11" ht="18.95" customHeight="1">
      <c r="A406" s="297"/>
      <c r="B406" s="297"/>
      <c r="C406" s="297"/>
      <c r="D406" s="297"/>
      <c r="E406" s="297"/>
      <c r="F406" s="297"/>
      <c r="G406" s="297"/>
      <c r="H406" s="297"/>
      <c r="I406" s="297"/>
      <c r="J406" s="297"/>
      <c r="K406" s="303"/>
    </row>
    <row r="407" spans="1:11" ht="18.95" customHeight="1">
      <c r="A407" s="297"/>
      <c r="B407" s="297"/>
      <c r="C407" s="297"/>
      <c r="D407" s="297"/>
      <c r="E407" s="297"/>
      <c r="F407" s="297"/>
      <c r="G407" s="297"/>
      <c r="H407" s="297"/>
      <c r="I407" s="297"/>
      <c r="J407" s="297"/>
      <c r="K407" s="303"/>
    </row>
    <row r="408" spans="1:11" ht="18.95" customHeight="1">
      <c r="A408" s="297"/>
      <c r="B408" s="297"/>
      <c r="C408" s="297"/>
      <c r="D408" s="297"/>
      <c r="E408" s="297"/>
      <c r="F408" s="297"/>
      <c r="G408" s="297"/>
      <c r="H408" s="297"/>
      <c r="I408" s="297"/>
      <c r="J408" s="297"/>
      <c r="K408" s="303"/>
    </row>
    <row r="409" spans="1:11" ht="18.95" customHeight="1">
      <c r="A409" s="297"/>
      <c r="B409" s="297"/>
      <c r="C409" s="297"/>
      <c r="D409" s="297"/>
      <c r="E409" s="297"/>
      <c r="F409" s="297"/>
      <c r="G409" s="297"/>
      <c r="H409" s="297"/>
      <c r="I409" s="297"/>
      <c r="J409" s="297"/>
      <c r="K409" s="303"/>
    </row>
    <row r="410" spans="1:11" ht="18.95" customHeight="1">
      <c r="A410" s="297"/>
      <c r="B410" s="297"/>
      <c r="C410" s="297"/>
      <c r="D410" s="297"/>
      <c r="E410" s="297"/>
      <c r="F410" s="297"/>
      <c r="G410" s="297"/>
      <c r="H410" s="297"/>
      <c r="I410" s="297"/>
      <c r="J410" s="297"/>
      <c r="K410" s="303"/>
    </row>
    <row r="411" spans="1:11" ht="18.95" customHeight="1">
      <c r="A411" s="297"/>
      <c r="B411" s="297"/>
      <c r="C411" s="297"/>
      <c r="D411" s="297"/>
      <c r="E411" s="297"/>
      <c r="F411" s="297"/>
      <c r="G411" s="297"/>
      <c r="H411" s="297"/>
      <c r="I411" s="297"/>
      <c r="J411" s="297"/>
      <c r="K411" s="303"/>
    </row>
    <row r="412" spans="1:11" ht="18.95" customHeight="1">
      <c r="A412" s="297"/>
      <c r="B412" s="297"/>
      <c r="C412" s="297"/>
      <c r="D412" s="297"/>
      <c r="E412" s="297"/>
      <c r="F412" s="297"/>
      <c r="G412" s="297"/>
      <c r="H412" s="297"/>
      <c r="I412" s="297"/>
      <c r="J412" s="297"/>
      <c r="K412" s="303"/>
    </row>
    <row r="413" spans="1:11" ht="18.95" customHeight="1">
      <c r="A413" s="297"/>
      <c r="B413" s="297"/>
      <c r="C413" s="297"/>
      <c r="D413" s="297"/>
      <c r="E413" s="297"/>
      <c r="F413" s="297"/>
      <c r="G413" s="297"/>
      <c r="H413" s="297"/>
      <c r="I413" s="297"/>
      <c r="J413" s="297"/>
      <c r="K413" s="303"/>
    </row>
    <row r="414" spans="1:11" ht="18.95" customHeight="1">
      <c r="A414" s="297"/>
      <c r="B414" s="297"/>
      <c r="C414" s="297"/>
      <c r="D414" s="297"/>
      <c r="E414" s="297"/>
      <c r="F414" s="297"/>
      <c r="G414" s="297"/>
      <c r="H414" s="297"/>
      <c r="I414" s="297"/>
      <c r="J414" s="297"/>
      <c r="K414" s="303"/>
    </row>
    <row r="415" spans="1:11" ht="18.95" customHeight="1">
      <c r="A415" s="297"/>
      <c r="B415" s="297"/>
      <c r="C415" s="297"/>
      <c r="D415" s="297"/>
      <c r="E415" s="297"/>
      <c r="F415" s="297"/>
      <c r="G415" s="297"/>
      <c r="H415" s="297"/>
      <c r="I415" s="297"/>
      <c r="J415" s="297"/>
      <c r="K415" s="303"/>
    </row>
    <row r="416" spans="1:11" ht="18.95" customHeight="1">
      <c r="A416" s="297"/>
      <c r="B416" s="297"/>
      <c r="C416" s="297"/>
      <c r="D416" s="297"/>
      <c r="E416" s="297"/>
      <c r="F416" s="297"/>
      <c r="G416" s="297"/>
      <c r="H416" s="297"/>
      <c r="I416" s="297"/>
      <c r="J416" s="297"/>
      <c r="K416" s="303"/>
    </row>
    <row r="417" spans="1:11" ht="18.95" customHeight="1">
      <c r="A417" s="297"/>
      <c r="B417" s="297"/>
      <c r="C417" s="297"/>
      <c r="D417" s="297"/>
      <c r="E417" s="297"/>
      <c r="F417" s="297"/>
      <c r="G417" s="297"/>
      <c r="H417" s="297"/>
      <c r="I417" s="297"/>
      <c r="J417" s="297"/>
      <c r="K417" s="303"/>
    </row>
    <row r="418" spans="1:11" ht="18.95" customHeight="1">
      <c r="A418" s="297"/>
      <c r="B418" s="297"/>
      <c r="C418" s="297"/>
      <c r="D418" s="297"/>
      <c r="E418" s="297"/>
      <c r="F418" s="297"/>
      <c r="G418" s="297"/>
      <c r="H418" s="297"/>
      <c r="I418" s="297"/>
      <c r="J418" s="297"/>
      <c r="K418" s="303"/>
    </row>
    <row r="419" spans="1:11" ht="18.95" customHeight="1">
      <c r="A419" s="297"/>
      <c r="B419" s="297"/>
      <c r="C419" s="297"/>
      <c r="D419" s="297"/>
      <c r="E419" s="297"/>
      <c r="F419" s="297"/>
      <c r="G419" s="297"/>
      <c r="H419" s="297"/>
      <c r="I419" s="297"/>
      <c r="J419" s="297"/>
      <c r="K419" s="303"/>
    </row>
    <row r="420" spans="1:11" ht="18.95" customHeight="1">
      <c r="A420" s="297"/>
      <c r="B420" s="297"/>
      <c r="C420" s="297"/>
      <c r="D420" s="297"/>
      <c r="E420" s="297"/>
      <c r="F420" s="297"/>
      <c r="G420" s="297"/>
      <c r="H420" s="297"/>
      <c r="I420" s="297"/>
      <c r="J420" s="297"/>
      <c r="K420" s="303"/>
    </row>
    <row r="421" spans="1:11" ht="18.95" customHeight="1">
      <c r="A421" s="297"/>
      <c r="B421" s="297"/>
      <c r="C421" s="297"/>
      <c r="D421" s="297"/>
      <c r="E421" s="297"/>
      <c r="F421" s="297"/>
      <c r="G421" s="297"/>
      <c r="H421" s="297"/>
      <c r="I421" s="297"/>
      <c r="J421" s="297"/>
      <c r="K421" s="303"/>
    </row>
    <row r="422" spans="1:11" ht="18.95" customHeight="1">
      <c r="A422" s="297"/>
      <c r="B422" s="297"/>
      <c r="C422" s="297"/>
      <c r="D422" s="297"/>
      <c r="E422" s="297"/>
      <c r="F422" s="297"/>
      <c r="G422" s="297"/>
      <c r="H422" s="297"/>
      <c r="I422" s="297"/>
      <c r="J422" s="297"/>
      <c r="K422" s="303"/>
    </row>
    <row r="423" spans="1:11" ht="18.95" customHeight="1">
      <c r="A423" s="297"/>
      <c r="B423" s="297"/>
      <c r="C423" s="297"/>
      <c r="D423" s="297"/>
      <c r="E423" s="297"/>
      <c r="F423" s="297"/>
      <c r="G423" s="297"/>
      <c r="H423" s="297"/>
      <c r="I423" s="297"/>
      <c r="J423" s="297"/>
      <c r="K423" s="303"/>
    </row>
    <row r="424" spans="1:11" ht="18.95" customHeight="1">
      <c r="A424" s="297"/>
      <c r="B424" s="297"/>
      <c r="C424" s="297"/>
      <c r="D424" s="297"/>
      <c r="E424" s="297"/>
      <c r="F424" s="297"/>
      <c r="G424" s="297"/>
      <c r="H424" s="297"/>
      <c r="I424" s="297"/>
      <c r="J424" s="297"/>
      <c r="K424" s="303"/>
    </row>
    <row r="425" spans="1:11" ht="18.95" customHeight="1">
      <c r="A425" s="297"/>
      <c r="B425" s="297"/>
      <c r="C425" s="297"/>
      <c r="D425" s="297"/>
      <c r="E425" s="297"/>
      <c r="F425" s="297"/>
      <c r="G425" s="297"/>
      <c r="H425" s="297"/>
      <c r="I425" s="297"/>
      <c r="J425" s="297"/>
      <c r="K425" s="303"/>
    </row>
    <row r="426" spans="1:11" ht="18.95" customHeight="1">
      <c r="A426" s="297"/>
      <c r="B426" s="297"/>
      <c r="C426" s="297"/>
      <c r="D426" s="297"/>
      <c r="E426" s="297"/>
      <c r="F426" s="297"/>
      <c r="G426" s="297"/>
      <c r="H426" s="297"/>
      <c r="I426" s="297"/>
      <c r="J426" s="297"/>
      <c r="K426" s="303"/>
    </row>
    <row r="427" spans="1:11" ht="18.95" customHeight="1">
      <c r="A427" s="297"/>
      <c r="B427" s="297"/>
      <c r="C427" s="297"/>
      <c r="D427" s="297"/>
      <c r="E427" s="297"/>
      <c r="F427" s="297"/>
      <c r="G427" s="297"/>
      <c r="H427" s="297"/>
      <c r="I427" s="297"/>
      <c r="J427" s="297"/>
      <c r="K427" s="303"/>
    </row>
    <row r="428" spans="1:11" ht="18.95" customHeight="1">
      <c r="A428" s="297"/>
      <c r="B428" s="297"/>
      <c r="C428" s="297"/>
      <c r="D428" s="297"/>
      <c r="E428" s="297"/>
      <c r="F428" s="297"/>
      <c r="G428" s="297"/>
      <c r="H428" s="297"/>
      <c r="I428" s="297"/>
      <c r="J428" s="297"/>
      <c r="K428" s="303"/>
    </row>
    <row r="429" spans="1:11" ht="18.95" customHeight="1">
      <c r="A429" s="297"/>
      <c r="B429" s="297"/>
      <c r="C429" s="297"/>
      <c r="D429" s="297"/>
      <c r="E429" s="297"/>
      <c r="F429" s="297"/>
      <c r="G429" s="297"/>
      <c r="H429" s="297"/>
      <c r="I429" s="297"/>
      <c r="J429" s="297"/>
      <c r="K429" s="303"/>
    </row>
    <row r="430" spans="1:11" ht="18.95" customHeight="1">
      <c r="A430" s="297"/>
      <c r="B430" s="297"/>
      <c r="C430" s="297"/>
      <c r="D430" s="297"/>
      <c r="E430" s="297"/>
      <c r="F430" s="297"/>
      <c r="G430" s="297"/>
      <c r="H430" s="297"/>
      <c r="I430" s="297"/>
      <c r="J430" s="297"/>
      <c r="K430" s="303"/>
    </row>
    <row r="431" spans="1:11" ht="18.95" customHeight="1">
      <c r="A431" s="297"/>
      <c r="B431" s="297"/>
      <c r="C431" s="297"/>
      <c r="D431" s="297"/>
      <c r="E431" s="297"/>
      <c r="F431" s="297"/>
      <c r="G431" s="297"/>
      <c r="H431" s="297"/>
      <c r="I431" s="297"/>
      <c r="J431" s="297"/>
      <c r="K431" s="303"/>
    </row>
    <row r="432" spans="1:11" ht="18.95" customHeight="1">
      <c r="A432" s="297"/>
      <c r="B432" s="297"/>
      <c r="C432" s="297"/>
      <c r="D432" s="297"/>
      <c r="E432" s="297"/>
      <c r="F432" s="297"/>
      <c r="G432" s="297"/>
      <c r="H432" s="297"/>
      <c r="I432" s="297"/>
      <c r="J432" s="297"/>
      <c r="K432" s="303"/>
    </row>
    <row r="433" spans="1:11" ht="18.95" customHeight="1">
      <c r="A433" s="297"/>
      <c r="B433" s="297"/>
      <c r="C433" s="297"/>
      <c r="D433" s="297"/>
      <c r="E433" s="297"/>
      <c r="F433" s="297"/>
      <c r="G433" s="297"/>
      <c r="H433" s="297"/>
      <c r="I433" s="297"/>
      <c r="J433" s="297"/>
      <c r="K433" s="303"/>
    </row>
    <row r="434" spans="1:11" ht="18.95" customHeight="1">
      <c r="A434" s="297"/>
      <c r="B434" s="297"/>
      <c r="C434" s="297"/>
      <c r="D434" s="297"/>
      <c r="E434" s="297"/>
      <c r="F434" s="297"/>
      <c r="G434" s="297"/>
      <c r="H434" s="297"/>
      <c r="I434" s="297"/>
      <c r="J434" s="297"/>
      <c r="K434" s="303"/>
    </row>
    <row r="435" spans="1:11" ht="18.95" customHeight="1">
      <c r="A435" s="297"/>
      <c r="B435" s="297"/>
      <c r="C435" s="297"/>
      <c r="D435" s="297"/>
      <c r="E435" s="297"/>
      <c r="F435" s="297"/>
      <c r="G435" s="297"/>
      <c r="H435" s="297"/>
      <c r="I435" s="297"/>
      <c r="J435" s="297"/>
      <c r="K435" s="303"/>
    </row>
    <row r="436" spans="1:11" ht="18.95" customHeight="1">
      <c r="A436" s="297"/>
      <c r="B436" s="297"/>
      <c r="C436" s="297"/>
      <c r="D436" s="297"/>
      <c r="E436" s="297"/>
      <c r="F436" s="297"/>
      <c r="G436" s="297"/>
      <c r="H436" s="297"/>
      <c r="I436" s="297"/>
      <c r="J436" s="297"/>
      <c r="K436" s="303"/>
    </row>
    <row r="437" spans="1:11" ht="18.95" customHeight="1">
      <c r="A437" s="297"/>
      <c r="B437" s="297"/>
      <c r="C437" s="297"/>
      <c r="D437" s="297"/>
      <c r="E437" s="297"/>
      <c r="F437" s="297"/>
      <c r="G437" s="297"/>
      <c r="H437" s="297"/>
      <c r="I437" s="297"/>
      <c r="J437" s="297"/>
      <c r="K437" s="303"/>
    </row>
    <row r="438" spans="1:11" ht="18.95" customHeight="1">
      <c r="A438" s="297"/>
      <c r="B438" s="297"/>
      <c r="C438" s="297"/>
      <c r="D438" s="297"/>
      <c r="E438" s="297"/>
      <c r="F438" s="297"/>
      <c r="G438" s="297"/>
      <c r="H438" s="297"/>
      <c r="I438" s="297"/>
      <c r="J438" s="297"/>
      <c r="K438" s="303"/>
    </row>
    <row r="439" spans="1:11" ht="18.95" customHeight="1">
      <c r="A439" s="297"/>
      <c r="B439" s="297"/>
      <c r="C439" s="297"/>
      <c r="D439" s="297"/>
      <c r="E439" s="297"/>
      <c r="F439" s="297"/>
      <c r="G439" s="297"/>
      <c r="H439" s="297"/>
      <c r="I439" s="297"/>
      <c r="J439" s="297"/>
      <c r="K439" s="303"/>
    </row>
    <row r="440" spans="1:11" ht="18.95" customHeight="1">
      <c r="A440" s="297"/>
      <c r="B440" s="297"/>
      <c r="C440" s="297"/>
      <c r="D440" s="297"/>
      <c r="E440" s="297"/>
      <c r="F440" s="297"/>
      <c r="G440" s="297"/>
      <c r="H440" s="297"/>
      <c r="I440" s="297"/>
      <c r="J440" s="297"/>
      <c r="K440" s="303"/>
    </row>
    <row r="441" spans="1:11" ht="18.95" customHeight="1">
      <c r="A441" s="297"/>
      <c r="B441" s="297"/>
      <c r="C441" s="297"/>
      <c r="D441" s="297"/>
      <c r="E441" s="297"/>
      <c r="F441" s="297"/>
      <c r="G441" s="297"/>
      <c r="H441" s="297"/>
      <c r="I441" s="297"/>
      <c r="J441" s="297"/>
      <c r="K441" s="303"/>
    </row>
    <row r="442" spans="1:11" ht="18.95" customHeight="1">
      <c r="A442" s="297"/>
      <c r="B442" s="297"/>
      <c r="C442" s="297"/>
      <c r="D442" s="297"/>
      <c r="E442" s="297"/>
      <c r="F442" s="297"/>
      <c r="G442" s="297"/>
      <c r="H442" s="297"/>
      <c r="I442" s="297"/>
      <c r="J442" s="297"/>
      <c r="K442" s="303"/>
    </row>
    <row r="443" spans="1:11" ht="18.95" customHeight="1">
      <c r="A443" s="297"/>
      <c r="B443" s="297"/>
      <c r="C443" s="297"/>
      <c r="D443" s="297"/>
      <c r="E443" s="297"/>
      <c r="F443" s="297"/>
      <c r="G443" s="297"/>
      <c r="H443" s="297"/>
      <c r="I443" s="297"/>
      <c r="J443" s="297"/>
      <c r="K443" s="303"/>
    </row>
    <row r="444" spans="1:11" ht="18.95" customHeight="1">
      <c r="A444" s="297"/>
      <c r="B444" s="297"/>
      <c r="C444" s="297"/>
      <c r="D444" s="297"/>
      <c r="E444" s="297"/>
      <c r="F444" s="297"/>
      <c r="G444" s="297"/>
      <c r="H444" s="297"/>
      <c r="I444" s="297"/>
      <c r="J444" s="297"/>
      <c r="K444" s="303"/>
    </row>
    <row r="445" spans="1:11" ht="18.95" customHeight="1">
      <c r="A445" s="297"/>
      <c r="B445" s="297"/>
      <c r="C445" s="297"/>
      <c r="D445" s="297"/>
      <c r="E445" s="297"/>
      <c r="F445" s="297"/>
      <c r="G445" s="297"/>
      <c r="H445" s="297"/>
      <c r="I445" s="297"/>
      <c r="J445" s="297"/>
      <c r="K445" s="303"/>
    </row>
    <row r="446" spans="1:11" ht="18.95" customHeight="1">
      <c r="A446" s="297"/>
      <c r="B446" s="297"/>
      <c r="C446" s="297"/>
      <c r="D446" s="297"/>
      <c r="E446" s="297"/>
      <c r="F446" s="297"/>
      <c r="G446" s="297"/>
      <c r="H446" s="297"/>
      <c r="I446" s="297"/>
      <c r="J446" s="297"/>
      <c r="K446" s="303"/>
    </row>
    <row r="447" spans="1:11" ht="18.95" customHeight="1">
      <c r="A447" s="297"/>
      <c r="B447" s="297"/>
      <c r="C447" s="297"/>
      <c r="D447" s="297"/>
      <c r="E447" s="297"/>
      <c r="F447" s="297"/>
      <c r="G447" s="297"/>
      <c r="H447" s="297"/>
      <c r="I447" s="297"/>
      <c r="J447" s="297"/>
      <c r="K447" s="303"/>
    </row>
    <row r="448" spans="1:11" ht="18.95" customHeight="1">
      <c r="A448" s="297"/>
      <c r="B448" s="297"/>
      <c r="C448" s="297"/>
      <c r="D448" s="297"/>
      <c r="E448" s="297"/>
      <c r="F448" s="297"/>
      <c r="G448" s="297"/>
      <c r="H448" s="297"/>
      <c r="I448" s="297"/>
      <c r="J448" s="297"/>
      <c r="K448" s="303"/>
    </row>
    <row r="449" spans="1:11" ht="18.95" customHeight="1">
      <c r="A449" s="297"/>
      <c r="B449" s="297"/>
      <c r="C449" s="297"/>
      <c r="D449" s="297"/>
      <c r="E449" s="297"/>
      <c r="F449" s="297"/>
      <c r="G449" s="297"/>
      <c r="H449" s="297"/>
      <c r="I449" s="297"/>
      <c r="J449" s="297"/>
      <c r="K449" s="303"/>
    </row>
    <row r="450" spans="1:11" ht="18.95" customHeight="1">
      <c r="A450" s="297"/>
      <c r="B450" s="297"/>
      <c r="C450" s="297"/>
      <c r="D450" s="297"/>
      <c r="E450" s="297"/>
      <c r="F450" s="297"/>
      <c r="G450" s="297"/>
      <c r="H450" s="297"/>
      <c r="I450" s="297"/>
      <c r="J450" s="297"/>
      <c r="K450" s="303"/>
    </row>
    <row r="451" spans="1:11" ht="18.95" customHeight="1">
      <c r="A451" s="297"/>
      <c r="B451" s="297"/>
      <c r="C451" s="297"/>
      <c r="D451" s="297"/>
      <c r="E451" s="297"/>
      <c r="F451" s="297"/>
      <c r="G451" s="297"/>
      <c r="H451" s="297"/>
      <c r="I451" s="297"/>
      <c r="J451" s="297"/>
      <c r="K451" s="303"/>
    </row>
    <row r="452" spans="1:11" ht="18.95" customHeight="1">
      <c r="A452" s="297"/>
      <c r="B452" s="297"/>
      <c r="C452" s="297"/>
      <c r="D452" s="297"/>
      <c r="E452" s="297"/>
      <c r="F452" s="297"/>
      <c r="G452" s="297"/>
      <c r="H452" s="297"/>
      <c r="I452" s="297"/>
      <c r="J452" s="297"/>
      <c r="K452" s="303"/>
    </row>
    <row r="453" spans="1:11" ht="18.95" customHeight="1">
      <c r="A453" s="297"/>
      <c r="B453" s="297"/>
      <c r="C453" s="297"/>
      <c r="D453" s="297"/>
      <c r="E453" s="297"/>
      <c r="F453" s="297"/>
      <c r="G453" s="297"/>
      <c r="H453" s="297"/>
      <c r="I453" s="297"/>
      <c r="J453" s="297"/>
      <c r="K453" s="303"/>
    </row>
    <row r="454" spans="1:11" ht="18.95" customHeight="1">
      <c r="A454" s="297"/>
      <c r="B454" s="297"/>
      <c r="C454" s="297"/>
      <c r="D454" s="297"/>
      <c r="E454" s="297"/>
      <c r="F454" s="297"/>
      <c r="G454" s="297"/>
      <c r="H454" s="297"/>
      <c r="I454" s="297"/>
      <c r="J454" s="297"/>
      <c r="K454" s="303"/>
    </row>
    <row r="455" spans="1:11" ht="18.95" customHeight="1">
      <c r="A455" s="297"/>
      <c r="B455" s="297"/>
      <c r="C455" s="297"/>
      <c r="D455" s="297"/>
      <c r="E455" s="297"/>
      <c r="F455" s="297"/>
      <c r="G455" s="297"/>
      <c r="H455" s="297"/>
      <c r="I455" s="297"/>
      <c r="J455" s="297"/>
      <c r="K455" s="303"/>
    </row>
    <row r="456" spans="1:11" ht="18.95" customHeight="1">
      <c r="A456" s="297"/>
      <c r="B456" s="297"/>
      <c r="C456" s="297"/>
      <c r="D456" s="297"/>
      <c r="E456" s="297"/>
      <c r="F456" s="297"/>
      <c r="G456" s="297"/>
      <c r="H456" s="297"/>
      <c r="I456" s="297"/>
      <c r="J456" s="297"/>
      <c r="K456" s="303"/>
    </row>
    <row r="457" spans="1:11" ht="18.95" customHeight="1">
      <c r="A457" s="297"/>
      <c r="B457" s="297"/>
      <c r="C457" s="297"/>
      <c r="D457" s="297"/>
      <c r="E457" s="297"/>
      <c r="F457" s="297"/>
      <c r="G457" s="297"/>
      <c r="H457" s="297"/>
      <c r="I457" s="297"/>
      <c r="J457" s="297"/>
      <c r="K457" s="303"/>
    </row>
    <row r="458" spans="1:11" ht="18.95" customHeight="1">
      <c r="A458" s="297"/>
      <c r="B458" s="297"/>
      <c r="C458" s="297"/>
      <c r="D458" s="297"/>
      <c r="E458" s="297"/>
      <c r="F458" s="297"/>
      <c r="G458" s="297"/>
      <c r="H458" s="297"/>
      <c r="I458" s="297"/>
      <c r="J458" s="297"/>
      <c r="K458" s="303"/>
    </row>
    <row r="459" spans="1:11" ht="18.95" customHeight="1">
      <c r="A459" s="297"/>
      <c r="B459" s="297"/>
      <c r="C459" s="297"/>
      <c r="D459" s="297"/>
      <c r="E459" s="297"/>
      <c r="F459" s="297"/>
      <c r="G459" s="297"/>
      <c r="H459" s="297"/>
      <c r="I459" s="297"/>
      <c r="J459" s="297"/>
      <c r="K459" s="303"/>
    </row>
    <row r="460" spans="1:11" ht="18.95" customHeight="1">
      <c r="A460" s="297"/>
      <c r="B460" s="297"/>
      <c r="C460" s="297"/>
      <c r="D460" s="297"/>
      <c r="E460" s="297"/>
      <c r="F460" s="297"/>
      <c r="G460" s="297"/>
      <c r="H460" s="297"/>
      <c r="I460" s="297"/>
      <c r="J460" s="297"/>
      <c r="K460" s="303"/>
    </row>
    <row r="461" spans="1:11" ht="18.95" customHeight="1">
      <c r="A461" s="297"/>
      <c r="B461" s="297"/>
      <c r="C461" s="297"/>
      <c r="D461" s="297"/>
      <c r="E461" s="297"/>
      <c r="F461" s="297"/>
      <c r="G461" s="297"/>
      <c r="H461" s="297"/>
      <c r="I461" s="297"/>
      <c r="J461" s="297"/>
      <c r="K461" s="303"/>
    </row>
    <row r="462" spans="1:11" ht="18.95" customHeight="1">
      <c r="A462" s="297"/>
      <c r="B462" s="297"/>
      <c r="C462" s="297"/>
      <c r="D462" s="297"/>
      <c r="E462" s="297"/>
      <c r="F462" s="297"/>
      <c r="G462" s="297"/>
      <c r="H462" s="297"/>
      <c r="I462" s="297"/>
      <c r="J462" s="297"/>
      <c r="K462" s="303"/>
    </row>
    <row r="463" spans="1:11" ht="18.95" customHeight="1">
      <c r="A463" s="297"/>
      <c r="B463" s="297"/>
      <c r="C463" s="297"/>
      <c r="D463" s="297"/>
      <c r="E463" s="297"/>
      <c r="F463" s="297"/>
      <c r="G463" s="297"/>
      <c r="H463" s="297"/>
      <c r="I463" s="297"/>
      <c r="J463" s="297"/>
      <c r="K463" s="303"/>
    </row>
    <row r="464" spans="1:11" ht="18.95" customHeight="1">
      <c r="A464" s="297"/>
      <c r="B464" s="297"/>
      <c r="C464" s="297"/>
      <c r="D464" s="297"/>
      <c r="E464" s="297"/>
      <c r="F464" s="297"/>
      <c r="G464" s="297"/>
      <c r="H464" s="297"/>
      <c r="I464" s="297"/>
      <c r="J464" s="297"/>
      <c r="K464" s="303"/>
    </row>
    <row r="465" spans="1:11" ht="18.95" customHeight="1">
      <c r="A465" s="297"/>
      <c r="B465" s="297"/>
      <c r="C465" s="297"/>
      <c r="D465" s="297"/>
      <c r="E465" s="297"/>
      <c r="F465" s="297"/>
      <c r="G465" s="297"/>
      <c r="H465" s="297"/>
      <c r="I465" s="297"/>
      <c r="J465" s="297"/>
      <c r="K465" s="303"/>
    </row>
    <row r="466" spans="1:11" ht="18.95" customHeight="1">
      <c r="A466" s="297"/>
      <c r="B466" s="297"/>
      <c r="C466" s="297"/>
      <c r="D466" s="297"/>
      <c r="E466" s="297"/>
      <c r="F466" s="297"/>
      <c r="G466" s="297"/>
      <c r="H466" s="297"/>
      <c r="I466" s="297"/>
      <c r="J466" s="297"/>
      <c r="K466" s="303"/>
    </row>
    <row r="467" spans="1:11" ht="18.95" customHeight="1">
      <c r="A467" s="297"/>
      <c r="B467" s="297"/>
      <c r="C467" s="297"/>
      <c r="D467" s="297"/>
      <c r="E467" s="297"/>
      <c r="F467" s="297"/>
      <c r="G467" s="297"/>
      <c r="H467" s="297"/>
      <c r="I467" s="297"/>
      <c r="J467" s="297"/>
      <c r="K467" s="303"/>
    </row>
    <row r="468" spans="1:11" ht="18.95" customHeight="1">
      <c r="A468" s="297"/>
      <c r="B468" s="297"/>
      <c r="C468" s="297"/>
      <c r="D468" s="297"/>
      <c r="E468" s="297"/>
      <c r="F468" s="297"/>
      <c r="G468" s="297"/>
      <c r="H468" s="297"/>
      <c r="I468" s="297"/>
      <c r="J468" s="297"/>
      <c r="K468" s="303"/>
    </row>
    <row r="469" spans="1:11" ht="18.95" customHeight="1">
      <c r="A469" s="297"/>
      <c r="B469" s="297"/>
      <c r="C469" s="297"/>
      <c r="D469" s="297"/>
      <c r="E469" s="297"/>
      <c r="F469" s="297"/>
      <c r="G469" s="297"/>
      <c r="H469" s="297"/>
      <c r="I469" s="297"/>
      <c r="J469" s="297"/>
      <c r="K469" s="303"/>
    </row>
    <row r="470" spans="1:11" ht="18.95" customHeight="1">
      <c r="A470" s="297"/>
      <c r="B470" s="297"/>
      <c r="C470" s="297"/>
      <c r="D470" s="297"/>
      <c r="E470" s="297"/>
      <c r="F470" s="297"/>
      <c r="G470" s="297"/>
      <c r="H470" s="297"/>
      <c r="I470" s="297"/>
      <c r="J470" s="297"/>
      <c r="K470" s="303"/>
    </row>
    <row r="471" spans="1:11" ht="18.95" customHeight="1">
      <c r="A471" s="297"/>
      <c r="B471" s="297"/>
      <c r="C471" s="297"/>
      <c r="D471" s="297"/>
      <c r="E471" s="297"/>
      <c r="F471" s="297"/>
      <c r="G471" s="297"/>
      <c r="H471" s="297"/>
      <c r="I471" s="297"/>
      <c r="J471" s="297"/>
      <c r="K471" s="303"/>
    </row>
    <row r="472" spans="1:11" ht="18.95" customHeight="1">
      <c r="A472" s="297"/>
      <c r="B472" s="297"/>
      <c r="C472" s="297"/>
      <c r="D472" s="297"/>
      <c r="E472" s="297"/>
      <c r="F472" s="297"/>
      <c r="G472" s="297"/>
      <c r="H472" s="297"/>
      <c r="I472" s="297"/>
      <c r="J472" s="297"/>
      <c r="K472" s="303"/>
    </row>
    <row r="473" spans="1:11" ht="18.95" customHeight="1">
      <c r="A473" s="297"/>
      <c r="B473" s="297"/>
      <c r="C473" s="297"/>
      <c r="D473" s="297"/>
      <c r="E473" s="297"/>
      <c r="F473" s="297"/>
      <c r="G473" s="297"/>
      <c r="H473" s="297"/>
      <c r="I473" s="297"/>
      <c r="J473" s="297"/>
      <c r="K473" s="303"/>
    </row>
    <row r="474" spans="1:11" ht="18.95" customHeight="1">
      <c r="A474" s="297"/>
      <c r="B474" s="297"/>
      <c r="C474" s="297"/>
      <c r="D474" s="297"/>
      <c r="E474" s="297"/>
      <c r="F474" s="297"/>
      <c r="G474" s="297"/>
      <c r="H474" s="297"/>
      <c r="I474" s="297"/>
      <c r="J474" s="297"/>
      <c r="K474" s="303"/>
    </row>
    <row r="475" spans="1:11" ht="18.95" customHeight="1">
      <c r="A475" s="297"/>
      <c r="B475" s="297"/>
      <c r="C475" s="297"/>
      <c r="D475" s="297"/>
      <c r="E475" s="297"/>
      <c r="F475" s="297"/>
      <c r="G475" s="297"/>
      <c r="H475" s="297"/>
      <c r="I475" s="297"/>
      <c r="J475" s="297"/>
      <c r="K475" s="303"/>
    </row>
    <row r="476" spans="1:11" ht="18.95" customHeight="1">
      <c r="A476" s="297"/>
      <c r="B476" s="297"/>
      <c r="C476" s="297"/>
      <c r="D476" s="297"/>
      <c r="E476" s="297"/>
      <c r="F476" s="297"/>
      <c r="G476" s="297"/>
      <c r="H476" s="297"/>
      <c r="I476" s="297"/>
      <c r="J476" s="297"/>
      <c r="K476" s="303"/>
    </row>
    <row r="477" spans="1:11" ht="18.95" customHeight="1">
      <c r="A477" s="297"/>
      <c r="B477" s="297"/>
      <c r="C477" s="297"/>
      <c r="D477" s="297"/>
      <c r="E477" s="297"/>
      <c r="F477" s="297"/>
      <c r="G477" s="297"/>
      <c r="H477" s="297"/>
      <c r="I477" s="297"/>
      <c r="J477" s="297"/>
      <c r="K477" s="303"/>
    </row>
    <row r="478" spans="1:11" ht="18.95" customHeight="1">
      <c r="A478" s="297"/>
      <c r="B478" s="297"/>
      <c r="C478" s="297"/>
      <c r="D478" s="297"/>
      <c r="E478" s="297"/>
      <c r="F478" s="297"/>
      <c r="G478" s="297"/>
      <c r="H478" s="297"/>
      <c r="I478" s="297"/>
      <c r="J478" s="297"/>
      <c r="K478" s="303"/>
    </row>
    <row r="479" spans="1:11" ht="18.95" customHeight="1">
      <c r="A479" s="297"/>
      <c r="B479" s="297"/>
      <c r="C479" s="297"/>
      <c r="D479" s="297"/>
      <c r="E479" s="297"/>
      <c r="F479" s="297"/>
      <c r="G479" s="297"/>
      <c r="H479" s="297"/>
      <c r="I479" s="297"/>
      <c r="J479" s="297"/>
      <c r="K479" s="303"/>
    </row>
    <row r="480" spans="1:11" ht="18.95" customHeight="1">
      <c r="A480" s="297"/>
      <c r="B480" s="297"/>
      <c r="C480" s="297"/>
      <c r="D480" s="297"/>
      <c r="E480" s="297"/>
      <c r="F480" s="297"/>
      <c r="G480" s="297"/>
      <c r="H480" s="297"/>
      <c r="I480" s="297"/>
      <c r="J480" s="297"/>
      <c r="K480" s="303"/>
    </row>
    <row r="481" spans="1:11" ht="18.95" customHeight="1">
      <c r="A481" s="297"/>
      <c r="B481" s="297"/>
      <c r="C481" s="297"/>
      <c r="D481" s="297"/>
      <c r="E481" s="297"/>
      <c r="F481" s="297"/>
      <c r="G481" s="297"/>
      <c r="H481" s="297"/>
      <c r="I481" s="297"/>
      <c r="J481" s="297"/>
      <c r="K481" s="303"/>
    </row>
    <row r="482" spans="1:11" ht="18.95" customHeight="1">
      <c r="A482" s="297"/>
      <c r="B482" s="297"/>
      <c r="C482" s="297"/>
      <c r="D482" s="297"/>
      <c r="E482" s="297"/>
      <c r="F482" s="297"/>
      <c r="G482" s="297"/>
      <c r="H482" s="297"/>
      <c r="I482" s="297"/>
      <c r="J482" s="297"/>
      <c r="K482" s="303"/>
    </row>
    <row r="483" spans="1:11" ht="18.95" customHeight="1">
      <c r="A483" s="297"/>
      <c r="B483" s="297"/>
      <c r="C483" s="297"/>
      <c r="D483" s="297"/>
      <c r="E483" s="297"/>
      <c r="F483" s="297"/>
      <c r="G483" s="297"/>
      <c r="H483" s="297"/>
      <c r="I483" s="297"/>
      <c r="J483" s="297"/>
      <c r="K483" s="303"/>
    </row>
    <row r="484" spans="1:11" ht="18.95" customHeight="1">
      <c r="A484" s="297"/>
      <c r="B484" s="297"/>
      <c r="C484" s="297"/>
      <c r="D484" s="297"/>
      <c r="E484" s="297"/>
      <c r="F484" s="297"/>
      <c r="G484" s="297"/>
      <c r="H484" s="297"/>
      <c r="I484" s="297"/>
      <c r="J484" s="297"/>
      <c r="K484" s="303"/>
    </row>
    <row r="485" spans="1:11" ht="18.95" customHeight="1">
      <c r="A485" s="297"/>
      <c r="B485" s="297"/>
      <c r="C485" s="297"/>
      <c r="D485" s="297"/>
      <c r="E485" s="297"/>
      <c r="F485" s="297"/>
      <c r="G485" s="297"/>
      <c r="H485" s="297"/>
      <c r="I485" s="297"/>
      <c r="J485" s="297"/>
      <c r="K485" s="303"/>
    </row>
    <row r="486" spans="1:11" ht="18.95" customHeight="1">
      <c r="A486" s="297"/>
      <c r="B486" s="297"/>
      <c r="C486" s="297"/>
      <c r="D486" s="297"/>
      <c r="E486" s="297"/>
      <c r="F486" s="297"/>
      <c r="G486" s="297"/>
      <c r="H486" s="297"/>
      <c r="I486" s="297"/>
      <c r="J486" s="297"/>
      <c r="K486" s="303"/>
    </row>
    <row r="487" spans="1:11" ht="18.95" customHeight="1">
      <c r="A487" s="297"/>
      <c r="B487" s="297"/>
      <c r="C487" s="297"/>
      <c r="D487" s="297"/>
      <c r="E487" s="297"/>
      <c r="F487" s="297"/>
      <c r="G487" s="297"/>
      <c r="H487" s="297"/>
      <c r="I487" s="297"/>
      <c r="J487" s="297"/>
      <c r="K487" s="303"/>
    </row>
    <row r="488" spans="1:11" ht="18.95" customHeight="1">
      <c r="A488" s="297"/>
      <c r="B488" s="297"/>
      <c r="C488" s="297"/>
      <c r="D488" s="297"/>
      <c r="E488" s="297"/>
      <c r="F488" s="297"/>
      <c r="G488" s="297"/>
      <c r="H488" s="297"/>
      <c r="I488" s="297"/>
      <c r="J488" s="297"/>
      <c r="K488" s="303"/>
    </row>
    <row r="489" spans="1:11" ht="18.95" customHeight="1">
      <c r="A489" s="297"/>
      <c r="B489" s="297"/>
      <c r="C489" s="297"/>
      <c r="D489" s="297"/>
      <c r="E489" s="297"/>
      <c r="F489" s="297"/>
      <c r="G489" s="297"/>
      <c r="H489" s="297"/>
      <c r="I489" s="297"/>
      <c r="J489" s="297"/>
      <c r="K489" s="303"/>
    </row>
    <row r="490" spans="1:11" ht="18.95" customHeight="1">
      <c r="A490" s="297"/>
      <c r="B490" s="297"/>
      <c r="C490" s="297"/>
      <c r="D490" s="297"/>
      <c r="E490" s="297"/>
      <c r="F490" s="297"/>
      <c r="G490" s="297"/>
      <c r="H490" s="297"/>
      <c r="I490" s="297"/>
      <c r="J490" s="297"/>
      <c r="K490" s="303"/>
    </row>
    <row r="491" spans="1:11" ht="18.95" customHeight="1">
      <c r="A491" s="297"/>
      <c r="B491" s="297"/>
      <c r="C491" s="297"/>
      <c r="D491" s="297"/>
      <c r="E491" s="297"/>
      <c r="F491" s="297"/>
      <c r="G491" s="297"/>
      <c r="H491" s="297"/>
      <c r="I491" s="297"/>
      <c r="J491" s="297"/>
      <c r="K491" s="303"/>
    </row>
    <row r="492" spans="1:11" ht="18.95" customHeight="1">
      <c r="A492" s="297"/>
      <c r="B492" s="297"/>
      <c r="C492" s="297"/>
      <c r="D492" s="297"/>
      <c r="E492" s="297"/>
      <c r="F492" s="297"/>
      <c r="G492" s="297"/>
      <c r="H492" s="297"/>
      <c r="I492" s="297"/>
      <c r="J492" s="297"/>
      <c r="K492" s="303"/>
    </row>
    <row r="493" spans="1:11" ht="18.95" customHeight="1">
      <c r="A493" s="297"/>
      <c r="B493" s="297"/>
      <c r="C493" s="297"/>
      <c r="D493" s="297"/>
      <c r="E493" s="297"/>
      <c r="F493" s="297"/>
      <c r="G493" s="297"/>
      <c r="H493" s="297"/>
      <c r="I493" s="297"/>
      <c r="J493" s="297"/>
      <c r="K493" s="303"/>
    </row>
    <row r="494" spans="1:11" ht="18.95" customHeight="1">
      <c r="A494" s="297"/>
      <c r="B494" s="297"/>
      <c r="C494" s="297"/>
      <c r="D494" s="297"/>
      <c r="E494" s="297"/>
      <c r="F494" s="297"/>
      <c r="G494" s="297"/>
      <c r="H494" s="297"/>
      <c r="I494" s="297"/>
      <c r="J494" s="297"/>
      <c r="K494" s="303"/>
    </row>
    <row r="495" spans="1:11" ht="18.95" customHeight="1">
      <c r="A495" s="297"/>
      <c r="B495" s="297"/>
      <c r="C495" s="297"/>
      <c r="D495" s="297"/>
      <c r="E495" s="297"/>
      <c r="F495" s="297"/>
      <c r="G495" s="297"/>
      <c r="H495" s="297"/>
      <c r="I495" s="297"/>
      <c r="J495" s="297"/>
      <c r="K495" s="303"/>
    </row>
    <row r="496" spans="1:11" ht="18.95" customHeight="1">
      <c r="A496" s="297"/>
      <c r="B496" s="297"/>
      <c r="C496" s="297"/>
      <c r="D496" s="297"/>
      <c r="E496" s="297"/>
      <c r="F496" s="297"/>
      <c r="G496" s="297"/>
      <c r="H496" s="297"/>
      <c r="I496" s="297"/>
      <c r="J496" s="297"/>
      <c r="K496" s="303"/>
    </row>
    <row r="497" spans="1:11" ht="18.95" customHeight="1">
      <c r="A497" s="297"/>
      <c r="B497" s="297"/>
      <c r="C497" s="297"/>
      <c r="D497" s="297"/>
      <c r="E497" s="297"/>
      <c r="F497" s="297"/>
      <c r="G497" s="297"/>
      <c r="H497" s="297"/>
      <c r="I497" s="297"/>
      <c r="J497" s="297"/>
      <c r="K497" s="303"/>
    </row>
    <row r="498" spans="1:11" ht="18.95" customHeight="1">
      <c r="A498" s="297"/>
      <c r="B498" s="297"/>
      <c r="C498" s="297"/>
      <c r="D498" s="297"/>
      <c r="E498" s="297"/>
      <c r="F498" s="297"/>
      <c r="G498" s="297"/>
      <c r="H498" s="297"/>
      <c r="I498" s="297"/>
      <c r="J498" s="297"/>
      <c r="K498" s="303"/>
    </row>
    <row r="499" spans="1:11" ht="18.95" customHeight="1">
      <c r="A499" s="297"/>
      <c r="B499" s="297"/>
      <c r="C499" s="297"/>
      <c r="D499" s="297"/>
      <c r="E499" s="297"/>
      <c r="F499" s="297"/>
      <c r="G499" s="297"/>
      <c r="H499" s="297"/>
      <c r="I499" s="297"/>
      <c r="J499" s="297"/>
      <c r="K499" s="303"/>
    </row>
    <row r="500" spans="1:11" ht="18.95" customHeight="1">
      <c r="A500" s="297"/>
      <c r="B500" s="297"/>
      <c r="C500" s="297"/>
      <c r="D500" s="297"/>
      <c r="E500" s="297"/>
      <c r="F500" s="297"/>
      <c r="G500" s="297"/>
      <c r="H500" s="297"/>
      <c r="I500" s="297"/>
      <c r="J500" s="297"/>
      <c r="K500" s="303"/>
    </row>
    <row r="501" spans="1:11" ht="18.95" customHeight="1">
      <c r="A501" s="297"/>
      <c r="B501" s="297"/>
      <c r="C501" s="297"/>
      <c r="D501" s="297"/>
      <c r="E501" s="297"/>
      <c r="F501" s="297"/>
      <c r="G501" s="297"/>
      <c r="H501" s="297"/>
      <c r="I501" s="297"/>
      <c r="J501" s="297"/>
      <c r="K501" s="303"/>
    </row>
    <row r="502" spans="1:11" ht="18.95" customHeight="1">
      <c r="A502" s="297"/>
      <c r="B502" s="297"/>
      <c r="C502" s="297"/>
      <c r="D502" s="297"/>
      <c r="E502" s="297"/>
      <c r="F502" s="297"/>
      <c r="G502" s="297"/>
      <c r="H502" s="297"/>
      <c r="I502" s="297"/>
      <c r="J502" s="297"/>
      <c r="K502" s="303"/>
    </row>
    <row r="503" spans="1:11" ht="18.95" customHeight="1">
      <c r="A503" s="297"/>
      <c r="B503" s="297"/>
      <c r="C503" s="297"/>
      <c r="D503" s="297"/>
      <c r="E503" s="297"/>
      <c r="F503" s="297"/>
      <c r="G503" s="297"/>
      <c r="H503" s="297"/>
      <c r="I503" s="297"/>
      <c r="J503" s="297"/>
      <c r="K503" s="303"/>
    </row>
    <row r="504" spans="1:11" ht="18.95" customHeight="1">
      <c r="A504" s="297"/>
      <c r="B504" s="297"/>
      <c r="C504" s="297"/>
      <c r="D504" s="297"/>
      <c r="E504" s="297"/>
      <c r="F504" s="297"/>
      <c r="G504" s="297"/>
      <c r="H504" s="297"/>
      <c r="I504" s="297"/>
      <c r="J504" s="297"/>
      <c r="K504" s="303"/>
    </row>
    <row r="505" spans="1:11" ht="18.95" customHeight="1">
      <c r="A505" s="297"/>
      <c r="B505" s="297"/>
      <c r="C505" s="297"/>
      <c r="D505" s="297"/>
      <c r="E505" s="297"/>
      <c r="F505" s="297"/>
      <c r="G505" s="297"/>
      <c r="H505" s="297"/>
      <c r="I505" s="297"/>
      <c r="J505" s="297"/>
      <c r="K505" s="303"/>
    </row>
    <row r="506" spans="1:11" ht="18.95" customHeight="1">
      <c r="A506" s="297"/>
      <c r="B506" s="297"/>
      <c r="C506" s="297"/>
      <c r="D506" s="297"/>
      <c r="E506" s="297"/>
      <c r="F506" s="297"/>
      <c r="G506" s="297"/>
      <c r="H506" s="297"/>
      <c r="I506" s="297"/>
      <c r="J506" s="297"/>
      <c r="K506" s="303"/>
    </row>
    <row r="507" spans="1:11" ht="18.95" customHeight="1">
      <c r="A507" s="297"/>
      <c r="B507" s="297"/>
      <c r="C507" s="297"/>
      <c r="D507" s="297"/>
      <c r="E507" s="297"/>
      <c r="F507" s="297"/>
      <c r="G507" s="297"/>
      <c r="H507" s="297"/>
      <c r="I507" s="297"/>
      <c r="J507" s="297"/>
      <c r="K507" s="303"/>
    </row>
    <row r="508" spans="1:11" ht="18.95" customHeight="1">
      <c r="A508" s="297"/>
      <c r="B508" s="297"/>
      <c r="C508" s="297"/>
      <c r="D508" s="297"/>
      <c r="E508" s="297"/>
      <c r="F508" s="297"/>
      <c r="G508" s="297"/>
      <c r="H508" s="297"/>
      <c r="I508" s="297"/>
      <c r="J508" s="297"/>
      <c r="K508" s="303"/>
    </row>
    <row r="509" spans="1:11" ht="18.95" customHeight="1">
      <c r="A509" s="297"/>
      <c r="B509" s="297"/>
      <c r="C509" s="297"/>
      <c r="D509" s="297"/>
      <c r="E509" s="297"/>
      <c r="F509" s="297"/>
      <c r="G509" s="297"/>
      <c r="H509" s="297"/>
      <c r="I509" s="297"/>
      <c r="J509" s="297"/>
      <c r="K509" s="303"/>
    </row>
    <row r="510" spans="1:11" ht="18.95" customHeight="1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303"/>
    </row>
    <row r="511" spans="1:11" ht="18.95" customHeight="1">
      <c r="A511" s="297"/>
      <c r="B511" s="297"/>
      <c r="C511" s="297"/>
      <c r="D511" s="297"/>
      <c r="E511" s="297"/>
      <c r="F511" s="297"/>
      <c r="G511" s="297"/>
      <c r="H511" s="297"/>
      <c r="I511" s="297"/>
      <c r="J511" s="297"/>
      <c r="K511" s="303"/>
    </row>
    <row r="512" spans="1:11" ht="18.95" customHeight="1">
      <c r="A512" s="297"/>
      <c r="B512" s="297"/>
      <c r="C512" s="297"/>
      <c r="D512" s="297"/>
      <c r="E512" s="297"/>
      <c r="F512" s="297"/>
      <c r="G512" s="297"/>
      <c r="H512" s="297"/>
      <c r="I512" s="297"/>
      <c r="J512" s="297"/>
      <c r="K512" s="303"/>
    </row>
    <row r="513" spans="1:11" ht="18.95" customHeight="1">
      <c r="A513" s="297"/>
      <c r="B513" s="297"/>
      <c r="C513" s="297"/>
      <c r="D513" s="297"/>
      <c r="E513" s="297"/>
      <c r="F513" s="297"/>
      <c r="G513" s="297"/>
      <c r="H513" s="297"/>
      <c r="I513" s="297"/>
      <c r="J513" s="297"/>
      <c r="K513" s="303"/>
    </row>
    <row r="514" spans="1:11" ht="18.95" customHeight="1">
      <c r="A514" s="297"/>
      <c r="B514" s="297"/>
      <c r="C514" s="297"/>
      <c r="D514" s="297"/>
      <c r="E514" s="297"/>
      <c r="F514" s="297"/>
      <c r="G514" s="297"/>
      <c r="H514" s="297"/>
      <c r="I514" s="297"/>
      <c r="J514" s="297"/>
      <c r="K514" s="303"/>
    </row>
    <row r="515" spans="1:11" ht="18.95" customHeight="1">
      <c r="A515" s="297"/>
      <c r="B515" s="297"/>
      <c r="C515" s="297"/>
      <c r="D515" s="297"/>
      <c r="E515" s="297"/>
      <c r="F515" s="297"/>
      <c r="G515" s="297"/>
      <c r="H515" s="297"/>
      <c r="I515" s="297"/>
      <c r="J515" s="297"/>
      <c r="K515" s="303"/>
    </row>
    <row r="516" spans="1:11" ht="18.95" customHeight="1">
      <c r="A516" s="297"/>
      <c r="B516" s="297"/>
      <c r="C516" s="297"/>
      <c r="D516" s="297"/>
      <c r="E516" s="297"/>
      <c r="F516" s="297"/>
      <c r="G516" s="297"/>
      <c r="H516" s="297"/>
      <c r="I516" s="297"/>
      <c r="J516" s="297"/>
      <c r="K516" s="303"/>
    </row>
    <row r="517" spans="1:11" ht="18.95" customHeight="1">
      <c r="A517" s="297"/>
      <c r="B517" s="297"/>
      <c r="C517" s="297"/>
      <c r="D517" s="297"/>
      <c r="E517" s="297"/>
      <c r="F517" s="297"/>
      <c r="G517" s="297"/>
      <c r="H517" s="297"/>
      <c r="I517" s="297"/>
      <c r="J517" s="297"/>
      <c r="K517" s="303"/>
    </row>
    <row r="518" spans="1:11" ht="18.95" customHeight="1">
      <c r="A518" s="297"/>
      <c r="B518" s="297"/>
      <c r="C518" s="297"/>
      <c r="D518" s="297"/>
      <c r="E518" s="297"/>
      <c r="F518" s="297"/>
      <c r="G518" s="297"/>
      <c r="H518" s="297"/>
      <c r="I518" s="297"/>
      <c r="J518" s="297"/>
      <c r="K518" s="303"/>
    </row>
    <row r="519" spans="1:11" ht="18.95" customHeight="1">
      <c r="A519" s="297"/>
      <c r="B519" s="297"/>
      <c r="C519" s="297"/>
      <c r="D519" s="297"/>
      <c r="E519" s="297"/>
      <c r="F519" s="297"/>
      <c r="G519" s="297"/>
      <c r="H519" s="297"/>
      <c r="I519" s="297"/>
      <c r="J519" s="297"/>
      <c r="K519" s="303"/>
    </row>
    <row r="520" spans="1:11" ht="18.95" customHeight="1">
      <c r="A520" s="297"/>
      <c r="B520" s="297"/>
      <c r="C520" s="297"/>
      <c r="D520" s="297"/>
      <c r="E520" s="297"/>
      <c r="F520" s="297"/>
      <c r="G520" s="297"/>
      <c r="H520" s="297"/>
      <c r="I520" s="297"/>
      <c r="J520" s="297"/>
      <c r="K520" s="303"/>
    </row>
    <row r="521" spans="1:11" ht="18.95" customHeight="1">
      <c r="A521" s="297"/>
      <c r="B521" s="297"/>
      <c r="C521" s="297"/>
      <c r="D521" s="297"/>
      <c r="E521" s="297"/>
      <c r="F521" s="297"/>
      <c r="G521" s="297"/>
      <c r="H521" s="297"/>
      <c r="I521" s="297"/>
      <c r="J521" s="297"/>
      <c r="K521" s="303"/>
    </row>
    <row r="522" spans="1:11" ht="18.95" customHeight="1">
      <c r="A522" s="297"/>
      <c r="B522" s="297"/>
      <c r="C522" s="297"/>
      <c r="D522" s="297"/>
      <c r="E522" s="297"/>
      <c r="F522" s="297"/>
      <c r="G522" s="297"/>
      <c r="H522" s="297"/>
      <c r="I522" s="297"/>
      <c r="J522" s="297"/>
      <c r="K522" s="303"/>
    </row>
    <row r="523" spans="1:11" ht="18.95" customHeight="1">
      <c r="A523" s="297"/>
      <c r="B523" s="297"/>
      <c r="C523" s="297"/>
      <c r="D523" s="297"/>
      <c r="E523" s="297"/>
      <c r="F523" s="297"/>
      <c r="G523" s="297"/>
      <c r="H523" s="297"/>
      <c r="I523" s="297"/>
      <c r="J523" s="297"/>
      <c r="K523" s="303"/>
    </row>
    <row r="524" spans="1:11" ht="18.95" customHeight="1">
      <c r="A524" s="297"/>
      <c r="B524" s="297"/>
      <c r="C524" s="297"/>
      <c r="D524" s="297"/>
      <c r="E524" s="297"/>
      <c r="F524" s="297"/>
      <c r="G524" s="297"/>
      <c r="H524" s="297"/>
      <c r="I524" s="297"/>
      <c r="J524" s="297"/>
      <c r="K524" s="303"/>
    </row>
    <row r="525" spans="1:11" ht="18.95" customHeight="1">
      <c r="A525" s="297"/>
      <c r="B525" s="297"/>
      <c r="C525" s="297"/>
      <c r="D525" s="297"/>
      <c r="E525" s="297"/>
      <c r="F525" s="297"/>
      <c r="G525" s="297"/>
      <c r="H525" s="297"/>
      <c r="I525" s="297"/>
      <c r="J525" s="297"/>
      <c r="K525" s="303"/>
    </row>
    <row r="526" spans="1:11" ht="18.95" customHeight="1">
      <c r="A526" s="297"/>
      <c r="B526" s="297"/>
      <c r="C526" s="297"/>
      <c r="D526" s="297"/>
      <c r="E526" s="297"/>
      <c r="F526" s="297"/>
      <c r="G526" s="297"/>
      <c r="H526" s="297"/>
      <c r="I526" s="297"/>
      <c r="J526" s="297"/>
      <c r="K526" s="303"/>
    </row>
    <row r="527" spans="1:11" ht="18.95" customHeight="1">
      <c r="A527" s="297"/>
      <c r="B527" s="297"/>
      <c r="C527" s="297"/>
      <c r="D527" s="297"/>
      <c r="E527" s="297"/>
      <c r="F527" s="297"/>
      <c r="G527" s="297"/>
      <c r="H527" s="297"/>
      <c r="I527" s="297"/>
      <c r="J527" s="297"/>
      <c r="K527" s="303"/>
    </row>
    <row r="528" spans="1:11" ht="18.95" customHeight="1">
      <c r="A528" s="297"/>
      <c r="B528" s="297"/>
      <c r="C528" s="297"/>
      <c r="D528" s="297"/>
      <c r="E528" s="297"/>
      <c r="F528" s="297"/>
      <c r="G528" s="297"/>
      <c r="H528" s="297"/>
      <c r="I528" s="297"/>
      <c r="J528" s="297"/>
      <c r="K528" s="303"/>
    </row>
    <row r="529" spans="1:11" ht="18.95" customHeight="1">
      <c r="A529" s="297"/>
      <c r="B529" s="297"/>
      <c r="C529" s="297"/>
      <c r="D529" s="297"/>
      <c r="E529" s="297"/>
      <c r="F529" s="297"/>
      <c r="G529" s="297"/>
      <c r="H529" s="297"/>
      <c r="I529" s="297"/>
      <c r="J529" s="297"/>
      <c r="K529" s="303"/>
    </row>
    <row r="530" spans="1:11" ht="18.95" customHeight="1">
      <c r="A530" s="297"/>
      <c r="B530" s="297"/>
      <c r="C530" s="297"/>
      <c r="D530" s="297"/>
      <c r="E530" s="297"/>
      <c r="F530" s="297"/>
      <c r="G530" s="297"/>
      <c r="H530" s="297"/>
      <c r="I530" s="297"/>
      <c r="J530" s="297"/>
      <c r="K530" s="303"/>
    </row>
    <row r="531" spans="1:11" ht="18.95" customHeight="1">
      <c r="A531" s="297"/>
      <c r="B531" s="297"/>
      <c r="C531" s="297"/>
      <c r="D531" s="297"/>
      <c r="E531" s="297"/>
      <c r="F531" s="297"/>
      <c r="G531" s="297"/>
      <c r="H531" s="297"/>
      <c r="I531" s="297"/>
      <c r="J531" s="297"/>
      <c r="K531" s="303"/>
    </row>
    <row r="532" spans="1:11" ht="18.95" customHeight="1">
      <c r="A532" s="297"/>
      <c r="B532" s="297"/>
      <c r="C532" s="297"/>
      <c r="D532" s="297"/>
      <c r="E532" s="297"/>
      <c r="F532" s="297"/>
      <c r="G532" s="297"/>
      <c r="H532" s="297"/>
      <c r="I532" s="297"/>
      <c r="J532" s="297"/>
      <c r="K532" s="303"/>
    </row>
    <row r="533" spans="1:11" ht="18.95" customHeight="1">
      <c r="A533" s="297"/>
      <c r="B533" s="297"/>
      <c r="C533" s="297"/>
      <c r="D533" s="297"/>
      <c r="E533" s="297"/>
      <c r="F533" s="297"/>
      <c r="G533" s="297"/>
      <c r="H533" s="297"/>
      <c r="I533" s="297"/>
      <c r="J533" s="297"/>
      <c r="K533" s="303"/>
    </row>
    <row r="534" spans="1:11" ht="18.95" customHeight="1">
      <c r="A534" s="297"/>
      <c r="B534" s="297"/>
      <c r="C534" s="297"/>
      <c r="D534" s="297"/>
      <c r="E534" s="297"/>
      <c r="F534" s="297"/>
      <c r="G534" s="297"/>
      <c r="H534" s="297"/>
      <c r="I534" s="297"/>
      <c r="J534" s="297"/>
      <c r="K534" s="303"/>
    </row>
    <row r="535" spans="1:11" ht="18.95" customHeight="1">
      <c r="A535" s="297"/>
      <c r="B535" s="297"/>
      <c r="C535" s="297"/>
      <c r="D535" s="297"/>
      <c r="E535" s="297"/>
      <c r="F535" s="297"/>
      <c r="G535" s="297"/>
      <c r="H535" s="297"/>
      <c r="I535" s="297"/>
      <c r="J535" s="297"/>
      <c r="K535" s="303"/>
    </row>
    <row r="536" spans="1:11" ht="18.95" customHeight="1">
      <c r="A536" s="297"/>
      <c r="B536" s="297"/>
      <c r="C536" s="297"/>
      <c r="D536" s="297"/>
      <c r="E536" s="297"/>
      <c r="F536" s="297"/>
      <c r="G536" s="297"/>
      <c r="H536" s="297"/>
      <c r="I536" s="297"/>
      <c r="J536" s="297"/>
      <c r="K536" s="303"/>
    </row>
    <row r="537" spans="1:11" ht="18.95" customHeight="1">
      <c r="A537" s="297"/>
      <c r="B537" s="297"/>
      <c r="C537" s="297"/>
      <c r="D537" s="297"/>
      <c r="E537" s="297"/>
      <c r="F537" s="297"/>
      <c r="G537" s="297"/>
      <c r="H537" s="297"/>
      <c r="I537" s="297"/>
      <c r="J537" s="297"/>
      <c r="K537" s="303"/>
    </row>
    <row r="538" spans="1:11" ht="18.95" customHeight="1">
      <c r="A538" s="297"/>
      <c r="B538" s="297"/>
      <c r="C538" s="297"/>
      <c r="D538" s="297"/>
      <c r="E538" s="297"/>
      <c r="F538" s="297"/>
      <c r="G538" s="297"/>
      <c r="H538" s="297"/>
      <c r="I538" s="297"/>
      <c r="J538" s="297"/>
      <c r="K538" s="303"/>
    </row>
    <row r="539" spans="1:11" ht="18.95" customHeight="1">
      <c r="A539" s="297"/>
      <c r="B539" s="297"/>
      <c r="C539" s="297"/>
      <c r="D539" s="297"/>
      <c r="E539" s="297"/>
      <c r="F539" s="297"/>
      <c r="G539" s="297"/>
      <c r="H539" s="297"/>
      <c r="I539" s="297"/>
      <c r="J539" s="297"/>
      <c r="K539" s="303"/>
    </row>
    <row r="540" spans="1:11" ht="18.95" customHeight="1">
      <c r="A540" s="297"/>
      <c r="B540" s="297"/>
      <c r="C540" s="297"/>
      <c r="D540" s="297"/>
      <c r="E540" s="297"/>
      <c r="F540" s="297"/>
      <c r="G540" s="297"/>
      <c r="H540" s="297"/>
      <c r="I540" s="297"/>
      <c r="J540" s="297"/>
      <c r="K540" s="303"/>
    </row>
    <row r="541" spans="1:11" ht="18.95" customHeight="1">
      <c r="A541" s="297"/>
      <c r="B541" s="297"/>
      <c r="C541" s="297"/>
      <c r="D541" s="297"/>
      <c r="E541" s="297"/>
      <c r="F541" s="297"/>
      <c r="G541" s="297"/>
      <c r="H541" s="297"/>
      <c r="I541" s="297"/>
      <c r="J541" s="297"/>
      <c r="K541" s="303"/>
    </row>
    <row r="542" spans="1:11" ht="18.95" customHeight="1">
      <c r="A542" s="297"/>
      <c r="B542" s="297"/>
      <c r="C542" s="297"/>
      <c r="D542" s="297"/>
      <c r="E542" s="297"/>
      <c r="F542" s="297"/>
      <c r="G542" s="297"/>
      <c r="H542" s="297"/>
      <c r="I542" s="297"/>
      <c r="J542" s="297"/>
      <c r="K542" s="303"/>
    </row>
    <row r="543" spans="1:11" ht="18.95" customHeight="1">
      <c r="A543" s="297"/>
      <c r="B543" s="297"/>
      <c r="C543" s="297"/>
      <c r="D543" s="297"/>
      <c r="E543" s="297"/>
      <c r="F543" s="297"/>
      <c r="G543" s="297"/>
      <c r="H543" s="297"/>
      <c r="I543" s="297"/>
      <c r="J543" s="297"/>
      <c r="K543" s="303"/>
    </row>
    <row r="544" spans="1:11" ht="18.95" customHeight="1">
      <c r="A544" s="297"/>
      <c r="B544" s="297"/>
      <c r="C544" s="297"/>
      <c r="D544" s="297"/>
      <c r="E544" s="297"/>
      <c r="F544" s="297"/>
      <c r="G544" s="297"/>
      <c r="H544" s="297"/>
      <c r="I544" s="297"/>
      <c r="J544" s="297"/>
      <c r="K544" s="303"/>
    </row>
    <row r="545" spans="1:11" ht="18.95" customHeight="1">
      <c r="A545" s="297"/>
      <c r="B545" s="297"/>
      <c r="C545" s="297"/>
      <c r="D545" s="297"/>
      <c r="E545" s="297"/>
      <c r="F545" s="297"/>
      <c r="G545" s="297"/>
      <c r="H545" s="297"/>
      <c r="I545" s="297"/>
      <c r="J545" s="297"/>
      <c r="K545" s="303"/>
    </row>
    <row r="546" spans="1:11" ht="18.95" customHeight="1">
      <c r="A546" s="297"/>
      <c r="B546" s="297"/>
      <c r="C546" s="297"/>
      <c r="D546" s="297"/>
      <c r="E546" s="297"/>
      <c r="F546" s="297"/>
      <c r="G546" s="297"/>
      <c r="H546" s="297"/>
      <c r="I546" s="297"/>
      <c r="J546" s="297"/>
      <c r="K546" s="303"/>
    </row>
    <row r="547" spans="1:11" ht="18.95" customHeight="1">
      <c r="A547" s="297"/>
      <c r="B547" s="297"/>
      <c r="C547" s="297"/>
      <c r="D547" s="297"/>
      <c r="E547" s="297"/>
      <c r="F547" s="297"/>
      <c r="G547" s="297"/>
      <c r="H547" s="297"/>
      <c r="I547" s="297"/>
      <c r="J547" s="297"/>
      <c r="K547" s="303"/>
    </row>
    <row r="548" spans="1:11" ht="18.95" customHeight="1">
      <c r="A548" s="297"/>
      <c r="B548" s="297"/>
      <c r="C548" s="297"/>
      <c r="D548" s="297"/>
      <c r="E548" s="297"/>
      <c r="F548" s="297"/>
      <c r="G548" s="297"/>
      <c r="H548" s="297"/>
      <c r="I548" s="297"/>
      <c r="J548" s="297"/>
      <c r="K548" s="303"/>
    </row>
    <row r="549" spans="1:11" ht="18.95" customHeight="1">
      <c r="A549" s="297"/>
      <c r="B549" s="297"/>
      <c r="C549" s="297"/>
      <c r="D549" s="297"/>
      <c r="E549" s="297"/>
      <c r="F549" s="297"/>
      <c r="G549" s="297"/>
      <c r="H549" s="297"/>
      <c r="I549" s="297"/>
      <c r="J549" s="297"/>
      <c r="K549" s="303"/>
    </row>
    <row r="550" spans="1:11" ht="18.95" customHeight="1">
      <c r="A550" s="297"/>
      <c r="B550" s="297"/>
      <c r="C550" s="297"/>
      <c r="D550" s="297"/>
      <c r="E550" s="297"/>
      <c r="F550" s="297"/>
      <c r="G550" s="297"/>
      <c r="H550" s="297"/>
      <c r="I550" s="297"/>
      <c r="J550" s="297"/>
      <c r="K550" s="303"/>
    </row>
    <row r="551" spans="1:11" ht="18.95" customHeight="1">
      <c r="A551" s="297"/>
      <c r="B551" s="297"/>
      <c r="C551" s="297"/>
      <c r="D551" s="297"/>
      <c r="E551" s="297"/>
      <c r="F551" s="297"/>
      <c r="G551" s="297"/>
      <c r="H551" s="297"/>
      <c r="I551" s="297"/>
      <c r="J551" s="297"/>
      <c r="K551" s="303"/>
    </row>
    <row r="552" spans="1:11" ht="18.95" customHeight="1">
      <c r="A552" s="297"/>
      <c r="B552" s="297"/>
      <c r="C552" s="297"/>
      <c r="D552" s="297"/>
      <c r="E552" s="297"/>
      <c r="F552" s="297"/>
      <c r="G552" s="297"/>
      <c r="H552" s="297"/>
      <c r="I552" s="297"/>
      <c r="J552" s="297"/>
      <c r="K552" s="303"/>
    </row>
    <row r="553" spans="1:11" ht="18.95" customHeight="1">
      <c r="A553" s="297"/>
      <c r="B553" s="297"/>
      <c r="C553" s="297"/>
      <c r="D553" s="297"/>
      <c r="E553" s="297"/>
      <c r="F553" s="297"/>
      <c r="G553" s="297"/>
      <c r="H553" s="297"/>
      <c r="I553" s="297"/>
      <c r="J553" s="297"/>
      <c r="K553" s="303"/>
    </row>
    <row r="554" spans="1:11" ht="18.95" customHeight="1">
      <c r="A554" s="297"/>
      <c r="B554" s="297"/>
      <c r="C554" s="297"/>
      <c r="D554" s="297"/>
      <c r="E554" s="297"/>
      <c r="F554" s="297"/>
      <c r="G554" s="297"/>
      <c r="H554" s="297"/>
      <c r="I554" s="297"/>
      <c r="J554" s="297"/>
      <c r="K554" s="303"/>
    </row>
    <row r="555" spans="1:11" ht="18.95" customHeight="1">
      <c r="A555" s="297"/>
      <c r="B555" s="297"/>
      <c r="C555" s="297"/>
      <c r="D555" s="297"/>
      <c r="E555" s="297"/>
      <c r="F555" s="297"/>
      <c r="G555" s="297"/>
      <c r="H555" s="297"/>
      <c r="I555" s="297"/>
      <c r="J555" s="297"/>
      <c r="K555" s="303"/>
    </row>
    <row r="556" spans="1:11" ht="18.95" customHeight="1">
      <c r="A556" s="297"/>
      <c r="B556" s="297"/>
      <c r="C556" s="297"/>
      <c r="D556" s="297"/>
      <c r="E556" s="297"/>
      <c r="F556" s="297"/>
      <c r="G556" s="297"/>
      <c r="H556" s="297"/>
      <c r="I556" s="297"/>
      <c r="J556" s="297"/>
      <c r="K556" s="303"/>
    </row>
    <row r="557" spans="1:11" ht="18.95" customHeight="1">
      <c r="A557" s="297"/>
      <c r="B557" s="297"/>
      <c r="C557" s="297"/>
      <c r="D557" s="297"/>
      <c r="E557" s="297"/>
      <c r="F557" s="297"/>
      <c r="G557" s="297"/>
      <c r="H557" s="297"/>
      <c r="I557" s="297"/>
      <c r="J557" s="297"/>
      <c r="K557" s="303"/>
    </row>
    <row r="558" spans="1:11" ht="18.95" customHeight="1">
      <c r="A558" s="297"/>
      <c r="B558" s="297"/>
      <c r="C558" s="297"/>
      <c r="D558" s="297"/>
      <c r="E558" s="297"/>
      <c r="F558" s="297"/>
      <c r="G558" s="297"/>
      <c r="H558" s="297"/>
      <c r="I558" s="297"/>
      <c r="J558" s="297"/>
      <c r="K558" s="303"/>
    </row>
    <row r="559" spans="1:11" ht="18.95" customHeight="1">
      <c r="A559" s="297"/>
      <c r="B559" s="297"/>
      <c r="C559" s="297"/>
      <c r="D559" s="297"/>
      <c r="E559" s="297"/>
      <c r="F559" s="297"/>
      <c r="G559" s="297"/>
      <c r="H559" s="297"/>
      <c r="I559" s="297"/>
      <c r="J559" s="297"/>
      <c r="K559" s="303"/>
    </row>
    <row r="560" spans="1:11" ht="18.95" customHeight="1">
      <c r="A560" s="297"/>
      <c r="B560" s="297"/>
      <c r="C560" s="297"/>
      <c r="D560" s="297"/>
      <c r="E560" s="297"/>
      <c r="F560" s="297"/>
      <c r="G560" s="297"/>
      <c r="H560" s="297"/>
      <c r="I560" s="297"/>
      <c r="J560" s="297"/>
      <c r="K560" s="303"/>
    </row>
    <row r="561" spans="1:11" ht="18.95" customHeight="1">
      <c r="A561" s="297"/>
      <c r="B561" s="297"/>
      <c r="C561" s="297"/>
      <c r="D561" s="297"/>
      <c r="E561" s="297"/>
      <c r="F561" s="297"/>
      <c r="G561" s="297"/>
      <c r="H561" s="297"/>
      <c r="I561" s="297"/>
      <c r="J561" s="297"/>
      <c r="K561" s="303"/>
    </row>
    <row r="562" spans="1:11" ht="18.95" customHeight="1">
      <c r="A562" s="297"/>
      <c r="B562" s="297"/>
      <c r="C562" s="297"/>
      <c r="D562" s="297"/>
      <c r="E562" s="297"/>
      <c r="F562" s="297"/>
      <c r="G562" s="297"/>
      <c r="H562" s="297"/>
      <c r="I562" s="297"/>
      <c r="J562" s="297"/>
      <c r="K562" s="303"/>
    </row>
    <row r="563" spans="1:11" ht="18.95" customHeight="1">
      <c r="A563" s="297"/>
      <c r="B563" s="297"/>
      <c r="C563" s="297"/>
      <c r="D563" s="297"/>
      <c r="E563" s="297"/>
      <c r="F563" s="297"/>
      <c r="G563" s="297"/>
      <c r="H563" s="297"/>
      <c r="I563" s="297"/>
      <c r="J563" s="297"/>
      <c r="K563" s="303"/>
    </row>
    <row r="564" spans="1:11" ht="18.95" customHeight="1">
      <c r="A564" s="297"/>
      <c r="B564" s="297"/>
      <c r="C564" s="297"/>
      <c r="D564" s="297"/>
      <c r="E564" s="297"/>
      <c r="F564" s="297"/>
      <c r="G564" s="297"/>
      <c r="H564" s="297"/>
      <c r="I564" s="297"/>
      <c r="J564" s="297"/>
      <c r="K564" s="303"/>
    </row>
    <row r="565" spans="1:11" ht="18.95" customHeight="1">
      <c r="A565" s="297"/>
      <c r="B565" s="297"/>
      <c r="C565" s="297"/>
      <c r="D565" s="297"/>
      <c r="E565" s="297"/>
      <c r="F565" s="297"/>
      <c r="G565" s="297"/>
      <c r="H565" s="297"/>
      <c r="I565" s="297"/>
      <c r="J565" s="297"/>
      <c r="K565" s="303"/>
    </row>
    <row r="566" spans="1:11" ht="18.95" customHeight="1">
      <c r="A566" s="297"/>
      <c r="B566" s="297"/>
      <c r="C566" s="297"/>
      <c r="D566" s="297"/>
      <c r="E566" s="297"/>
      <c r="F566" s="297"/>
      <c r="G566" s="297"/>
      <c r="H566" s="297"/>
      <c r="I566" s="297"/>
      <c r="J566" s="297"/>
      <c r="K566" s="303"/>
    </row>
    <row r="567" spans="1:11" ht="18.95" customHeight="1">
      <c r="A567" s="297"/>
      <c r="B567" s="297"/>
      <c r="C567" s="297"/>
      <c r="D567" s="297"/>
      <c r="E567" s="297"/>
      <c r="F567" s="297"/>
      <c r="G567" s="297"/>
      <c r="H567" s="297"/>
      <c r="I567" s="297"/>
      <c r="J567" s="297"/>
      <c r="K567" s="303"/>
    </row>
    <row r="568" spans="1:11" ht="18.95" customHeight="1">
      <c r="A568" s="297"/>
      <c r="B568" s="297"/>
      <c r="C568" s="297"/>
      <c r="D568" s="297"/>
      <c r="E568" s="297"/>
      <c r="F568" s="297"/>
      <c r="G568" s="297"/>
      <c r="H568" s="297"/>
      <c r="I568" s="297"/>
      <c r="J568" s="297"/>
      <c r="K568" s="303"/>
    </row>
    <row r="569" spans="1:11" ht="18.95" customHeight="1">
      <c r="A569" s="297"/>
      <c r="B569" s="297"/>
      <c r="C569" s="297"/>
      <c r="D569" s="297"/>
      <c r="E569" s="297"/>
      <c r="F569" s="297"/>
      <c r="G569" s="297"/>
      <c r="H569" s="297"/>
      <c r="I569" s="297"/>
      <c r="J569" s="297"/>
      <c r="K569" s="303"/>
    </row>
    <row r="570" spans="1:11" ht="18.95" customHeight="1">
      <c r="A570" s="297"/>
      <c r="B570" s="297"/>
      <c r="C570" s="297"/>
      <c r="D570" s="297"/>
      <c r="E570" s="297"/>
      <c r="F570" s="297"/>
      <c r="G570" s="297"/>
      <c r="H570" s="297"/>
      <c r="I570" s="297"/>
      <c r="J570" s="297"/>
      <c r="K570" s="303"/>
    </row>
    <row r="571" spans="1:11" ht="18.95" customHeight="1">
      <c r="A571" s="297"/>
      <c r="B571" s="297"/>
      <c r="C571" s="297"/>
      <c r="D571" s="297"/>
      <c r="E571" s="297"/>
      <c r="F571" s="297"/>
      <c r="G571" s="297"/>
      <c r="H571" s="297"/>
      <c r="I571" s="297"/>
      <c r="J571" s="297"/>
      <c r="K571" s="303"/>
    </row>
    <row r="572" spans="1:11" ht="18.95" customHeight="1">
      <c r="A572" s="297"/>
      <c r="B572" s="297"/>
      <c r="C572" s="297"/>
      <c r="D572" s="297"/>
      <c r="E572" s="297"/>
      <c r="F572" s="297"/>
      <c r="G572" s="297"/>
      <c r="H572" s="297"/>
      <c r="I572" s="297"/>
      <c r="J572" s="297"/>
      <c r="K572" s="303"/>
    </row>
    <row r="573" spans="1:11" ht="18.95" customHeight="1">
      <c r="A573" s="297"/>
      <c r="B573" s="297"/>
      <c r="C573" s="297"/>
      <c r="D573" s="297"/>
      <c r="E573" s="297"/>
      <c r="F573" s="297"/>
      <c r="G573" s="297"/>
      <c r="H573" s="297"/>
      <c r="I573" s="297"/>
      <c r="J573" s="297"/>
      <c r="K573" s="303"/>
    </row>
    <row r="574" spans="1:11" ht="18.95" customHeight="1">
      <c r="A574" s="297"/>
      <c r="B574" s="297"/>
      <c r="C574" s="297"/>
      <c r="D574" s="297"/>
      <c r="E574" s="297"/>
      <c r="F574" s="297"/>
      <c r="G574" s="297"/>
      <c r="H574" s="297"/>
      <c r="I574" s="297"/>
      <c r="J574" s="297"/>
      <c r="K574" s="303"/>
    </row>
    <row r="575" spans="1:11" ht="18.95" customHeight="1">
      <c r="A575" s="297"/>
      <c r="B575" s="297"/>
      <c r="C575" s="297"/>
      <c r="D575" s="297"/>
      <c r="E575" s="297"/>
      <c r="F575" s="297"/>
      <c r="G575" s="297"/>
      <c r="H575" s="297"/>
      <c r="I575" s="297"/>
      <c r="J575" s="297"/>
      <c r="K575" s="303"/>
    </row>
    <row r="576" spans="1:11" ht="18.95" customHeight="1">
      <c r="A576" s="297"/>
      <c r="B576" s="297"/>
      <c r="C576" s="297"/>
      <c r="D576" s="297"/>
      <c r="E576" s="297"/>
      <c r="F576" s="297"/>
      <c r="G576" s="297"/>
      <c r="H576" s="297"/>
      <c r="I576" s="297"/>
      <c r="J576" s="297"/>
      <c r="K576" s="303"/>
    </row>
    <row r="577" spans="1:11" ht="18.95" customHeight="1">
      <c r="A577" s="297"/>
      <c r="B577" s="297"/>
      <c r="C577" s="297"/>
      <c r="D577" s="297"/>
      <c r="E577" s="297"/>
      <c r="F577" s="297"/>
      <c r="G577" s="297"/>
      <c r="H577" s="297"/>
      <c r="I577" s="297"/>
      <c r="J577" s="297"/>
      <c r="K577" s="303"/>
    </row>
    <row r="578" spans="1:11" ht="18.95" customHeight="1">
      <c r="A578" s="297"/>
      <c r="B578" s="297"/>
      <c r="C578" s="297"/>
      <c r="D578" s="297"/>
      <c r="E578" s="297"/>
      <c r="F578" s="297"/>
      <c r="G578" s="297"/>
      <c r="H578" s="297"/>
      <c r="I578" s="297"/>
      <c r="J578" s="297"/>
      <c r="K578" s="303"/>
    </row>
    <row r="579" spans="1:11" ht="18.95" customHeight="1">
      <c r="A579" s="297"/>
      <c r="B579" s="297"/>
      <c r="C579" s="297"/>
      <c r="D579" s="297"/>
      <c r="E579" s="297"/>
      <c r="F579" s="297"/>
      <c r="G579" s="297"/>
      <c r="H579" s="297"/>
      <c r="I579" s="297"/>
      <c r="J579" s="297"/>
      <c r="K579" s="303"/>
    </row>
    <row r="580" spans="1:11" ht="18.95" customHeight="1">
      <c r="A580" s="297"/>
      <c r="B580" s="297"/>
      <c r="C580" s="297"/>
      <c r="D580" s="297"/>
      <c r="E580" s="297"/>
      <c r="F580" s="297"/>
      <c r="G580" s="297"/>
      <c r="H580" s="297"/>
      <c r="I580" s="297"/>
      <c r="J580" s="297"/>
      <c r="K580" s="303"/>
    </row>
    <row r="581" spans="1:11" ht="18.95" customHeight="1">
      <c r="A581" s="297"/>
      <c r="B581" s="297"/>
      <c r="C581" s="297"/>
      <c r="D581" s="297"/>
      <c r="E581" s="297"/>
      <c r="F581" s="297"/>
      <c r="G581" s="297"/>
      <c r="H581" s="297"/>
      <c r="I581" s="297"/>
      <c r="J581" s="297"/>
      <c r="K581" s="303"/>
    </row>
    <row r="582" spans="1:11" ht="18.95" customHeight="1">
      <c r="A582" s="297"/>
      <c r="B582" s="297"/>
      <c r="C582" s="297"/>
      <c r="D582" s="297"/>
      <c r="E582" s="297"/>
      <c r="F582" s="297"/>
      <c r="G582" s="297"/>
      <c r="H582" s="297"/>
      <c r="I582" s="297"/>
      <c r="J582" s="297"/>
      <c r="K582" s="303"/>
    </row>
    <row r="583" spans="1:11" ht="18.95" customHeight="1">
      <c r="A583" s="297"/>
      <c r="B583" s="297"/>
      <c r="C583" s="297"/>
      <c r="D583" s="297"/>
      <c r="E583" s="297"/>
      <c r="F583" s="297"/>
      <c r="G583" s="297"/>
      <c r="H583" s="297"/>
      <c r="I583" s="297"/>
      <c r="J583" s="297"/>
      <c r="K583" s="303"/>
    </row>
    <row r="584" spans="1:11" ht="18.95" customHeight="1">
      <c r="A584" s="297"/>
      <c r="B584" s="297"/>
      <c r="C584" s="297"/>
      <c r="D584" s="297"/>
      <c r="E584" s="297"/>
      <c r="F584" s="297"/>
      <c r="G584" s="297"/>
      <c r="H584" s="297"/>
      <c r="I584" s="297"/>
      <c r="J584" s="297"/>
      <c r="K584" s="303"/>
    </row>
    <row r="585" spans="1:11" ht="18.95" customHeight="1">
      <c r="A585" s="297"/>
      <c r="B585" s="297"/>
      <c r="C585" s="297"/>
      <c r="D585" s="297"/>
      <c r="E585" s="297"/>
      <c r="F585" s="297"/>
      <c r="G585" s="297"/>
      <c r="H585" s="297"/>
      <c r="I585" s="297"/>
      <c r="J585" s="297"/>
      <c r="K585" s="303"/>
    </row>
    <row r="586" spans="1:11" ht="18.95" customHeight="1">
      <c r="A586" s="297"/>
      <c r="B586" s="297"/>
      <c r="C586" s="297"/>
      <c r="D586" s="297"/>
      <c r="E586" s="297"/>
      <c r="F586" s="297"/>
      <c r="G586" s="297"/>
      <c r="H586" s="297"/>
      <c r="I586" s="297"/>
      <c r="J586" s="297"/>
      <c r="K586" s="303"/>
    </row>
    <row r="587" spans="1:11" ht="18.95" customHeight="1">
      <c r="A587" s="297"/>
      <c r="B587" s="297"/>
      <c r="C587" s="297"/>
      <c r="D587" s="297"/>
      <c r="E587" s="297"/>
      <c r="F587" s="297"/>
      <c r="G587" s="297"/>
      <c r="H587" s="297"/>
      <c r="I587" s="297"/>
      <c r="J587" s="297"/>
      <c r="K587" s="303"/>
    </row>
    <row r="588" spans="1:11" ht="18.95" customHeight="1">
      <c r="A588" s="297"/>
      <c r="B588" s="297"/>
      <c r="C588" s="297"/>
      <c r="D588" s="297"/>
      <c r="E588" s="297"/>
      <c r="F588" s="297"/>
      <c r="G588" s="297"/>
      <c r="H588" s="297"/>
      <c r="I588" s="297"/>
      <c r="J588" s="297"/>
      <c r="K588" s="303"/>
    </row>
    <row r="589" spans="1:11" ht="18.95" customHeight="1">
      <c r="A589" s="297"/>
      <c r="B589" s="297"/>
      <c r="C589" s="297"/>
      <c r="D589" s="297"/>
      <c r="E589" s="297"/>
      <c r="F589" s="297"/>
      <c r="G589" s="297"/>
      <c r="H589" s="297"/>
      <c r="I589" s="297"/>
      <c r="J589" s="297"/>
      <c r="K589" s="303"/>
    </row>
    <row r="590" spans="1:11" ht="18.95" customHeight="1">
      <c r="A590" s="297"/>
      <c r="B590" s="297"/>
      <c r="C590" s="297"/>
      <c r="D590" s="297"/>
      <c r="E590" s="297"/>
      <c r="F590" s="297"/>
      <c r="G590" s="297"/>
      <c r="H590" s="297"/>
      <c r="I590" s="297"/>
      <c r="J590" s="297"/>
      <c r="K590" s="303"/>
    </row>
    <row r="591" spans="1:11" ht="18.95" customHeight="1">
      <c r="A591" s="297"/>
      <c r="B591" s="297"/>
      <c r="C591" s="297"/>
      <c r="D591" s="297"/>
      <c r="E591" s="297"/>
      <c r="F591" s="297"/>
      <c r="G591" s="297"/>
      <c r="H591" s="297"/>
      <c r="I591" s="297"/>
      <c r="J591" s="297"/>
      <c r="K591" s="303"/>
    </row>
    <row r="592" spans="1:11" ht="18.95" customHeight="1">
      <c r="A592" s="297"/>
      <c r="B592" s="297"/>
      <c r="C592" s="297"/>
      <c r="D592" s="297"/>
      <c r="E592" s="297"/>
      <c r="F592" s="297"/>
      <c r="G592" s="297"/>
      <c r="H592" s="297"/>
      <c r="I592" s="297"/>
      <c r="J592" s="297"/>
      <c r="K592" s="303"/>
    </row>
    <row r="593" spans="1:11" ht="18.95" customHeight="1">
      <c r="A593" s="297"/>
      <c r="B593" s="297"/>
      <c r="C593" s="297"/>
      <c r="D593" s="297"/>
      <c r="E593" s="297"/>
      <c r="F593" s="297"/>
      <c r="G593" s="297"/>
      <c r="H593" s="297"/>
      <c r="I593" s="297"/>
      <c r="J593" s="297"/>
      <c r="K593" s="303"/>
    </row>
    <row r="594" spans="1:11" ht="18.95" customHeight="1">
      <c r="A594" s="297"/>
      <c r="B594" s="297"/>
      <c r="C594" s="297"/>
      <c r="D594" s="297"/>
      <c r="E594" s="297"/>
      <c r="F594" s="297"/>
      <c r="G594" s="297"/>
      <c r="H594" s="297"/>
      <c r="I594" s="297"/>
      <c r="J594" s="297"/>
      <c r="K594" s="303"/>
    </row>
    <row r="595" spans="1:11" ht="18.95" customHeight="1">
      <c r="A595" s="297"/>
      <c r="B595" s="297"/>
      <c r="C595" s="297"/>
      <c r="D595" s="297"/>
      <c r="E595" s="297"/>
      <c r="F595" s="297"/>
      <c r="G595" s="297"/>
      <c r="H595" s="297"/>
      <c r="I595" s="297"/>
      <c r="J595" s="297"/>
      <c r="K595" s="303"/>
    </row>
    <row r="596" spans="1:11" ht="18.95" customHeight="1">
      <c r="A596" s="297"/>
      <c r="B596" s="297"/>
      <c r="C596" s="297"/>
      <c r="D596" s="297"/>
      <c r="E596" s="297"/>
      <c r="F596" s="297"/>
      <c r="G596" s="297"/>
      <c r="H596" s="297"/>
      <c r="I596" s="297"/>
      <c r="J596" s="297"/>
      <c r="K596" s="303"/>
    </row>
    <row r="597" spans="1:11" ht="18.95" customHeight="1">
      <c r="A597" s="297"/>
      <c r="B597" s="297"/>
      <c r="C597" s="297"/>
      <c r="D597" s="297"/>
      <c r="E597" s="297"/>
      <c r="F597" s="297"/>
      <c r="G597" s="297"/>
      <c r="H597" s="297"/>
      <c r="I597" s="297"/>
      <c r="J597" s="297"/>
      <c r="K597" s="303"/>
    </row>
    <row r="598" spans="1:11" ht="18.95" customHeight="1">
      <c r="A598" s="297"/>
      <c r="B598" s="297"/>
      <c r="C598" s="297"/>
      <c r="D598" s="297"/>
      <c r="E598" s="297"/>
      <c r="F598" s="297"/>
      <c r="G598" s="297"/>
      <c r="H598" s="297"/>
      <c r="I598" s="297"/>
      <c r="J598" s="297"/>
      <c r="K598" s="303"/>
    </row>
    <row r="599" spans="1:11" ht="18.95" customHeight="1">
      <c r="A599" s="297"/>
      <c r="B599" s="297"/>
      <c r="C599" s="297"/>
      <c r="D599" s="297"/>
      <c r="E599" s="297"/>
      <c r="F599" s="297"/>
      <c r="G599" s="297"/>
      <c r="H599" s="297"/>
      <c r="I599" s="297"/>
      <c r="J599" s="297"/>
      <c r="K599" s="303"/>
    </row>
    <row r="600" spans="1:11" ht="18.95" customHeight="1">
      <c r="A600" s="297"/>
      <c r="B600" s="297"/>
      <c r="C600" s="297"/>
      <c r="D600" s="297"/>
      <c r="E600" s="297"/>
      <c r="F600" s="297"/>
      <c r="G600" s="297"/>
      <c r="H600" s="297"/>
      <c r="I600" s="297"/>
      <c r="J600" s="297"/>
      <c r="K600" s="303"/>
    </row>
    <row r="601" spans="1:11" ht="18.95" customHeight="1">
      <c r="A601" s="297"/>
      <c r="B601" s="297"/>
      <c r="C601" s="297"/>
      <c r="D601" s="297"/>
      <c r="E601" s="297"/>
      <c r="F601" s="297"/>
      <c r="G601" s="297"/>
      <c r="H601" s="297"/>
      <c r="I601" s="297"/>
      <c r="J601" s="297"/>
      <c r="K601" s="303"/>
    </row>
    <row r="602" spans="1:11" ht="18.95" customHeight="1">
      <c r="A602" s="297"/>
      <c r="B602" s="297"/>
      <c r="C602" s="297"/>
      <c r="D602" s="297"/>
      <c r="E602" s="297"/>
      <c r="F602" s="297"/>
      <c r="G602" s="297"/>
      <c r="H602" s="297"/>
      <c r="I602" s="297"/>
      <c r="J602" s="297"/>
      <c r="K602" s="303"/>
    </row>
    <row r="603" spans="1:11" ht="18.95" customHeight="1">
      <c r="A603" s="297"/>
      <c r="B603" s="297"/>
      <c r="C603" s="297"/>
      <c r="D603" s="297"/>
      <c r="E603" s="297"/>
      <c r="F603" s="297"/>
      <c r="G603" s="297"/>
      <c r="H603" s="297"/>
      <c r="I603" s="297"/>
      <c r="J603" s="297"/>
      <c r="K603" s="303"/>
    </row>
    <row r="604" spans="1:11" ht="18.95" customHeight="1">
      <c r="A604" s="297"/>
      <c r="B604" s="297"/>
      <c r="C604" s="297"/>
      <c r="D604" s="297"/>
      <c r="E604" s="297"/>
      <c r="F604" s="297"/>
      <c r="G604" s="297"/>
      <c r="H604" s="297"/>
      <c r="I604" s="297"/>
      <c r="J604" s="297"/>
      <c r="K604" s="303"/>
    </row>
    <row r="605" spans="1:11" ht="18.95" customHeight="1">
      <c r="A605" s="297"/>
      <c r="B605" s="297"/>
      <c r="C605" s="297"/>
      <c r="D605" s="297"/>
      <c r="E605" s="297"/>
      <c r="F605" s="297"/>
      <c r="G605" s="297"/>
      <c r="H605" s="297"/>
      <c r="I605" s="297"/>
      <c r="J605" s="297"/>
      <c r="K605" s="303"/>
    </row>
    <row r="606" spans="1:11" ht="18.95" customHeight="1">
      <c r="A606" s="297"/>
      <c r="B606" s="297"/>
      <c r="C606" s="297"/>
      <c r="D606" s="297"/>
      <c r="E606" s="297"/>
      <c r="F606" s="297"/>
      <c r="G606" s="297"/>
      <c r="H606" s="297"/>
      <c r="I606" s="297"/>
      <c r="J606" s="297"/>
      <c r="K606" s="303"/>
    </row>
    <row r="607" spans="1:11" ht="18.95" customHeight="1">
      <c r="A607" s="297"/>
      <c r="B607" s="297"/>
      <c r="C607" s="297"/>
      <c r="D607" s="297"/>
      <c r="E607" s="297"/>
      <c r="F607" s="297"/>
      <c r="G607" s="297"/>
      <c r="H607" s="297"/>
      <c r="I607" s="297"/>
      <c r="J607" s="297"/>
      <c r="K607" s="303"/>
    </row>
    <row r="608" spans="1:11" ht="18.95" customHeight="1">
      <c r="A608" s="297"/>
      <c r="B608" s="297"/>
      <c r="C608" s="297"/>
      <c r="D608" s="297"/>
      <c r="E608" s="297"/>
      <c r="F608" s="297"/>
      <c r="G608" s="297"/>
      <c r="H608" s="297"/>
      <c r="I608" s="297"/>
      <c r="J608" s="297"/>
      <c r="K608" s="303"/>
    </row>
    <row r="609" spans="1:11" ht="18.95" customHeight="1">
      <c r="A609" s="297"/>
      <c r="B609" s="297"/>
      <c r="C609" s="297"/>
      <c r="D609" s="297"/>
      <c r="E609" s="297"/>
      <c r="F609" s="297"/>
      <c r="G609" s="297"/>
      <c r="H609" s="297"/>
      <c r="I609" s="297"/>
      <c r="J609" s="297"/>
      <c r="K609" s="303"/>
    </row>
    <row r="610" spans="1:11" ht="18.95" customHeight="1">
      <c r="A610" s="297"/>
      <c r="B610" s="297"/>
      <c r="C610" s="297"/>
      <c r="D610" s="297"/>
      <c r="E610" s="297"/>
      <c r="F610" s="297"/>
      <c r="G610" s="297"/>
      <c r="H610" s="297"/>
      <c r="I610" s="297"/>
      <c r="J610" s="297"/>
      <c r="K610" s="303"/>
    </row>
    <row r="611" spans="1:11" ht="18.95" customHeight="1">
      <c r="A611" s="297"/>
      <c r="B611" s="297"/>
      <c r="C611" s="297"/>
      <c r="D611" s="297"/>
      <c r="E611" s="297"/>
      <c r="F611" s="297"/>
      <c r="G611" s="297"/>
      <c r="H611" s="297"/>
      <c r="I611" s="297"/>
      <c r="J611" s="297"/>
      <c r="K611" s="303"/>
    </row>
    <row r="612" spans="1:11" ht="18.95" customHeight="1">
      <c r="A612" s="297"/>
      <c r="B612" s="297"/>
      <c r="C612" s="297"/>
      <c r="D612" s="297"/>
      <c r="E612" s="297"/>
      <c r="F612" s="297"/>
      <c r="G612" s="297"/>
      <c r="H612" s="297"/>
      <c r="I612" s="297"/>
      <c r="J612" s="297"/>
      <c r="K612" s="303"/>
    </row>
    <row r="613" spans="1:11" ht="18.95" customHeight="1">
      <c r="A613" s="297"/>
      <c r="B613" s="297"/>
      <c r="C613" s="297"/>
      <c r="D613" s="297"/>
      <c r="E613" s="297"/>
      <c r="F613" s="297"/>
      <c r="G613" s="297"/>
      <c r="H613" s="297"/>
      <c r="I613" s="297"/>
      <c r="J613" s="297"/>
      <c r="K613" s="303"/>
    </row>
    <row r="614" spans="1:11" ht="18.95" customHeight="1">
      <c r="A614" s="297"/>
      <c r="B614" s="297"/>
      <c r="C614" s="297"/>
      <c r="D614" s="297"/>
      <c r="E614" s="297"/>
      <c r="F614" s="297"/>
      <c r="G614" s="297"/>
      <c r="H614" s="297"/>
      <c r="I614" s="297"/>
      <c r="J614" s="297"/>
      <c r="K614" s="303"/>
    </row>
    <row r="615" spans="1:11" ht="18.95" customHeight="1">
      <c r="A615" s="297"/>
      <c r="B615" s="297"/>
      <c r="C615" s="297"/>
      <c r="D615" s="297"/>
      <c r="E615" s="297"/>
      <c r="F615" s="297"/>
      <c r="G615" s="297"/>
      <c r="H615" s="297"/>
      <c r="I615" s="297"/>
      <c r="J615" s="297"/>
      <c r="K615" s="303"/>
    </row>
    <row r="616" spans="1:11" ht="18.95" customHeight="1">
      <c r="A616" s="297"/>
      <c r="B616" s="297"/>
      <c r="C616" s="297"/>
      <c r="D616" s="297"/>
      <c r="E616" s="297"/>
      <c r="F616" s="297"/>
      <c r="G616" s="297"/>
      <c r="H616" s="297"/>
      <c r="I616" s="297"/>
      <c r="J616" s="297"/>
      <c r="K616" s="303"/>
    </row>
    <row r="617" spans="1:11" ht="18.95" customHeight="1">
      <c r="A617" s="297"/>
      <c r="B617" s="297"/>
      <c r="C617" s="297"/>
      <c r="D617" s="297"/>
      <c r="E617" s="297"/>
      <c r="F617" s="297"/>
      <c r="G617" s="297"/>
      <c r="H617" s="297"/>
      <c r="I617" s="297"/>
      <c r="J617" s="297"/>
      <c r="K617" s="303"/>
    </row>
    <row r="618" spans="1:11" ht="18.95" customHeight="1">
      <c r="A618" s="297"/>
      <c r="B618" s="297"/>
      <c r="C618" s="297"/>
      <c r="D618" s="297"/>
      <c r="E618" s="297"/>
      <c r="F618" s="297"/>
      <c r="G618" s="297"/>
      <c r="H618" s="297"/>
      <c r="I618" s="297"/>
      <c r="J618" s="297"/>
      <c r="K618" s="303"/>
    </row>
    <row r="619" spans="1:11" ht="18.95" customHeight="1">
      <c r="A619" s="297"/>
      <c r="B619" s="297"/>
      <c r="C619" s="297"/>
      <c r="D619" s="297"/>
      <c r="E619" s="297"/>
      <c r="F619" s="297"/>
      <c r="G619" s="297"/>
      <c r="H619" s="297"/>
      <c r="I619" s="297"/>
      <c r="J619" s="297"/>
      <c r="K619" s="303"/>
    </row>
    <row r="620" spans="1:11" ht="18.95" customHeight="1">
      <c r="A620" s="297"/>
      <c r="B620" s="297"/>
      <c r="C620" s="297"/>
      <c r="D620" s="297"/>
      <c r="E620" s="297"/>
      <c r="F620" s="297"/>
      <c r="G620" s="297"/>
      <c r="H620" s="297"/>
      <c r="I620" s="297"/>
      <c r="J620" s="297"/>
      <c r="K620" s="303"/>
    </row>
    <row r="621" spans="1:11" ht="18.95" customHeight="1">
      <c r="A621" s="297"/>
      <c r="B621" s="297"/>
      <c r="C621" s="297"/>
      <c r="D621" s="297"/>
      <c r="E621" s="297"/>
      <c r="F621" s="297"/>
      <c r="G621" s="297"/>
      <c r="H621" s="297"/>
      <c r="I621" s="297"/>
      <c r="J621" s="297"/>
      <c r="K621" s="303"/>
    </row>
    <row r="622" spans="1:11" ht="18.95" customHeight="1">
      <c r="A622" s="297"/>
      <c r="B622" s="297"/>
      <c r="C622" s="297"/>
      <c r="D622" s="297"/>
      <c r="E622" s="297"/>
      <c r="F622" s="297"/>
      <c r="G622" s="297"/>
      <c r="H622" s="297"/>
      <c r="I622" s="297"/>
      <c r="J622" s="297"/>
      <c r="K622" s="303"/>
    </row>
    <row r="623" spans="1:11" ht="18.95" customHeight="1">
      <c r="A623" s="297"/>
      <c r="B623" s="297"/>
      <c r="C623" s="297"/>
      <c r="D623" s="297"/>
      <c r="E623" s="297"/>
      <c r="F623" s="297"/>
      <c r="G623" s="297"/>
      <c r="H623" s="297"/>
      <c r="I623" s="297"/>
      <c r="J623" s="297"/>
      <c r="K623" s="303"/>
    </row>
    <row r="624" spans="1:11" ht="18.95" customHeight="1">
      <c r="A624" s="297"/>
      <c r="B624" s="297"/>
      <c r="C624" s="297"/>
      <c r="D624" s="297"/>
      <c r="E624" s="297"/>
      <c r="F624" s="297"/>
      <c r="G624" s="297"/>
      <c r="H624" s="297"/>
      <c r="I624" s="297"/>
      <c r="J624" s="297"/>
      <c r="K624" s="303"/>
    </row>
    <row r="625" spans="1:11" ht="18.95" customHeight="1">
      <c r="A625" s="297"/>
      <c r="B625" s="297"/>
      <c r="C625" s="297"/>
      <c r="D625" s="297"/>
      <c r="E625" s="297"/>
      <c r="F625" s="297"/>
      <c r="G625" s="297"/>
      <c r="H625" s="297"/>
      <c r="I625" s="297"/>
      <c r="J625" s="297"/>
      <c r="K625" s="303"/>
    </row>
    <row r="626" spans="1:11" ht="18.95" customHeight="1">
      <c r="A626" s="297"/>
      <c r="B626" s="297"/>
      <c r="C626" s="297"/>
      <c r="D626" s="297"/>
      <c r="E626" s="297"/>
      <c r="F626" s="297"/>
      <c r="G626" s="297"/>
      <c r="H626" s="297"/>
      <c r="I626" s="297"/>
      <c r="J626" s="297"/>
      <c r="K626" s="303"/>
    </row>
    <row r="627" spans="1:11" ht="18.95" customHeight="1">
      <c r="A627" s="297"/>
      <c r="B627" s="297"/>
      <c r="C627" s="297"/>
      <c r="D627" s="297"/>
      <c r="E627" s="297"/>
      <c r="F627" s="297"/>
      <c r="G627" s="297"/>
      <c r="H627" s="297"/>
      <c r="I627" s="297"/>
      <c r="J627" s="297"/>
      <c r="K627" s="303"/>
    </row>
    <row r="628" spans="1:11" ht="18.95" customHeight="1">
      <c r="A628" s="297"/>
      <c r="B628" s="297"/>
      <c r="C628" s="297"/>
      <c r="D628" s="297"/>
      <c r="E628" s="297"/>
      <c r="F628" s="297"/>
      <c r="G628" s="297"/>
      <c r="H628" s="297"/>
      <c r="I628" s="297"/>
      <c r="J628" s="297"/>
      <c r="K628" s="303"/>
    </row>
    <row r="629" spans="1:11" ht="18.95" customHeight="1">
      <c r="A629" s="297"/>
      <c r="B629" s="297"/>
      <c r="C629" s="297"/>
      <c r="D629" s="297"/>
      <c r="E629" s="297"/>
      <c r="F629" s="297"/>
      <c r="G629" s="297"/>
      <c r="H629" s="297"/>
      <c r="I629" s="297"/>
      <c r="J629" s="297"/>
      <c r="K629" s="303"/>
    </row>
    <row r="630" spans="1:11" ht="18.95" customHeight="1">
      <c r="A630" s="297"/>
      <c r="B630" s="297"/>
      <c r="C630" s="297"/>
      <c r="D630" s="297"/>
      <c r="E630" s="297"/>
      <c r="F630" s="297"/>
      <c r="G630" s="297"/>
      <c r="H630" s="297"/>
      <c r="I630" s="297"/>
      <c r="J630" s="297"/>
      <c r="K630" s="303"/>
    </row>
    <row r="631" spans="1:11" ht="18.95" customHeight="1">
      <c r="A631" s="297"/>
      <c r="B631" s="297"/>
      <c r="C631" s="297"/>
      <c r="D631" s="297"/>
      <c r="E631" s="297"/>
      <c r="F631" s="297"/>
      <c r="G631" s="297"/>
      <c r="H631" s="297"/>
      <c r="I631" s="297"/>
      <c r="J631" s="297"/>
      <c r="K631" s="303"/>
    </row>
    <row r="632" spans="1:11" ht="18.95" customHeight="1">
      <c r="A632" s="297"/>
      <c r="B632" s="297"/>
      <c r="C632" s="297"/>
      <c r="D632" s="297"/>
      <c r="E632" s="297"/>
      <c r="F632" s="297"/>
      <c r="G632" s="297"/>
      <c r="H632" s="297"/>
      <c r="I632" s="297"/>
      <c r="J632" s="297"/>
      <c r="K632" s="303"/>
    </row>
    <row r="633" spans="1:11" ht="18.95" customHeight="1">
      <c r="A633" s="297"/>
      <c r="B633" s="297"/>
      <c r="C633" s="297"/>
      <c r="D633" s="297"/>
      <c r="E633" s="297"/>
      <c r="F633" s="297"/>
      <c r="G633" s="297"/>
      <c r="H633" s="297"/>
      <c r="I633" s="297"/>
      <c r="J633" s="297"/>
      <c r="K633" s="303"/>
    </row>
    <row r="634" spans="1:11" ht="18.95" customHeight="1">
      <c r="A634" s="297"/>
      <c r="B634" s="297"/>
      <c r="C634" s="297"/>
      <c r="D634" s="297"/>
      <c r="E634" s="297"/>
      <c r="F634" s="297"/>
      <c r="G634" s="297"/>
      <c r="H634" s="297"/>
      <c r="I634" s="297"/>
      <c r="J634" s="297"/>
      <c r="K634" s="303"/>
    </row>
    <row r="635" spans="1:11" ht="18.95" customHeight="1">
      <c r="A635" s="297"/>
      <c r="B635" s="297"/>
      <c r="C635" s="297"/>
      <c r="D635" s="297"/>
      <c r="E635" s="297"/>
      <c r="F635" s="297"/>
      <c r="G635" s="297"/>
      <c r="H635" s="297"/>
      <c r="I635" s="297"/>
      <c r="J635" s="297"/>
      <c r="K635" s="303"/>
    </row>
    <row r="636" spans="1:11" ht="18.95" customHeight="1">
      <c r="A636" s="297"/>
      <c r="B636" s="297"/>
      <c r="C636" s="297"/>
      <c r="D636" s="297"/>
      <c r="E636" s="297"/>
      <c r="F636" s="297"/>
      <c r="G636" s="297"/>
      <c r="H636" s="297"/>
      <c r="I636" s="297"/>
      <c r="J636" s="297"/>
      <c r="K636" s="303"/>
    </row>
    <row r="637" spans="1:11" ht="18.95" customHeight="1">
      <c r="A637" s="297"/>
      <c r="B637" s="297"/>
      <c r="C637" s="297"/>
      <c r="D637" s="297"/>
      <c r="E637" s="297"/>
      <c r="F637" s="297"/>
      <c r="G637" s="297"/>
      <c r="H637" s="297"/>
      <c r="I637" s="297"/>
      <c r="J637" s="297"/>
      <c r="K637" s="303"/>
    </row>
    <row r="638" spans="1:11" ht="18.95" customHeight="1">
      <c r="A638" s="297"/>
      <c r="B638" s="297"/>
      <c r="C638" s="297"/>
      <c r="D638" s="297"/>
      <c r="E638" s="297"/>
      <c r="F638" s="297"/>
      <c r="G638" s="297"/>
      <c r="H638" s="297"/>
      <c r="I638" s="297"/>
      <c r="J638" s="297"/>
      <c r="K638" s="303"/>
    </row>
    <row r="639" spans="1:11" ht="18.95" customHeight="1">
      <c r="A639" s="297"/>
      <c r="B639" s="297"/>
      <c r="C639" s="297"/>
      <c r="D639" s="297"/>
      <c r="E639" s="297"/>
      <c r="F639" s="297"/>
      <c r="G639" s="297"/>
      <c r="H639" s="297"/>
      <c r="I639" s="297"/>
      <c r="J639" s="297"/>
      <c r="K639" s="303"/>
    </row>
    <row r="640" spans="1:11" ht="18.95" customHeight="1">
      <c r="A640" s="297"/>
      <c r="B640" s="297"/>
      <c r="C640" s="297"/>
      <c r="D640" s="297"/>
      <c r="E640" s="297"/>
      <c r="F640" s="297"/>
      <c r="G640" s="297"/>
      <c r="H640" s="297"/>
      <c r="I640" s="297"/>
      <c r="J640" s="297"/>
      <c r="K640" s="303"/>
    </row>
    <row r="641" spans="1:11" ht="18.95" customHeight="1">
      <c r="A641" s="297"/>
      <c r="B641" s="297"/>
      <c r="C641" s="297"/>
      <c r="D641" s="297"/>
      <c r="E641" s="297"/>
      <c r="F641" s="297"/>
      <c r="G641" s="297"/>
      <c r="H641" s="297"/>
      <c r="I641" s="297"/>
      <c r="J641" s="297"/>
      <c r="K641" s="303"/>
    </row>
    <row r="642" spans="1:11" ht="18.95" customHeight="1">
      <c r="A642" s="297"/>
      <c r="B642" s="297"/>
      <c r="C642" s="297"/>
      <c r="D642" s="297"/>
      <c r="E642" s="297"/>
      <c r="F642" s="297"/>
      <c r="G642" s="297"/>
      <c r="H642" s="297"/>
      <c r="I642" s="297"/>
      <c r="J642" s="297"/>
      <c r="K642" s="303"/>
    </row>
    <row r="643" spans="1:11" ht="18.95" customHeight="1">
      <c r="A643" s="297"/>
      <c r="B643" s="297"/>
      <c r="C643" s="297"/>
      <c r="D643" s="297"/>
      <c r="E643" s="297"/>
      <c r="F643" s="297"/>
      <c r="G643" s="297"/>
      <c r="H643" s="297"/>
      <c r="I643" s="297"/>
      <c r="J643" s="297"/>
      <c r="K643" s="303"/>
    </row>
    <row r="644" spans="1:11" ht="18.95" customHeight="1">
      <c r="A644" s="297"/>
      <c r="B644" s="297"/>
      <c r="C644" s="297"/>
      <c r="D644" s="297"/>
      <c r="E644" s="297"/>
      <c r="F644" s="297"/>
      <c r="G644" s="297"/>
      <c r="H644" s="297"/>
      <c r="I644" s="297"/>
      <c r="J644" s="297"/>
      <c r="K644" s="303"/>
    </row>
    <row r="645" spans="1:11" ht="18.95" customHeight="1">
      <c r="A645" s="297"/>
      <c r="B645" s="297"/>
      <c r="C645" s="297"/>
      <c r="D645" s="297"/>
      <c r="E645" s="297"/>
      <c r="F645" s="297"/>
      <c r="G645" s="297"/>
      <c r="H645" s="297"/>
      <c r="I645" s="297"/>
      <c r="J645" s="297"/>
      <c r="K645" s="303"/>
    </row>
    <row r="646" spans="1:11" ht="18.95" customHeight="1">
      <c r="A646" s="297"/>
      <c r="B646" s="297"/>
      <c r="C646" s="297"/>
      <c r="D646" s="297"/>
      <c r="E646" s="297"/>
      <c r="F646" s="297"/>
      <c r="G646" s="297"/>
      <c r="H646" s="297"/>
      <c r="I646" s="297"/>
      <c r="J646" s="297"/>
      <c r="K646" s="303"/>
    </row>
    <row r="647" spans="1:11" ht="18.95" customHeight="1">
      <c r="A647" s="297"/>
      <c r="B647" s="297"/>
      <c r="C647" s="297"/>
      <c r="D647" s="297"/>
      <c r="E647" s="297"/>
      <c r="F647" s="297"/>
      <c r="G647" s="297"/>
      <c r="H647" s="297"/>
      <c r="I647" s="297"/>
      <c r="J647" s="297"/>
      <c r="K647" s="303"/>
    </row>
    <row r="648" spans="1:11" ht="18.95" customHeight="1">
      <c r="A648" s="297"/>
      <c r="B648" s="297"/>
      <c r="C648" s="297"/>
      <c r="D648" s="297"/>
      <c r="E648" s="297"/>
      <c r="F648" s="297"/>
      <c r="G648" s="297"/>
      <c r="H648" s="297"/>
      <c r="I648" s="297"/>
      <c r="J648" s="297"/>
      <c r="K648" s="303"/>
    </row>
    <row r="649" spans="1:11" ht="18.95" customHeight="1">
      <c r="A649" s="297"/>
      <c r="B649" s="297"/>
      <c r="C649" s="297"/>
      <c r="D649" s="297"/>
      <c r="E649" s="297"/>
      <c r="F649" s="297"/>
      <c r="G649" s="297"/>
      <c r="H649" s="297"/>
      <c r="I649" s="297"/>
      <c r="J649" s="297"/>
      <c r="K649" s="303"/>
    </row>
    <row r="650" spans="1:11" ht="18.95" customHeight="1">
      <c r="A650" s="297"/>
      <c r="B650" s="297"/>
      <c r="C650" s="297"/>
      <c r="D650" s="297"/>
      <c r="E650" s="297"/>
      <c r="F650" s="297"/>
      <c r="G650" s="297"/>
      <c r="H650" s="297"/>
      <c r="I650" s="297"/>
      <c r="J650" s="297"/>
      <c r="K650" s="303"/>
    </row>
    <row r="651" spans="1:11" ht="18.95" customHeight="1">
      <c r="A651" s="297"/>
      <c r="B651" s="297"/>
      <c r="C651" s="297"/>
      <c r="D651" s="297"/>
      <c r="E651" s="297"/>
      <c r="F651" s="297"/>
      <c r="G651" s="297"/>
      <c r="H651" s="297"/>
      <c r="I651" s="297"/>
      <c r="J651" s="297"/>
      <c r="K651" s="303"/>
    </row>
    <row r="652" spans="1:11" ht="18.95" customHeight="1">
      <c r="A652" s="297"/>
      <c r="B652" s="297"/>
      <c r="C652" s="297"/>
      <c r="D652" s="297"/>
      <c r="E652" s="297"/>
      <c r="F652" s="297"/>
      <c r="G652" s="297"/>
      <c r="H652" s="297"/>
      <c r="I652" s="297"/>
      <c r="J652" s="297"/>
      <c r="K652" s="303"/>
    </row>
    <row r="653" spans="1:11" ht="18.95" customHeight="1">
      <c r="A653" s="297"/>
      <c r="B653" s="297"/>
      <c r="C653" s="297"/>
      <c r="D653" s="297"/>
      <c r="E653" s="297"/>
      <c r="F653" s="297"/>
      <c r="G653" s="297"/>
      <c r="H653" s="297"/>
      <c r="I653" s="297"/>
      <c r="J653" s="297"/>
      <c r="K653" s="303"/>
    </row>
    <row r="654" spans="1:11" ht="18.95" customHeight="1">
      <c r="A654" s="297"/>
      <c r="B654" s="297"/>
      <c r="C654" s="297"/>
      <c r="D654" s="297"/>
      <c r="E654" s="297"/>
      <c r="F654" s="297"/>
      <c r="G654" s="297"/>
      <c r="H654" s="297"/>
      <c r="I654" s="297"/>
      <c r="J654" s="297"/>
      <c r="K654" s="303"/>
    </row>
    <row r="655" spans="1:11" ht="18.95" customHeight="1">
      <c r="A655" s="297"/>
      <c r="B655" s="297"/>
      <c r="C655" s="297"/>
      <c r="D655" s="297"/>
      <c r="E655" s="297"/>
      <c r="F655" s="297"/>
      <c r="G655" s="297"/>
      <c r="H655" s="297"/>
      <c r="I655" s="297"/>
      <c r="J655" s="297"/>
      <c r="K655" s="303"/>
    </row>
    <row r="656" spans="1:11" ht="18.95" customHeight="1">
      <c r="A656" s="297"/>
      <c r="B656" s="297"/>
      <c r="C656" s="297"/>
      <c r="D656" s="297"/>
      <c r="E656" s="297"/>
      <c r="F656" s="297"/>
      <c r="G656" s="297"/>
      <c r="H656" s="297"/>
      <c r="I656" s="297"/>
      <c r="J656" s="297"/>
      <c r="K656" s="303"/>
    </row>
    <row r="657" spans="1:11" ht="18.95" customHeight="1">
      <c r="A657" s="297"/>
      <c r="B657" s="297"/>
      <c r="C657" s="297"/>
      <c r="D657" s="297"/>
      <c r="E657" s="297"/>
      <c r="F657" s="297"/>
      <c r="G657" s="297"/>
      <c r="H657" s="297"/>
      <c r="I657" s="297"/>
      <c r="J657" s="297"/>
      <c r="K657" s="303"/>
    </row>
    <row r="658" spans="1:11" ht="18.95" customHeight="1">
      <c r="A658" s="297"/>
      <c r="B658" s="297"/>
      <c r="C658" s="297"/>
      <c r="D658" s="297"/>
      <c r="E658" s="297"/>
      <c r="F658" s="297"/>
      <c r="G658" s="297"/>
      <c r="H658" s="297"/>
      <c r="I658" s="297"/>
      <c r="J658" s="297"/>
      <c r="K658" s="303"/>
    </row>
    <row r="659" spans="1:11" ht="18.95" customHeight="1">
      <c r="A659" s="297"/>
      <c r="B659" s="297"/>
      <c r="C659" s="297"/>
      <c r="D659" s="297"/>
      <c r="E659" s="297"/>
      <c r="F659" s="297"/>
      <c r="G659" s="297"/>
      <c r="H659" s="297"/>
      <c r="I659" s="297"/>
      <c r="J659" s="297"/>
      <c r="K659" s="303"/>
    </row>
    <row r="660" spans="1:11" ht="18.95" customHeight="1">
      <c r="A660" s="297"/>
      <c r="B660" s="297"/>
      <c r="C660" s="297"/>
      <c r="D660" s="297"/>
      <c r="E660" s="297"/>
      <c r="F660" s="297"/>
      <c r="G660" s="297"/>
      <c r="H660" s="297"/>
      <c r="I660" s="297"/>
      <c r="J660" s="297"/>
      <c r="K660" s="303"/>
    </row>
    <row r="661" spans="1:11" ht="18.95" customHeight="1">
      <c r="A661" s="297"/>
      <c r="B661" s="297"/>
      <c r="C661" s="297"/>
      <c r="D661" s="297"/>
      <c r="E661" s="297"/>
      <c r="F661" s="297"/>
      <c r="G661" s="297"/>
      <c r="H661" s="297"/>
      <c r="I661" s="297"/>
      <c r="J661" s="297"/>
      <c r="K661" s="303"/>
    </row>
    <row r="662" spans="1:11" ht="18.95" customHeight="1">
      <c r="A662" s="297"/>
      <c r="B662" s="297"/>
      <c r="C662" s="297"/>
      <c r="D662" s="297"/>
      <c r="E662" s="297"/>
      <c r="F662" s="297"/>
      <c r="G662" s="297"/>
      <c r="H662" s="297"/>
      <c r="I662" s="297"/>
      <c r="J662" s="297"/>
      <c r="K662" s="303"/>
    </row>
    <row r="663" spans="1:11" ht="18.95" customHeight="1">
      <c r="A663" s="297"/>
      <c r="B663" s="297"/>
      <c r="C663" s="297"/>
      <c r="D663" s="297"/>
      <c r="E663" s="297"/>
      <c r="F663" s="297"/>
      <c r="G663" s="297"/>
      <c r="H663" s="297"/>
      <c r="I663" s="297"/>
      <c r="J663" s="297"/>
      <c r="K663" s="303"/>
    </row>
    <row r="664" spans="1:11" ht="18.95" customHeight="1">
      <c r="A664" s="297"/>
      <c r="B664" s="297"/>
      <c r="C664" s="297"/>
      <c r="D664" s="297"/>
      <c r="E664" s="297"/>
      <c r="F664" s="297"/>
      <c r="G664" s="297"/>
      <c r="H664" s="297"/>
      <c r="I664" s="297"/>
      <c r="J664" s="297"/>
      <c r="K664" s="303"/>
    </row>
    <row r="665" spans="1:11" ht="18.95" customHeight="1">
      <c r="A665" s="297"/>
      <c r="B665" s="297"/>
      <c r="C665" s="297"/>
      <c r="D665" s="297"/>
      <c r="E665" s="297"/>
      <c r="F665" s="297"/>
      <c r="G665" s="297"/>
      <c r="H665" s="297"/>
      <c r="I665" s="297"/>
      <c r="J665" s="297"/>
      <c r="K665" s="303"/>
    </row>
    <row r="666" spans="1:11" ht="18.95" customHeight="1">
      <c r="A666" s="297"/>
      <c r="B666" s="297"/>
      <c r="C666" s="297"/>
      <c r="D666" s="297"/>
      <c r="E666" s="297"/>
      <c r="F666" s="297"/>
      <c r="G666" s="297"/>
      <c r="H666" s="297"/>
      <c r="I666" s="297"/>
      <c r="J666" s="297"/>
      <c r="K666" s="303"/>
    </row>
    <row r="667" spans="1:11" ht="18.95" customHeight="1">
      <c r="A667" s="297"/>
      <c r="B667" s="297"/>
      <c r="C667" s="297"/>
      <c r="D667" s="297"/>
      <c r="E667" s="297"/>
      <c r="F667" s="297"/>
      <c r="G667" s="297"/>
      <c r="H667" s="297"/>
      <c r="I667" s="297"/>
      <c r="J667" s="297"/>
      <c r="K667" s="303"/>
    </row>
    <row r="668" spans="1:11" ht="18.95" customHeight="1">
      <c r="A668" s="297"/>
      <c r="B668" s="297"/>
      <c r="C668" s="297"/>
      <c r="D668" s="297"/>
      <c r="E668" s="297"/>
      <c r="F668" s="297"/>
      <c r="G668" s="297"/>
      <c r="H668" s="297"/>
      <c r="I668" s="297"/>
      <c r="J668" s="297"/>
      <c r="K668" s="303"/>
    </row>
    <row r="669" spans="1:11" ht="18.95" customHeight="1">
      <c r="A669" s="297"/>
      <c r="B669" s="297"/>
      <c r="C669" s="297"/>
      <c r="D669" s="297"/>
      <c r="E669" s="297"/>
      <c r="F669" s="297"/>
      <c r="G669" s="297"/>
      <c r="H669" s="297"/>
      <c r="I669" s="297"/>
      <c r="J669" s="297"/>
      <c r="K669" s="303"/>
    </row>
    <row r="670" spans="1:11" ht="18.95" customHeight="1">
      <c r="A670" s="297"/>
      <c r="B670" s="297"/>
      <c r="C670" s="297"/>
      <c r="D670" s="297"/>
      <c r="E670" s="297"/>
      <c r="F670" s="297"/>
      <c r="G670" s="297"/>
      <c r="H670" s="297"/>
      <c r="I670" s="297"/>
      <c r="J670" s="297"/>
      <c r="K670" s="303"/>
    </row>
    <row r="671" spans="1:11" ht="18.95" customHeight="1">
      <c r="A671" s="297"/>
      <c r="B671" s="297"/>
      <c r="C671" s="297"/>
      <c r="D671" s="297"/>
      <c r="E671" s="297"/>
      <c r="F671" s="297"/>
      <c r="G671" s="297"/>
      <c r="H671" s="297"/>
      <c r="I671" s="297"/>
      <c r="J671" s="297"/>
      <c r="K671" s="303"/>
    </row>
    <row r="672" spans="1:11" ht="18.95" customHeight="1">
      <c r="A672" s="297"/>
      <c r="B672" s="297"/>
      <c r="C672" s="297"/>
      <c r="D672" s="297"/>
      <c r="E672" s="297"/>
      <c r="F672" s="297"/>
      <c r="G672" s="297"/>
      <c r="H672" s="297"/>
      <c r="I672" s="297"/>
      <c r="J672" s="297"/>
      <c r="K672" s="303"/>
    </row>
    <row r="673" spans="1:11" ht="18.95" customHeight="1">
      <c r="A673" s="297"/>
      <c r="B673" s="297"/>
      <c r="C673" s="297"/>
      <c r="D673" s="297"/>
      <c r="E673" s="297"/>
      <c r="F673" s="297"/>
      <c r="G673" s="297"/>
      <c r="H673" s="297"/>
      <c r="I673" s="297"/>
      <c r="J673" s="297"/>
      <c r="K673" s="303"/>
    </row>
    <row r="674" spans="1:11" ht="18.95" customHeight="1">
      <c r="A674" s="297"/>
      <c r="B674" s="297"/>
      <c r="C674" s="297"/>
      <c r="D674" s="297"/>
      <c r="E674" s="297"/>
      <c r="F674" s="297"/>
      <c r="G674" s="297"/>
      <c r="H674" s="297"/>
      <c r="I674" s="297"/>
      <c r="J674" s="297"/>
      <c r="K674" s="303"/>
    </row>
    <row r="675" spans="1:11" ht="18.95" customHeight="1">
      <c r="A675" s="297"/>
      <c r="B675" s="297"/>
      <c r="C675" s="297"/>
      <c r="D675" s="297"/>
      <c r="E675" s="297"/>
      <c r="F675" s="297"/>
      <c r="G675" s="297"/>
      <c r="H675" s="297"/>
      <c r="I675" s="297"/>
      <c r="J675" s="297"/>
      <c r="K675" s="303"/>
    </row>
    <row r="676" spans="1:11" ht="18.95" customHeight="1">
      <c r="A676" s="297"/>
      <c r="B676" s="297"/>
      <c r="C676" s="297"/>
      <c r="D676" s="297"/>
      <c r="E676" s="297"/>
      <c r="F676" s="297"/>
      <c r="G676" s="297"/>
      <c r="H676" s="297"/>
      <c r="I676" s="297"/>
      <c r="J676" s="297"/>
      <c r="K676" s="303"/>
    </row>
    <row r="677" spans="1:11" ht="18.95" customHeight="1">
      <c r="A677" s="297"/>
      <c r="B677" s="297"/>
      <c r="C677" s="297"/>
      <c r="D677" s="297"/>
      <c r="E677" s="297"/>
      <c r="F677" s="297"/>
      <c r="G677" s="297"/>
      <c r="H677" s="297"/>
      <c r="I677" s="297"/>
      <c r="J677" s="297"/>
      <c r="K677" s="303"/>
    </row>
    <row r="678" spans="1:11" ht="18.95" customHeight="1">
      <c r="A678" s="297"/>
      <c r="B678" s="297"/>
      <c r="C678" s="297"/>
      <c r="D678" s="297"/>
      <c r="E678" s="297"/>
      <c r="F678" s="297"/>
      <c r="G678" s="297"/>
      <c r="H678" s="297"/>
      <c r="I678" s="297"/>
      <c r="J678" s="297"/>
      <c r="K678" s="303"/>
    </row>
    <row r="679" spans="1:11" ht="18.95" customHeight="1">
      <c r="A679" s="297"/>
      <c r="B679" s="297"/>
      <c r="C679" s="297"/>
      <c r="D679" s="297"/>
      <c r="E679" s="297"/>
      <c r="F679" s="297"/>
      <c r="G679" s="297"/>
      <c r="H679" s="297"/>
      <c r="I679" s="297"/>
      <c r="J679" s="297"/>
      <c r="K679" s="303"/>
    </row>
    <row r="680" spans="1:11" ht="18.95" customHeight="1">
      <c r="A680" s="297"/>
      <c r="B680" s="297"/>
      <c r="C680" s="297"/>
      <c r="D680" s="297"/>
      <c r="E680" s="297"/>
      <c r="F680" s="297"/>
      <c r="G680" s="297"/>
      <c r="H680" s="297"/>
      <c r="I680" s="297"/>
      <c r="J680" s="297"/>
      <c r="K680" s="303"/>
    </row>
    <row r="681" spans="1:11" ht="18.95" customHeight="1">
      <c r="A681" s="297"/>
      <c r="B681" s="297"/>
      <c r="C681" s="297"/>
      <c r="D681" s="297"/>
      <c r="E681" s="297"/>
      <c r="F681" s="297"/>
      <c r="G681" s="297"/>
      <c r="H681" s="297"/>
      <c r="I681" s="297"/>
      <c r="J681" s="297"/>
      <c r="K681" s="303"/>
    </row>
    <row r="682" spans="1:11" ht="18.95" customHeight="1">
      <c r="A682" s="297"/>
      <c r="B682" s="297"/>
      <c r="C682" s="297"/>
      <c r="D682" s="297"/>
      <c r="E682" s="297"/>
      <c r="F682" s="297"/>
      <c r="G682" s="297"/>
      <c r="H682" s="297"/>
      <c r="I682" s="297"/>
      <c r="J682" s="297"/>
      <c r="K682" s="303"/>
    </row>
    <row r="683" spans="1:11" ht="18.95" customHeight="1">
      <c r="A683" s="297"/>
      <c r="B683" s="297"/>
      <c r="C683" s="297"/>
      <c r="D683" s="297"/>
      <c r="E683" s="297"/>
      <c r="F683" s="297"/>
      <c r="G683" s="297"/>
      <c r="H683" s="297"/>
      <c r="I683" s="297"/>
      <c r="J683" s="297"/>
      <c r="K683" s="303"/>
    </row>
    <row r="684" spans="1:11" ht="18.95" customHeight="1">
      <c r="A684" s="297"/>
      <c r="B684" s="297"/>
      <c r="C684" s="297"/>
      <c r="D684" s="297"/>
      <c r="E684" s="297"/>
      <c r="F684" s="297"/>
      <c r="G684" s="297"/>
      <c r="H684" s="297"/>
      <c r="I684" s="297"/>
      <c r="J684" s="297"/>
      <c r="K684" s="303"/>
    </row>
    <row r="685" spans="1:11" ht="18.95" customHeight="1">
      <c r="A685" s="297"/>
      <c r="B685" s="297"/>
      <c r="C685" s="297"/>
      <c r="D685" s="297"/>
      <c r="E685" s="297"/>
      <c r="F685" s="297"/>
      <c r="G685" s="297"/>
      <c r="H685" s="297"/>
      <c r="I685" s="297"/>
      <c r="J685" s="297"/>
      <c r="K685" s="303"/>
    </row>
    <row r="686" spans="1:11" ht="18.95" customHeight="1">
      <c r="A686" s="297"/>
      <c r="B686" s="297"/>
      <c r="C686" s="297"/>
      <c r="D686" s="297"/>
      <c r="E686" s="297"/>
      <c r="F686" s="297"/>
      <c r="G686" s="297"/>
      <c r="H686" s="297"/>
      <c r="I686" s="297"/>
      <c r="J686" s="297"/>
      <c r="K686" s="303"/>
    </row>
    <row r="687" spans="1:11" ht="18.95" customHeight="1">
      <c r="A687" s="297"/>
      <c r="B687" s="297"/>
      <c r="C687" s="297"/>
      <c r="D687" s="297"/>
      <c r="E687" s="297"/>
      <c r="F687" s="297"/>
      <c r="G687" s="297"/>
      <c r="H687" s="297"/>
      <c r="I687" s="297"/>
      <c r="J687" s="297"/>
      <c r="K687" s="303"/>
    </row>
    <row r="688" spans="1:11" ht="18.95" customHeight="1">
      <c r="A688" s="297"/>
      <c r="B688" s="297"/>
      <c r="C688" s="297"/>
      <c r="D688" s="297"/>
      <c r="E688" s="297"/>
      <c r="F688" s="297"/>
      <c r="G688" s="297"/>
      <c r="H688" s="297"/>
      <c r="I688" s="297"/>
      <c r="J688" s="297"/>
      <c r="K688" s="303"/>
    </row>
    <row r="689" spans="1:11" ht="18.95" customHeight="1">
      <c r="A689" s="297"/>
      <c r="B689" s="297"/>
      <c r="C689" s="297"/>
      <c r="D689" s="297"/>
      <c r="E689" s="297"/>
      <c r="F689" s="297"/>
      <c r="G689" s="297"/>
      <c r="H689" s="297"/>
      <c r="I689" s="297"/>
      <c r="J689" s="297"/>
      <c r="K689" s="303"/>
    </row>
    <row r="690" spans="1:11" ht="18.95" customHeight="1">
      <c r="A690" s="297"/>
      <c r="B690" s="297"/>
      <c r="C690" s="297"/>
      <c r="D690" s="297"/>
      <c r="E690" s="297"/>
      <c r="F690" s="297"/>
      <c r="G690" s="297"/>
      <c r="H690" s="297"/>
      <c r="I690" s="297"/>
      <c r="J690" s="297"/>
      <c r="K690" s="303"/>
    </row>
    <row r="691" spans="1:11" ht="18.95" customHeight="1">
      <c r="A691" s="297"/>
      <c r="B691" s="297"/>
      <c r="C691" s="297"/>
      <c r="D691" s="297"/>
      <c r="E691" s="297"/>
      <c r="F691" s="297"/>
      <c r="G691" s="297"/>
      <c r="H691" s="297"/>
      <c r="I691" s="297"/>
      <c r="J691" s="297"/>
      <c r="K691" s="303"/>
    </row>
    <row r="692" spans="1:11" ht="18.95" customHeight="1">
      <c r="A692" s="297"/>
      <c r="B692" s="297"/>
      <c r="C692" s="297"/>
      <c r="D692" s="297"/>
      <c r="E692" s="297"/>
      <c r="F692" s="297"/>
      <c r="G692" s="297"/>
      <c r="H692" s="297"/>
      <c r="I692" s="297"/>
      <c r="J692" s="297"/>
      <c r="K692" s="303"/>
    </row>
    <row r="693" spans="1:11" ht="18.95" customHeight="1">
      <c r="A693" s="297"/>
      <c r="B693" s="297"/>
      <c r="C693" s="297"/>
      <c r="D693" s="297"/>
      <c r="E693" s="297"/>
      <c r="F693" s="297"/>
      <c r="G693" s="297"/>
      <c r="H693" s="297"/>
      <c r="I693" s="297"/>
      <c r="J693" s="297"/>
      <c r="K693" s="303"/>
    </row>
    <row r="694" spans="1:11" ht="18.95" customHeight="1">
      <c r="A694" s="297"/>
      <c r="B694" s="297"/>
      <c r="C694" s="297"/>
      <c r="D694" s="297"/>
      <c r="E694" s="297"/>
      <c r="F694" s="297"/>
      <c r="G694" s="297"/>
      <c r="H694" s="297"/>
      <c r="I694" s="297"/>
      <c r="J694" s="297"/>
      <c r="K694" s="303"/>
    </row>
    <row r="695" spans="1:11" ht="18.95" customHeight="1">
      <c r="A695" s="297"/>
      <c r="B695" s="297"/>
      <c r="C695" s="297"/>
      <c r="D695" s="297"/>
      <c r="E695" s="297"/>
      <c r="F695" s="297"/>
      <c r="G695" s="297"/>
      <c r="H695" s="297"/>
      <c r="I695" s="297"/>
      <c r="J695" s="297"/>
      <c r="K695" s="303"/>
    </row>
    <row r="696" spans="1:11" ht="18.95" customHeight="1">
      <c r="A696" s="297"/>
      <c r="B696" s="297"/>
      <c r="C696" s="297"/>
      <c r="D696" s="297"/>
      <c r="E696" s="297"/>
      <c r="F696" s="297"/>
      <c r="G696" s="297"/>
      <c r="H696" s="297"/>
      <c r="I696" s="297"/>
      <c r="J696" s="297"/>
      <c r="K696" s="303"/>
    </row>
    <row r="697" spans="1:11" ht="18.95" customHeight="1">
      <c r="A697" s="297"/>
      <c r="B697" s="297"/>
      <c r="C697" s="297"/>
      <c r="D697" s="297"/>
      <c r="E697" s="297"/>
      <c r="F697" s="297"/>
      <c r="G697" s="297"/>
      <c r="H697" s="297"/>
      <c r="I697" s="297"/>
      <c r="J697" s="297"/>
      <c r="K697" s="303"/>
    </row>
    <row r="698" spans="1:11" ht="18.95" customHeight="1">
      <c r="A698" s="297"/>
      <c r="B698" s="297"/>
      <c r="C698" s="297"/>
      <c r="D698" s="297"/>
      <c r="E698" s="297"/>
      <c r="F698" s="297"/>
      <c r="G698" s="297"/>
      <c r="H698" s="297"/>
      <c r="I698" s="297"/>
      <c r="J698" s="297"/>
      <c r="K698" s="303"/>
    </row>
    <row r="699" spans="1:11" ht="18.95" customHeight="1">
      <c r="A699" s="297"/>
      <c r="B699" s="297"/>
      <c r="C699" s="297"/>
      <c r="D699" s="297"/>
      <c r="E699" s="297"/>
      <c r="F699" s="297"/>
      <c r="G699" s="297"/>
      <c r="H699" s="297"/>
      <c r="I699" s="297"/>
      <c r="J699" s="297"/>
      <c r="K699" s="303"/>
    </row>
    <row r="700" spans="1:11" ht="18.95" customHeight="1">
      <c r="A700" s="297"/>
      <c r="B700" s="297"/>
      <c r="C700" s="297"/>
      <c r="D700" s="297"/>
      <c r="E700" s="297"/>
      <c r="F700" s="297"/>
      <c r="G700" s="297"/>
      <c r="H700" s="297"/>
      <c r="I700" s="297"/>
      <c r="J700" s="297"/>
      <c r="K700" s="303"/>
    </row>
    <row r="701" spans="1:11" ht="18.95" customHeight="1">
      <c r="A701" s="297"/>
      <c r="B701" s="297"/>
      <c r="C701" s="297"/>
      <c r="D701" s="297"/>
      <c r="E701" s="297"/>
      <c r="F701" s="297"/>
      <c r="G701" s="297"/>
      <c r="H701" s="297"/>
      <c r="I701" s="297"/>
      <c r="J701" s="297"/>
      <c r="K701" s="303"/>
    </row>
    <row r="702" spans="1:11" ht="18.95" customHeight="1">
      <c r="A702" s="297"/>
      <c r="B702" s="297"/>
      <c r="C702" s="297"/>
      <c r="D702" s="297"/>
      <c r="E702" s="297"/>
      <c r="F702" s="297"/>
      <c r="G702" s="297"/>
      <c r="H702" s="297"/>
      <c r="I702" s="297"/>
      <c r="J702" s="297"/>
      <c r="K702" s="303"/>
    </row>
    <row r="703" spans="1:11" ht="18.95" customHeight="1">
      <c r="A703" s="297"/>
      <c r="B703" s="297"/>
      <c r="C703" s="297"/>
      <c r="D703" s="297"/>
      <c r="E703" s="297"/>
      <c r="F703" s="297"/>
      <c r="G703" s="297"/>
      <c r="H703" s="297"/>
      <c r="I703" s="297"/>
      <c r="J703" s="297"/>
      <c r="K703" s="303"/>
    </row>
    <row r="704" spans="1:11" ht="18.95" customHeight="1">
      <c r="A704" s="297"/>
      <c r="B704" s="297"/>
      <c r="C704" s="297"/>
      <c r="D704" s="297"/>
      <c r="E704" s="297"/>
      <c r="F704" s="297"/>
      <c r="G704" s="297"/>
      <c r="H704" s="297"/>
      <c r="I704" s="297"/>
      <c r="J704" s="297"/>
      <c r="K704" s="303"/>
    </row>
    <row r="705" spans="1:11" ht="18.95" customHeight="1">
      <c r="A705" s="297"/>
      <c r="B705" s="297"/>
      <c r="C705" s="297"/>
      <c r="D705" s="297"/>
      <c r="E705" s="297"/>
      <c r="F705" s="297"/>
      <c r="G705" s="297"/>
      <c r="H705" s="297"/>
      <c r="I705" s="297"/>
      <c r="J705" s="297"/>
      <c r="K705" s="303"/>
    </row>
    <row r="706" spans="1:11" ht="18.95" customHeight="1">
      <c r="A706" s="297"/>
      <c r="B706" s="297"/>
      <c r="C706" s="297"/>
      <c r="D706" s="297"/>
      <c r="E706" s="297"/>
      <c r="F706" s="297"/>
      <c r="G706" s="297"/>
      <c r="H706" s="297"/>
      <c r="I706" s="297"/>
      <c r="J706" s="297"/>
      <c r="K706" s="303"/>
    </row>
    <row r="707" spans="1:11" ht="18.95" customHeight="1">
      <c r="A707" s="297"/>
      <c r="B707" s="297"/>
      <c r="C707" s="297"/>
      <c r="D707" s="297"/>
      <c r="E707" s="297"/>
      <c r="F707" s="297"/>
      <c r="G707" s="297"/>
      <c r="H707" s="297"/>
      <c r="I707" s="297"/>
      <c r="J707" s="297"/>
      <c r="K707" s="303"/>
    </row>
    <row r="708" spans="1:11" ht="18.95" customHeight="1">
      <c r="A708" s="297"/>
      <c r="B708" s="297"/>
      <c r="C708" s="297"/>
      <c r="D708" s="297"/>
      <c r="E708" s="297"/>
      <c r="F708" s="297"/>
      <c r="G708" s="297"/>
      <c r="H708" s="297"/>
      <c r="I708" s="297"/>
      <c r="J708" s="297"/>
      <c r="K708" s="303"/>
    </row>
    <row r="709" spans="1:11" ht="18.95" customHeight="1">
      <c r="A709" s="297"/>
      <c r="B709" s="297"/>
      <c r="C709" s="297"/>
      <c r="D709" s="297"/>
      <c r="E709" s="297"/>
      <c r="F709" s="297"/>
      <c r="G709" s="297"/>
      <c r="H709" s="297"/>
      <c r="I709" s="297"/>
      <c r="J709" s="297"/>
      <c r="K709" s="303"/>
    </row>
    <row r="710" spans="1:11" ht="18.95" customHeight="1">
      <c r="A710" s="297"/>
      <c r="B710" s="297"/>
      <c r="C710" s="297"/>
      <c r="D710" s="297"/>
      <c r="E710" s="297"/>
      <c r="F710" s="297"/>
      <c r="G710" s="297"/>
      <c r="H710" s="297"/>
      <c r="I710" s="297"/>
      <c r="J710" s="297"/>
      <c r="K710" s="303"/>
    </row>
    <row r="711" spans="1:11" ht="18.95" customHeight="1">
      <c r="A711" s="297"/>
      <c r="B711" s="297"/>
      <c r="C711" s="297"/>
      <c r="D711" s="297"/>
      <c r="E711" s="297"/>
      <c r="F711" s="297"/>
      <c r="G711" s="297"/>
      <c r="H711" s="297"/>
      <c r="I711" s="297"/>
      <c r="J711" s="297"/>
      <c r="K711" s="303"/>
    </row>
    <row r="712" spans="1:11" ht="18.95" customHeight="1">
      <c r="A712" s="297"/>
      <c r="B712" s="297"/>
      <c r="C712" s="297"/>
      <c r="D712" s="297"/>
      <c r="E712" s="297"/>
      <c r="F712" s="297"/>
      <c r="G712" s="297"/>
      <c r="H712" s="297"/>
      <c r="I712" s="297"/>
      <c r="J712" s="297"/>
      <c r="K712" s="303"/>
    </row>
    <row r="713" spans="1:11" ht="18.95" customHeight="1">
      <c r="A713" s="297"/>
      <c r="B713" s="297"/>
      <c r="C713" s="297"/>
      <c r="D713" s="297"/>
      <c r="E713" s="297"/>
      <c r="F713" s="297"/>
      <c r="G713" s="297"/>
      <c r="H713" s="297"/>
      <c r="I713" s="297"/>
      <c r="J713" s="297"/>
      <c r="K713" s="303"/>
    </row>
    <row r="714" spans="1:11" ht="18.95" customHeight="1">
      <c r="A714" s="297"/>
      <c r="B714" s="297"/>
      <c r="C714" s="297"/>
      <c r="D714" s="297"/>
      <c r="E714" s="297"/>
      <c r="F714" s="297"/>
      <c r="G714" s="297"/>
      <c r="H714" s="297"/>
      <c r="I714" s="297"/>
      <c r="J714" s="297"/>
      <c r="K714" s="303"/>
    </row>
    <row r="715" spans="1:11" ht="18.95" customHeight="1">
      <c r="A715" s="297"/>
      <c r="B715" s="297"/>
      <c r="C715" s="297"/>
      <c r="D715" s="297"/>
      <c r="E715" s="297"/>
      <c r="F715" s="297"/>
      <c r="G715" s="297"/>
      <c r="H715" s="297"/>
      <c r="I715" s="297"/>
      <c r="J715" s="297"/>
      <c r="K715" s="303"/>
    </row>
    <row r="716" spans="1:11" ht="18.95" customHeight="1">
      <c r="A716" s="297"/>
      <c r="B716" s="297"/>
      <c r="C716" s="297"/>
      <c r="D716" s="297"/>
      <c r="E716" s="297"/>
      <c r="F716" s="297"/>
      <c r="G716" s="297"/>
      <c r="H716" s="297"/>
      <c r="I716" s="297"/>
      <c r="J716" s="297"/>
      <c r="K716" s="303"/>
    </row>
    <row r="717" spans="1:11" ht="18.95" customHeight="1">
      <c r="A717" s="297"/>
      <c r="B717" s="297"/>
      <c r="C717" s="297"/>
      <c r="D717" s="297"/>
      <c r="E717" s="297"/>
      <c r="F717" s="297"/>
      <c r="G717" s="297"/>
      <c r="H717" s="297"/>
      <c r="I717" s="297"/>
      <c r="J717" s="297"/>
      <c r="K717" s="303"/>
    </row>
    <row r="718" spans="1:11" ht="18.95" customHeight="1">
      <c r="A718" s="297"/>
      <c r="B718" s="297"/>
      <c r="C718" s="297"/>
      <c r="D718" s="297"/>
      <c r="E718" s="297"/>
      <c r="F718" s="297"/>
      <c r="G718" s="297"/>
      <c r="H718" s="297"/>
      <c r="I718" s="297"/>
      <c r="J718" s="297"/>
      <c r="K718" s="303"/>
    </row>
    <row r="719" spans="1:11" ht="18.95" customHeight="1">
      <c r="A719" s="297"/>
      <c r="B719" s="297"/>
      <c r="C719" s="297"/>
      <c r="D719" s="297"/>
      <c r="E719" s="297"/>
      <c r="F719" s="297"/>
      <c r="G719" s="297"/>
      <c r="H719" s="297"/>
      <c r="I719" s="297"/>
      <c r="J719" s="297"/>
      <c r="K719" s="303"/>
    </row>
    <row r="720" spans="1:11" ht="18.95" customHeight="1">
      <c r="A720" s="297"/>
      <c r="B720" s="297"/>
      <c r="C720" s="297"/>
      <c r="D720" s="297"/>
      <c r="E720" s="297"/>
      <c r="F720" s="297"/>
      <c r="G720" s="297"/>
      <c r="H720" s="297"/>
      <c r="I720" s="297"/>
      <c r="J720" s="297"/>
      <c r="K720" s="303"/>
    </row>
    <row r="721" spans="1:11" ht="18.95" customHeight="1">
      <c r="A721" s="297"/>
      <c r="B721" s="297"/>
      <c r="C721" s="297"/>
      <c r="D721" s="297"/>
      <c r="E721" s="297"/>
      <c r="F721" s="297"/>
      <c r="G721" s="297"/>
      <c r="H721" s="297"/>
      <c r="I721" s="297"/>
      <c r="J721" s="297"/>
      <c r="K721" s="303"/>
    </row>
    <row r="722" spans="1:11" ht="18.95" customHeight="1">
      <c r="A722" s="297"/>
      <c r="B722" s="297"/>
      <c r="C722" s="297"/>
      <c r="D722" s="297"/>
      <c r="E722" s="297"/>
      <c r="F722" s="297"/>
      <c r="G722" s="297"/>
      <c r="H722" s="297"/>
      <c r="I722" s="297"/>
      <c r="J722" s="297"/>
      <c r="K722" s="303"/>
    </row>
    <row r="723" spans="1:11" ht="18.95" customHeight="1">
      <c r="A723" s="297"/>
      <c r="B723" s="297"/>
      <c r="C723" s="297"/>
      <c r="D723" s="297"/>
      <c r="E723" s="297"/>
      <c r="F723" s="297"/>
      <c r="G723" s="297"/>
      <c r="H723" s="297"/>
      <c r="I723" s="297"/>
      <c r="J723" s="297"/>
      <c r="K723" s="303"/>
    </row>
    <row r="724" spans="1:11" ht="18.95" customHeight="1">
      <c r="A724" s="297"/>
      <c r="B724" s="297"/>
      <c r="C724" s="297"/>
      <c r="D724" s="297"/>
      <c r="E724" s="297"/>
      <c r="F724" s="297"/>
      <c r="G724" s="297"/>
      <c r="H724" s="297"/>
      <c r="I724" s="297"/>
      <c r="J724" s="297"/>
      <c r="K724" s="303"/>
    </row>
    <row r="725" spans="1:11" ht="18.95" customHeight="1">
      <c r="A725" s="297"/>
      <c r="B725" s="297"/>
      <c r="C725" s="297"/>
      <c r="D725" s="297"/>
      <c r="E725" s="297"/>
      <c r="F725" s="297"/>
      <c r="G725" s="297"/>
      <c r="H725" s="297"/>
      <c r="I725" s="297"/>
      <c r="J725" s="297"/>
      <c r="K725" s="303"/>
    </row>
    <row r="726" spans="1:11" ht="18.95" customHeight="1">
      <c r="A726" s="297"/>
      <c r="B726" s="297"/>
      <c r="C726" s="297"/>
      <c r="D726" s="297"/>
      <c r="E726" s="297"/>
      <c r="F726" s="297"/>
      <c r="G726" s="297"/>
      <c r="H726" s="297"/>
      <c r="I726" s="297"/>
      <c r="J726" s="297"/>
      <c r="K726" s="303"/>
    </row>
    <row r="727" spans="1:11" ht="18.95" customHeight="1">
      <c r="A727" s="297"/>
      <c r="B727" s="297"/>
      <c r="C727" s="297"/>
      <c r="D727" s="297"/>
      <c r="E727" s="297"/>
      <c r="F727" s="297"/>
      <c r="G727" s="297"/>
      <c r="H727" s="297"/>
      <c r="I727" s="297"/>
      <c r="J727" s="297"/>
      <c r="K727" s="303"/>
    </row>
    <row r="728" spans="1:11" ht="18.95" customHeight="1">
      <c r="A728" s="297"/>
      <c r="B728" s="297"/>
      <c r="C728" s="297"/>
      <c r="D728" s="297"/>
      <c r="E728" s="297"/>
      <c r="F728" s="297"/>
      <c r="G728" s="297"/>
      <c r="H728" s="297"/>
      <c r="I728" s="297"/>
      <c r="J728" s="297"/>
      <c r="K728" s="303"/>
    </row>
    <row r="729" spans="1:11" ht="18.95" customHeight="1">
      <c r="A729" s="297"/>
      <c r="B729" s="297"/>
      <c r="C729" s="297"/>
      <c r="D729" s="297"/>
      <c r="E729" s="297"/>
      <c r="F729" s="297"/>
      <c r="G729" s="297"/>
      <c r="H729" s="297"/>
      <c r="I729" s="297"/>
      <c r="J729" s="297"/>
      <c r="K729" s="303"/>
    </row>
    <row r="730" spans="1:11" ht="18.95" customHeight="1">
      <c r="A730" s="297"/>
      <c r="B730" s="297"/>
      <c r="C730" s="297"/>
      <c r="D730" s="297"/>
      <c r="E730" s="297"/>
      <c r="F730" s="297"/>
      <c r="G730" s="297"/>
      <c r="H730" s="297"/>
      <c r="I730" s="297"/>
      <c r="J730" s="297"/>
      <c r="K730" s="303"/>
    </row>
    <row r="731" spans="1:11" ht="18.95" customHeight="1">
      <c r="A731" s="297"/>
      <c r="B731" s="297"/>
      <c r="C731" s="297"/>
      <c r="D731" s="297"/>
      <c r="E731" s="297"/>
      <c r="F731" s="297"/>
      <c r="G731" s="297"/>
      <c r="H731" s="297"/>
      <c r="I731" s="297"/>
      <c r="J731" s="297"/>
      <c r="K731" s="303"/>
    </row>
    <row r="732" spans="1:11" ht="18.95" customHeight="1">
      <c r="A732" s="297"/>
      <c r="B732" s="297"/>
      <c r="C732" s="297"/>
      <c r="D732" s="297"/>
      <c r="E732" s="297"/>
      <c r="F732" s="297"/>
      <c r="G732" s="297"/>
      <c r="H732" s="297"/>
      <c r="I732" s="297"/>
      <c r="J732" s="297"/>
      <c r="K732" s="303"/>
    </row>
    <row r="733" spans="1:11" ht="18.95" customHeight="1">
      <c r="A733" s="297"/>
      <c r="B733" s="297"/>
      <c r="C733" s="297"/>
      <c r="D733" s="297"/>
      <c r="E733" s="297"/>
      <c r="F733" s="297"/>
      <c r="G733" s="297"/>
      <c r="H733" s="297"/>
      <c r="I733" s="297"/>
      <c r="J733" s="297"/>
      <c r="K733" s="303"/>
    </row>
    <row r="734" spans="1:11" ht="18.95" customHeight="1">
      <c r="A734" s="297"/>
      <c r="B734" s="297"/>
      <c r="C734" s="297"/>
      <c r="D734" s="297"/>
      <c r="E734" s="297"/>
      <c r="F734" s="297"/>
      <c r="G734" s="297"/>
      <c r="H734" s="297"/>
      <c r="I734" s="297"/>
      <c r="J734" s="297"/>
      <c r="K734" s="303"/>
    </row>
    <row r="735" spans="1:11" ht="18.95" customHeight="1">
      <c r="A735" s="297"/>
      <c r="B735" s="297"/>
      <c r="C735" s="297"/>
      <c r="D735" s="297"/>
      <c r="E735" s="297"/>
      <c r="F735" s="297"/>
      <c r="G735" s="297"/>
      <c r="H735" s="297"/>
      <c r="I735" s="297"/>
      <c r="J735" s="297"/>
      <c r="K735" s="303"/>
    </row>
    <row r="736" spans="1:11" ht="18.95" customHeight="1">
      <c r="A736" s="297"/>
      <c r="B736" s="297"/>
      <c r="C736" s="297"/>
      <c r="D736" s="297"/>
      <c r="E736" s="297"/>
      <c r="F736" s="297"/>
      <c r="G736" s="297"/>
      <c r="H736" s="297"/>
      <c r="I736" s="297"/>
      <c r="J736" s="297"/>
      <c r="K736" s="303"/>
    </row>
    <row r="737" spans="1:11" ht="18.95" customHeight="1">
      <c r="A737" s="297"/>
      <c r="B737" s="297"/>
      <c r="C737" s="297"/>
      <c r="D737" s="297"/>
      <c r="E737" s="297"/>
      <c r="F737" s="297"/>
      <c r="G737" s="297"/>
      <c r="H737" s="297"/>
      <c r="I737" s="297"/>
      <c r="J737" s="297"/>
      <c r="K737" s="303"/>
    </row>
    <row r="738" spans="1:11" ht="18.95" customHeight="1">
      <c r="A738" s="297"/>
      <c r="B738" s="297"/>
      <c r="C738" s="297"/>
      <c r="D738" s="297"/>
      <c r="E738" s="297"/>
      <c r="F738" s="297"/>
      <c r="G738" s="297"/>
      <c r="H738" s="297"/>
      <c r="I738" s="297"/>
      <c r="J738" s="297"/>
      <c r="K738" s="303"/>
    </row>
    <row r="739" spans="1:11" ht="18.95" customHeight="1">
      <c r="A739" s="297"/>
      <c r="B739" s="297"/>
      <c r="C739" s="297"/>
      <c r="D739" s="297"/>
      <c r="E739" s="297"/>
      <c r="F739" s="297"/>
      <c r="G739" s="297"/>
      <c r="H739" s="297"/>
      <c r="I739" s="297"/>
      <c r="J739" s="297"/>
      <c r="K739" s="303"/>
    </row>
    <row r="740" spans="1:11" ht="18.95" customHeight="1">
      <c r="A740" s="297"/>
      <c r="B740" s="297"/>
      <c r="C740" s="297"/>
      <c r="D740" s="297"/>
      <c r="E740" s="297"/>
      <c r="F740" s="297"/>
      <c r="G740" s="297"/>
      <c r="H740" s="297"/>
      <c r="I740" s="297"/>
      <c r="J740" s="297"/>
      <c r="K740" s="303"/>
    </row>
    <row r="741" spans="1:11" ht="18.95" customHeight="1">
      <c r="A741" s="297"/>
      <c r="B741" s="297"/>
      <c r="C741" s="297"/>
      <c r="D741" s="297"/>
      <c r="E741" s="297"/>
      <c r="F741" s="297"/>
      <c r="G741" s="297"/>
      <c r="H741" s="297"/>
      <c r="I741" s="297"/>
      <c r="J741" s="297"/>
      <c r="K741" s="303"/>
    </row>
    <row r="742" spans="1:11" ht="18.95" customHeight="1">
      <c r="A742" s="297"/>
      <c r="B742" s="297"/>
      <c r="C742" s="297"/>
      <c r="D742" s="297"/>
      <c r="E742" s="297"/>
      <c r="F742" s="297"/>
      <c r="G742" s="297"/>
      <c r="H742" s="297"/>
      <c r="I742" s="297"/>
      <c r="J742" s="297"/>
      <c r="K742" s="303"/>
    </row>
    <row r="743" spans="1:11" ht="18.95" customHeight="1">
      <c r="A743" s="297"/>
      <c r="B743" s="297"/>
      <c r="C743" s="297"/>
      <c r="D743" s="297"/>
      <c r="E743" s="297"/>
      <c r="F743" s="297"/>
      <c r="G743" s="297"/>
      <c r="H743" s="297"/>
      <c r="I743" s="297"/>
      <c r="J743" s="297"/>
      <c r="K743" s="303"/>
    </row>
    <row r="744" spans="1:11" ht="18.95" customHeight="1">
      <c r="A744" s="297"/>
      <c r="B744" s="297"/>
      <c r="C744" s="297"/>
      <c r="D744" s="297"/>
      <c r="E744" s="297"/>
      <c r="F744" s="297"/>
      <c r="G744" s="297"/>
      <c r="H744" s="297"/>
      <c r="I744" s="297"/>
      <c r="J744" s="297"/>
      <c r="K744" s="303"/>
    </row>
    <row r="745" spans="1:11" ht="18.95" customHeight="1">
      <c r="A745" s="297"/>
      <c r="B745" s="297"/>
      <c r="C745" s="297"/>
      <c r="D745" s="297"/>
      <c r="E745" s="297"/>
      <c r="F745" s="297"/>
      <c r="G745" s="297"/>
      <c r="H745" s="297"/>
      <c r="I745" s="297"/>
      <c r="J745" s="297"/>
      <c r="K745" s="303"/>
    </row>
    <row r="746" spans="1:11" ht="18.95" customHeight="1">
      <c r="A746" s="297"/>
      <c r="B746" s="297"/>
      <c r="C746" s="297"/>
      <c r="D746" s="297"/>
      <c r="E746" s="297"/>
      <c r="F746" s="297"/>
      <c r="G746" s="297"/>
      <c r="H746" s="297"/>
      <c r="I746" s="297"/>
      <c r="J746" s="297"/>
      <c r="K746" s="303"/>
    </row>
    <row r="747" spans="1:11" ht="18.95" customHeight="1">
      <c r="A747" s="297"/>
      <c r="B747" s="297"/>
      <c r="C747" s="297"/>
      <c r="D747" s="297"/>
      <c r="E747" s="297"/>
      <c r="F747" s="297"/>
      <c r="G747" s="297"/>
      <c r="H747" s="297"/>
      <c r="I747" s="297"/>
      <c r="J747" s="297"/>
      <c r="K747" s="303"/>
    </row>
    <row r="748" spans="1:11" ht="18.95" customHeight="1">
      <c r="A748" s="297"/>
      <c r="B748" s="297"/>
      <c r="C748" s="297"/>
      <c r="D748" s="297"/>
      <c r="E748" s="297"/>
      <c r="F748" s="297"/>
      <c r="G748" s="297"/>
      <c r="H748" s="297"/>
      <c r="I748" s="297"/>
      <c r="J748" s="297"/>
      <c r="K748" s="303"/>
    </row>
    <row r="749" spans="1:11" ht="18.95" customHeight="1">
      <c r="A749" s="297"/>
      <c r="B749" s="297"/>
      <c r="C749" s="297"/>
      <c r="D749" s="297"/>
      <c r="E749" s="297"/>
      <c r="F749" s="297"/>
      <c r="G749" s="297"/>
      <c r="H749" s="297"/>
      <c r="I749" s="297"/>
      <c r="J749" s="297"/>
      <c r="K749" s="303"/>
    </row>
    <row r="750" spans="1:11" ht="18.95" customHeight="1">
      <c r="A750" s="297"/>
      <c r="B750" s="297"/>
      <c r="C750" s="297"/>
      <c r="D750" s="297"/>
      <c r="E750" s="297"/>
      <c r="F750" s="297"/>
      <c r="G750" s="297"/>
      <c r="H750" s="297"/>
      <c r="I750" s="297"/>
      <c r="J750" s="297"/>
      <c r="K750" s="303"/>
    </row>
    <row r="751" spans="1:11" ht="18.95" customHeight="1">
      <c r="A751" s="297"/>
      <c r="B751" s="297"/>
      <c r="C751" s="297"/>
      <c r="D751" s="297"/>
      <c r="E751" s="297"/>
      <c r="F751" s="297"/>
      <c r="G751" s="297"/>
      <c r="H751" s="297"/>
      <c r="I751" s="297"/>
      <c r="J751" s="297"/>
      <c r="K751" s="303"/>
    </row>
    <row r="752" spans="1:11" ht="18.95" customHeight="1">
      <c r="A752" s="297"/>
      <c r="B752" s="297"/>
      <c r="C752" s="297"/>
      <c r="D752" s="297"/>
      <c r="E752" s="297"/>
      <c r="F752" s="297"/>
      <c r="G752" s="297"/>
      <c r="H752" s="297"/>
      <c r="I752" s="297"/>
      <c r="J752" s="297"/>
      <c r="K752" s="303"/>
    </row>
    <row r="753" spans="1:11" ht="18.95" customHeight="1">
      <c r="A753" s="297"/>
      <c r="B753" s="297"/>
      <c r="C753" s="297"/>
      <c r="D753" s="297"/>
      <c r="E753" s="297"/>
      <c r="F753" s="297"/>
      <c r="G753" s="297"/>
      <c r="H753" s="297"/>
      <c r="I753" s="297"/>
      <c r="J753" s="297"/>
      <c r="K753" s="303"/>
    </row>
    <row r="754" spans="1:11" ht="18.95" customHeight="1">
      <c r="A754" s="297"/>
      <c r="B754" s="297"/>
      <c r="C754" s="297"/>
      <c r="D754" s="297"/>
      <c r="E754" s="297"/>
      <c r="F754" s="297"/>
      <c r="G754" s="297"/>
      <c r="H754" s="297"/>
      <c r="I754" s="297"/>
      <c r="J754" s="297"/>
      <c r="K754" s="303"/>
    </row>
    <row r="755" spans="1:11" ht="18.95" customHeight="1">
      <c r="A755" s="297"/>
      <c r="B755" s="297"/>
      <c r="C755" s="297"/>
      <c r="D755" s="297"/>
      <c r="E755" s="297"/>
      <c r="F755" s="297"/>
      <c r="G755" s="297"/>
      <c r="H755" s="297"/>
      <c r="I755" s="297"/>
      <c r="J755" s="297"/>
      <c r="K755" s="303"/>
    </row>
    <row r="756" spans="1:11" ht="18.95" customHeight="1">
      <c r="A756" s="297"/>
      <c r="B756" s="297"/>
      <c r="C756" s="297"/>
      <c r="D756" s="297"/>
      <c r="E756" s="297"/>
      <c r="F756" s="297"/>
      <c r="G756" s="297"/>
      <c r="H756" s="297"/>
      <c r="I756" s="297"/>
      <c r="J756" s="297"/>
      <c r="K756" s="303"/>
    </row>
    <row r="757" spans="1:11" ht="18.95" customHeight="1">
      <c r="A757" s="297"/>
      <c r="B757" s="297"/>
      <c r="C757" s="297"/>
      <c r="D757" s="297"/>
      <c r="E757" s="297"/>
      <c r="F757" s="297"/>
      <c r="G757" s="297"/>
      <c r="H757" s="297"/>
      <c r="I757" s="297"/>
      <c r="J757" s="297"/>
      <c r="K757" s="303"/>
    </row>
    <row r="758" spans="1:11" ht="18.95" customHeight="1">
      <c r="A758" s="297"/>
      <c r="B758" s="297"/>
      <c r="C758" s="297"/>
      <c r="D758" s="297"/>
      <c r="E758" s="297"/>
      <c r="F758" s="297"/>
      <c r="G758" s="297"/>
      <c r="H758" s="297"/>
      <c r="I758" s="297"/>
      <c r="J758" s="297"/>
      <c r="K758" s="303"/>
    </row>
    <row r="759" spans="1:11" ht="18.95" customHeight="1">
      <c r="A759" s="297"/>
      <c r="B759" s="297"/>
      <c r="C759" s="297"/>
      <c r="D759" s="297"/>
      <c r="E759" s="297"/>
      <c r="F759" s="297"/>
      <c r="G759" s="297"/>
      <c r="H759" s="297"/>
      <c r="I759" s="297"/>
      <c r="J759" s="297"/>
      <c r="K759" s="303"/>
    </row>
    <row r="760" spans="1:11" ht="18.95" customHeight="1">
      <c r="A760" s="297"/>
      <c r="B760" s="297"/>
      <c r="C760" s="297"/>
      <c r="D760" s="297"/>
      <c r="E760" s="297"/>
      <c r="F760" s="297"/>
      <c r="G760" s="297"/>
      <c r="H760" s="297"/>
      <c r="I760" s="297"/>
      <c r="J760" s="297"/>
      <c r="K760" s="303"/>
    </row>
    <row r="761" spans="1:11" ht="18.95" customHeight="1">
      <c r="A761" s="297"/>
      <c r="B761" s="297"/>
      <c r="C761" s="297"/>
      <c r="D761" s="297"/>
      <c r="E761" s="297"/>
      <c r="F761" s="297"/>
      <c r="G761" s="297"/>
      <c r="H761" s="297"/>
      <c r="I761" s="297"/>
      <c r="J761" s="297"/>
      <c r="K761" s="303"/>
    </row>
    <row r="762" spans="1:11" ht="18.95" customHeight="1">
      <c r="A762" s="297"/>
      <c r="B762" s="297"/>
      <c r="C762" s="297"/>
      <c r="D762" s="297"/>
      <c r="E762" s="297"/>
      <c r="F762" s="297"/>
      <c r="G762" s="297"/>
      <c r="H762" s="297"/>
      <c r="I762" s="297"/>
      <c r="J762" s="297"/>
      <c r="K762" s="303"/>
    </row>
    <row r="763" spans="1:11" ht="18.95" customHeight="1">
      <c r="A763" s="297"/>
      <c r="B763" s="297"/>
      <c r="C763" s="297"/>
      <c r="D763" s="297"/>
      <c r="E763" s="297"/>
      <c r="F763" s="297"/>
      <c r="G763" s="297"/>
      <c r="H763" s="297"/>
      <c r="I763" s="297"/>
      <c r="J763" s="297"/>
      <c r="K763" s="303"/>
    </row>
    <row r="764" spans="1:11" ht="18.95" customHeight="1">
      <c r="A764" s="297"/>
      <c r="B764" s="297"/>
      <c r="C764" s="297"/>
      <c r="D764" s="297"/>
      <c r="E764" s="297"/>
      <c r="F764" s="297"/>
      <c r="G764" s="297"/>
      <c r="H764" s="297"/>
      <c r="I764" s="297"/>
      <c r="J764" s="297"/>
      <c r="K764" s="303"/>
    </row>
    <row r="765" spans="1:11" ht="18.95" customHeight="1">
      <c r="A765" s="297"/>
      <c r="B765" s="297"/>
      <c r="C765" s="297"/>
      <c r="D765" s="297"/>
      <c r="E765" s="297"/>
      <c r="F765" s="297"/>
      <c r="G765" s="297"/>
      <c r="H765" s="297"/>
      <c r="I765" s="297"/>
      <c r="J765" s="297"/>
      <c r="K765" s="303"/>
    </row>
    <row r="766" spans="1:11" ht="18.95" customHeight="1">
      <c r="A766" s="297"/>
      <c r="B766" s="297"/>
      <c r="C766" s="297"/>
      <c r="D766" s="297"/>
      <c r="E766" s="297"/>
      <c r="F766" s="297"/>
      <c r="G766" s="297"/>
      <c r="H766" s="297"/>
      <c r="I766" s="297"/>
      <c r="J766" s="297"/>
      <c r="K766" s="303"/>
    </row>
    <row r="767" spans="1:11" ht="18.95" customHeight="1">
      <c r="A767" s="297"/>
      <c r="B767" s="297"/>
      <c r="C767" s="297"/>
      <c r="D767" s="297"/>
      <c r="E767" s="297"/>
      <c r="F767" s="297"/>
      <c r="G767" s="297"/>
      <c r="H767" s="297"/>
      <c r="I767" s="297"/>
      <c r="J767" s="297"/>
      <c r="K767" s="303"/>
    </row>
    <row r="768" spans="1:11" ht="18.95" customHeight="1">
      <c r="A768" s="297"/>
      <c r="B768" s="297"/>
      <c r="C768" s="297"/>
      <c r="D768" s="297"/>
      <c r="E768" s="297"/>
      <c r="F768" s="297"/>
      <c r="G768" s="297"/>
      <c r="H768" s="297"/>
      <c r="I768" s="297"/>
      <c r="J768" s="297"/>
      <c r="K768" s="303"/>
    </row>
    <row r="769" spans="1:11" ht="18.95" customHeight="1">
      <c r="A769" s="297"/>
      <c r="B769" s="297"/>
      <c r="C769" s="297"/>
      <c r="D769" s="297"/>
      <c r="E769" s="297"/>
      <c r="F769" s="297"/>
      <c r="G769" s="297"/>
      <c r="H769" s="297"/>
      <c r="I769" s="297"/>
      <c r="J769" s="297"/>
      <c r="K769" s="303"/>
    </row>
    <row r="770" spans="1:11" ht="18.95" customHeight="1">
      <c r="A770" s="297"/>
      <c r="B770" s="297"/>
      <c r="C770" s="297"/>
      <c r="D770" s="297"/>
      <c r="E770" s="297"/>
      <c r="F770" s="297"/>
      <c r="G770" s="297"/>
      <c r="H770" s="297"/>
      <c r="I770" s="297"/>
      <c r="J770" s="297"/>
      <c r="K770" s="303"/>
    </row>
    <row r="771" spans="1:11" ht="18.95" customHeight="1">
      <c r="A771" s="297"/>
      <c r="B771" s="297"/>
      <c r="C771" s="297"/>
      <c r="D771" s="297"/>
      <c r="E771" s="297"/>
      <c r="F771" s="297"/>
      <c r="G771" s="297"/>
      <c r="H771" s="297"/>
      <c r="I771" s="297"/>
      <c r="J771" s="297"/>
      <c r="K771" s="303"/>
    </row>
    <row r="772" spans="1:11" ht="18.95" customHeight="1">
      <c r="A772" s="297"/>
      <c r="B772" s="297"/>
      <c r="C772" s="297"/>
      <c r="D772" s="297"/>
      <c r="E772" s="297"/>
      <c r="F772" s="297"/>
      <c r="G772" s="297"/>
      <c r="H772" s="297"/>
      <c r="I772" s="297"/>
      <c r="J772" s="297"/>
      <c r="K772" s="303"/>
    </row>
    <row r="773" spans="1:11" ht="18.95" customHeight="1">
      <c r="A773" s="297"/>
      <c r="B773" s="297"/>
      <c r="C773" s="297"/>
      <c r="D773" s="297"/>
      <c r="E773" s="297"/>
      <c r="F773" s="297"/>
      <c r="G773" s="297"/>
      <c r="H773" s="297"/>
      <c r="I773" s="297"/>
      <c r="J773" s="297"/>
      <c r="K773" s="303"/>
    </row>
    <row r="774" spans="1:11" ht="18.95" customHeight="1">
      <c r="A774" s="297"/>
      <c r="B774" s="297"/>
      <c r="C774" s="297"/>
      <c r="D774" s="297"/>
      <c r="E774" s="297"/>
      <c r="F774" s="297"/>
      <c r="G774" s="297"/>
      <c r="H774" s="297"/>
      <c r="I774" s="297"/>
      <c r="J774" s="297"/>
      <c r="K774" s="303"/>
    </row>
    <row r="775" spans="1:11" ht="18.95" customHeight="1">
      <c r="A775" s="297"/>
      <c r="B775" s="297"/>
      <c r="C775" s="297"/>
      <c r="D775" s="297"/>
      <c r="E775" s="297"/>
      <c r="F775" s="297"/>
      <c r="G775" s="297"/>
      <c r="H775" s="297"/>
      <c r="I775" s="297"/>
      <c r="J775" s="297"/>
      <c r="K775" s="303"/>
    </row>
    <row r="776" spans="1:11" ht="18.95" customHeight="1">
      <c r="A776" s="297"/>
      <c r="B776" s="297"/>
      <c r="C776" s="297"/>
      <c r="D776" s="297"/>
      <c r="E776" s="297"/>
      <c r="F776" s="297"/>
      <c r="G776" s="297"/>
      <c r="H776" s="297"/>
      <c r="I776" s="297"/>
      <c r="J776" s="297"/>
      <c r="K776" s="303"/>
    </row>
    <row r="777" spans="1:11" ht="18.95" customHeight="1">
      <c r="A777" s="297"/>
      <c r="B777" s="297"/>
      <c r="C777" s="297"/>
      <c r="D777" s="297"/>
      <c r="E777" s="297"/>
      <c r="F777" s="297"/>
      <c r="G777" s="297"/>
      <c r="H777" s="297"/>
      <c r="I777" s="297"/>
      <c r="J777" s="297"/>
      <c r="K777" s="303"/>
    </row>
    <row r="778" spans="1:11" ht="18.95" customHeight="1">
      <c r="A778" s="297"/>
      <c r="B778" s="297"/>
      <c r="C778" s="297"/>
      <c r="D778" s="297"/>
      <c r="E778" s="297"/>
      <c r="F778" s="297"/>
      <c r="G778" s="297"/>
      <c r="H778" s="297"/>
      <c r="I778" s="297"/>
      <c r="J778" s="297"/>
      <c r="K778" s="303"/>
    </row>
    <row r="779" spans="1:11" ht="18.95" customHeight="1">
      <c r="A779" s="297"/>
      <c r="B779" s="297"/>
      <c r="C779" s="297"/>
      <c r="D779" s="297"/>
      <c r="E779" s="297"/>
      <c r="F779" s="297"/>
      <c r="G779" s="297"/>
      <c r="H779" s="297"/>
      <c r="I779" s="297"/>
      <c r="J779" s="297"/>
      <c r="K779" s="303"/>
    </row>
    <row r="780" spans="1:11" ht="18.95" customHeight="1">
      <c r="A780" s="297"/>
      <c r="B780" s="297"/>
      <c r="C780" s="297"/>
      <c r="D780" s="297"/>
      <c r="E780" s="297"/>
      <c r="F780" s="297"/>
      <c r="G780" s="297"/>
      <c r="H780" s="297"/>
      <c r="I780" s="297"/>
      <c r="J780" s="297"/>
      <c r="K780" s="303"/>
    </row>
    <row r="781" spans="1:11" ht="18.95" customHeight="1">
      <c r="A781" s="297"/>
      <c r="B781" s="297"/>
      <c r="C781" s="297"/>
      <c r="D781" s="297"/>
      <c r="E781" s="297"/>
      <c r="F781" s="297"/>
      <c r="G781" s="297"/>
      <c r="H781" s="297"/>
      <c r="I781" s="297"/>
      <c r="J781" s="297"/>
      <c r="K781" s="303"/>
    </row>
    <row r="782" spans="1:11" ht="18.95" customHeight="1">
      <c r="A782" s="297"/>
      <c r="B782" s="297"/>
      <c r="C782" s="297"/>
      <c r="D782" s="297"/>
      <c r="E782" s="297"/>
      <c r="F782" s="297"/>
      <c r="G782" s="297"/>
      <c r="H782" s="297"/>
      <c r="I782" s="297"/>
      <c r="J782" s="297"/>
      <c r="K782" s="303"/>
    </row>
    <row r="783" spans="1:11" ht="18.95" customHeight="1">
      <c r="A783" s="297"/>
      <c r="B783" s="297"/>
      <c r="C783" s="297"/>
      <c r="D783" s="297"/>
      <c r="E783" s="297"/>
      <c r="F783" s="297"/>
      <c r="G783" s="297"/>
      <c r="H783" s="297"/>
      <c r="I783" s="297"/>
      <c r="J783" s="297"/>
      <c r="K783" s="303"/>
    </row>
    <row r="784" spans="1:11" ht="18.95" customHeight="1">
      <c r="A784" s="297"/>
      <c r="B784" s="297"/>
      <c r="C784" s="297"/>
      <c r="D784" s="297"/>
      <c r="E784" s="297"/>
      <c r="F784" s="297"/>
      <c r="G784" s="297"/>
      <c r="H784" s="297"/>
      <c r="I784" s="297"/>
      <c r="J784" s="297"/>
      <c r="K784" s="303"/>
    </row>
    <row r="785" spans="1:11" ht="18.95" customHeight="1">
      <c r="A785" s="297"/>
      <c r="B785" s="297"/>
      <c r="C785" s="297"/>
      <c r="D785" s="297"/>
      <c r="E785" s="297"/>
      <c r="F785" s="297"/>
      <c r="G785" s="297"/>
      <c r="H785" s="297"/>
      <c r="I785" s="297"/>
      <c r="J785" s="297"/>
      <c r="K785" s="303"/>
    </row>
    <row r="786" spans="1:11" ht="18.95" customHeight="1">
      <c r="A786" s="297"/>
      <c r="B786" s="297"/>
      <c r="C786" s="297"/>
      <c r="D786" s="297"/>
      <c r="E786" s="297"/>
      <c r="F786" s="297"/>
      <c r="G786" s="297"/>
      <c r="H786" s="297"/>
      <c r="I786" s="297"/>
      <c r="J786" s="297"/>
      <c r="K786" s="303"/>
    </row>
    <row r="787" spans="1:11" ht="18.95" customHeight="1">
      <c r="A787" s="297"/>
      <c r="B787" s="297"/>
      <c r="C787" s="297"/>
      <c r="D787" s="297"/>
      <c r="E787" s="297"/>
      <c r="F787" s="297"/>
      <c r="G787" s="297"/>
      <c r="H787" s="297"/>
      <c r="I787" s="297"/>
      <c r="J787" s="297"/>
      <c r="K787" s="303"/>
    </row>
    <row r="788" spans="1:11" ht="18.95" customHeight="1">
      <c r="A788" s="297"/>
      <c r="B788" s="297"/>
      <c r="C788" s="297"/>
      <c r="D788" s="297"/>
      <c r="E788" s="297"/>
      <c r="F788" s="297"/>
      <c r="G788" s="297"/>
      <c r="H788" s="297"/>
      <c r="I788" s="297"/>
      <c r="J788" s="297"/>
      <c r="K788" s="303"/>
    </row>
    <row r="789" spans="1:11" ht="18.95" customHeight="1">
      <c r="A789" s="297"/>
      <c r="B789" s="297"/>
      <c r="C789" s="297"/>
      <c r="D789" s="297"/>
      <c r="E789" s="297"/>
      <c r="F789" s="297"/>
      <c r="G789" s="297"/>
      <c r="H789" s="297"/>
      <c r="I789" s="297"/>
      <c r="J789" s="297"/>
      <c r="K789" s="303"/>
    </row>
    <row r="790" spans="1:11" ht="18.95" customHeight="1">
      <c r="A790" s="297"/>
      <c r="B790" s="297"/>
      <c r="C790" s="297"/>
      <c r="D790" s="297"/>
      <c r="E790" s="297"/>
      <c r="F790" s="297"/>
      <c r="G790" s="297"/>
      <c r="H790" s="297"/>
      <c r="I790" s="297"/>
      <c r="J790" s="297"/>
      <c r="K790" s="303"/>
    </row>
    <row r="791" spans="1:11" ht="18.95" customHeight="1">
      <c r="A791" s="297"/>
      <c r="B791" s="297"/>
      <c r="C791" s="297"/>
      <c r="D791" s="297"/>
      <c r="E791" s="297"/>
      <c r="F791" s="297"/>
      <c r="G791" s="297"/>
      <c r="H791" s="297"/>
      <c r="I791" s="297"/>
      <c r="J791" s="297"/>
      <c r="K791" s="303"/>
    </row>
    <row r="792" spans="1:11" ht="18.95" customHeight="1">
      <c r="A792" s="297"/>
      <c r="B792" s="297"/>
      <c r="C792" s="297"/>
      <c r="D792" s="297"/>
      <c r="E792" s="297"/>
      <c r="F792" s="297"/>
      <c r="G792" s="297"/>
      <c r="H792" s="297"/>
      <c r="I792" s="297"/>
      <c r="J792" s="297"/>
      <c r="K792" s="303"/>
    </row>
    <row r="793" spans="1:11" ht="18.95" customHeight="1">
      <c r="A793" s="297"/>
      <c r="B793" s="297"/>
      <c r="C793" s="297"/>
      <c r="D793" s="297"/>
      <c r="E793" s="297"/>
      <c r="F793" s="297"/>
      <c r="G793" s="297"/>
      <c r="H793" s="297"/>
      <c r="I793" s="297"/>
      <c r="J793" s="297"/>
      <c r="K793" s="303"/>
    </row>
    <row r="794" spans="1:11" ht="18.95" customHeight="1">
      <c r="A794" s="297"/>
      <c r="B794" s="297"/>
      <c r="C794" s="297"/>
      <c r="D794" s="297"/>
      <c r="E794" s="297"/>
      <c r="F794" s="297"/>
      <c r="G794" s="297"/>
      <c r="H794" s="297"/>
      <c r="I794" s="297"/>
      <c r="J794" s="297"/>
      <c r="K794" s="303"/>
    </row>
    <row r="795" spans="1:11" ht="18.95" customHeight="1">
      <c r="A795" s="297"/>
      <c r="B795" s="297"/>
      <c r="C795" s="297"/>
      <c r="D795" s="297"/>
      <c r="E795" s="297"/>
      <c r="F795" s="297"/>
      <c r="G795" s="297"/>
      <c r="H795" s="297"/>
      <c r="I795" s="297"/>
      <c r="J795" s="297"/>
      <c r="K795" s="303"/>
    </row>
    <row r="796" spans="1:11" ht="18.95" customHeight="1">
      <c r="A796" s="297"/>
      <c r="B796" s="297"/>
      <c r="C796" s="297"/>
      <c r="D796" s="297"/>
      <c r="E796" s="297"/>
      <c r="F796" s="297"/>
      <c r="G796" s="297"/>
      <c r="H796" s="297"/>
      <c r="I796" s="297"/>
      <c r="J796" s="297"/>
      <c r="K796" s="303"/>
    </row>
    <row r="797" spans="1:11" ht="18.95" customHeight="1">
      <c r="A797" s="297"/>
      <c r="B797" s="297"/>
      <c r="C797" s="297"/>
      <c r="D797" s="297"/>
      <c r="E797" s="297"/>
      <c r="F797" s="297"/>
      <c r="G797" s="297"/>
      <c r="H797" s="297"/>
      <c r="I797" s="297"/>
      <c r="J797" s="297"/>
      <c r="K797" s="303"/>
    </row>
    <row r="798" spans="1:11" ht="18.95" customHeight="1">
      <c r="A798" s="297"/>
      <c r="B798" s="297"/>
      <c r="C798" s="297"/>
      <c r="D798" s="297"/>
      <c r="E798" s="297"/>
      <c r="F798" s="297"/>
      <c r="G798" s="297"/>
      <c r="H798" s="297"/>
      <c r="I798" s="297"/>
      <c r="J798" s="297"/>
      <c r="K798" s="303"/>
    </row>
    <row r="799" spans="1:11" ht="18.95" customHeight="1">
      <c r="A799" s="297"/>
      <c r="B799" s="297"/>
      <c r="C799" s="297"/>
      <c r="D799" s="297"/>
      <c r="E799" s="297"/>
      <c r="F799" s="297"/>
      <c r="G799" s="297"/>
      <c r="H799" s="297"/>
      <c r="I799" s="297"/>
      <c r="J799" s="297"/>
      <c r="K799" s="303"/>
    </row>
    <row r="800" spans="1:11" ht="18.95" customHeight="1">
      <c r="A800" s="297"/>
      <c r="B800" s="297"/>
      <c r="C800" s="297"/>
      <c r="D800" s="297"/>
      <c r="E800" s="297"/>
      <c r="F800" s="297"/>
      <c r="G800" s="297"/>
      <c r="H800" s="297"/>
      <c r="I800" s="297"/>
      <c r="J800" s="297"/>
      <c r="K800" s="303"/>
    </row>
    <row r="801" spans="1:11" ht="18.95" customHeight="1">
      <c r="A801" s="297"/>
      <c r="B801" s="297"/>
      <c r="C801" s="297"/>
      <c r="D801" s="297"/>
      <c r="E801" s="297"/>
      <c r="F801" s="297"/>
      <c r="G801" s="297"/>
      <c r="H801" s="297"/>
      <c r="I801" s="297"/>
      <c r="J801" s="297"/>
      <c r="K801" s="303"/>
    </row>
    <row r="802" spans="1:11" ht="18.95" customHeight="1">
      <c r="A802" s="297"/>
      <c r="B802" s="297"/>
      <c r="C802" s="297"/>
      <c r="D802" s="297"/>
      <c r="E802" s="297"/>
      <c r="F802" s="297"/>
      <c r="G802" s="297"/>
      <c r="H802" s="297"/>
      <c r="I802" s="297"/>
      <c r="J802" s="297"/>
      <c r="K802" s="303"/>
    </row>
    <row r="803" spans="1:11" ht="18.95" customHeight="1">
      <c r="A803" s="297"/>
      <c r="B803" s="297"/>
      <c r="C803" s="297"/>
      <c r="D803" s="297"/>
      <c r="E803" s="297"/>
      <c r="F803" s="297"/>
      <c r="G803" s="297"/>
      <c r="H803" s="297"/>
      <c r="I803" s="297"/>
      <c r="J803" s="297"/>
      <c r="K803" s="303"/>
    </row>
    <row r="804" spans="1:11" ht="18.95" customHeight="1">
      <c r="A804" s="297"/>
      <c r="B804" s="297"/>
      <c r="C804" s="297"/>
      <c r="D804" s="297"/>
      <c r="E804" s="297"/>
      <c r="F804" s="297"/>
      <c r="G804" s="297"/>
      <c r="H804" s="297"/>
      <c r="I804" s="297"/>
      <c r="J804" s="297"/>
      <c r="K804" s="303"/>
    </row>
    <row r="805" spans="1:11" ht="18.95" customHeight="1">
      <c r="A805" s="297"/>
      <c r="B805" s="297"/>
      <c r="C805" s="297"/>
      <c r="D805" s="297"/>
      <c r="E805" s="297"/>
      <c r="F805" s="297"/>
      <c r="G805" s="297"/>
      <c r="H805" s="297"/>
      <c r="I805" s="297"/>
      <c r="J805" s="297"/>
      <c r="K805" s="303"/>
    </row>
    <row r="806" spans="1:11" ht="18.95" customHeight="1">
      <c r="A806" s="297"/>
      <c r="B806" s="297"/>
      <c r="C806" s="297"/>
      <c r="D806" s="297"/>
      <c r="E806" s="297"/>
      <c r="F806" s="297"/>
      <c r="G806" s="297"/>
      <c r="H806" s="297"/>
      <c r="I806" s="297"/>
      <c r="J806" s="297"/>
      <c r="K806" s="303"/>
    </row>
    <row r="807" spans="1:11" ht="18.95" customHeight="1">
      <c r="A807" s="297"/>
      <c r="B807" s="297"/>
      <c r="C807" s="297"/>
      <c r="D807" s="297"/>
      <c r="E807" s="297"/>
      <c r="F807" s="297"/>
      <c r="G807" s="297"/>
      <c r="H807" s="297"/>
      <c r="I807" s="297"/>
      <c r="J807" s="297"/>
      <c r="K807" s="303"/>
    </row>
    <row r="808" spans="1:11" ht="18.95" customHeight="1">
      <c r="A808" s="297"/>
      <c r="B808" s="297"/>
      <c r="C808" s="297"/>
      <c r="D808" s="297"/>
      <c r="E808" s="297"/>
      <c r="F808" s="297"/>
      <c r="G808" s="297"/>
      <c r="H808" s="297"/>
      <c r="I808" s="297"/>
      <c r="J808" s="297"/>
      <c r="K808" s="303"/>
    </row>
    <row r="809" spans="1:11" ht="18.95" customHeight="1">
      <c r="A809" s="297"/>
      <c r="B809" s="297"/>
      <c r="C809" s="297"/>
      <c r="D809" s="297"/>
      <c r="E809" s="297"/>
      <c r="F809" s="297"/>
      <c r="G809" s="297"/>
      <c r="H809" s="297"/>
      <c r="I809" s="297"/>
      <c r="J809" s="297"/>
      <c r="K809" s="303"/>
    </row>
    <row r="810" spans="1:11" ht="18.95" customHeight="1">
      <c r="A810" s="297"/>
      <c r="B810" s="297"/>
      <c r="C810" s="297"/>
      <c r="D810" s="297"/>
      <c r="E810" s="297"/>
      <c r="F810" s="297"/>
      <c r="G810" s="297"/>
      <c r="H810" s="297"/>
      <c r="I810" s="297"/>
      <c r="J810" s="297"/>
      <c r="K810" s="303"/>
    </row>
    <row r="811" spans="1:11" ht="18.95" customHeight="1">
      <c r="A811" s="297"/>
      <c r="B811" s="297"/>
      <c r="C811" s="297"/>
      <c r="D811" s="297"/>
      <c r="E811" s="297"/>
      <c r="F811" s="297"/>
      <c r="G811" s="297"/>
      <c r="H811" s="297"/>
      <c r="I811" s="297"/>
      <c r="J811" s="297"/>
      <c r="K811" s="303"/>
    </row>
    <row r="812" spans="1:11" ht="18.95" customHeight="1">
      <c r="A812" s="297"/>
      <c r="B812" s="297"/>
      <c r="C812" s="297"/>
      <c r="D812" s="297"/>
      <c r="E812" s="297"/>
      <c r="F812" s="297"/>
      <c r="G812" s="297"/>
      <c r="H812" s="297"/>
      <c r="I812" s="297"/>
      <c r="J812" s="297"/>
      <c r="K812" s="303"/>
    </row>
    <row r="813" spans="1:11" ht="18.95" customHeight="1">
      <c r="A813" s="297"/>
      <c r="B813" s="297"/>
      <c r="C813" s="297"/>
      <c r="D813" s="297"/>
      <c r="E813" s="297"/>
      <c r="F813" s="297"/>
      <c r="G813" s="297"/>
      <c r="H813" s="297"/>
      <c r="I813" s="297"/>
      <c r="J813" s="297"/>
      <c r="K813" s="303"/>
    </row>
    <row r="814" spans="1:11" ht="18.95" customHeight="1">
      <c r="A814" s="297"/>
      <c r="B814" s="297"/>
      <c r="C814" s="297"/>
      <c r="D814" s="297"/>
      <c r="E814" s="297"/>
      <c r="F814" s="297"/>
      <c r="G814" s="297"/>
      <c r="H814" s="297"/>
      <c r="I814" s="297"/>
      <c r="J814" s="297"/>
      <c r="K814" s="303"/>
    </row>
    <row r="815" spans="1:11" ht="18.95" customHeight="1">
      <c r="A815" s="297"/>
      <c r="B815" s="297"/>
      <c r="C815" s="297"/>
      <c r="D815" s="297"/>
      <c r="E815" s="297"/>
      <c r="F815" s="297"/>
      <c r="G815" s="297"/>
      <c r="H815" s="297"/>
      <c r="I815" s="297"/>
      <c r="J815" s="297"/>
      <c r="K815" s="303"/>
    </row>
    <row r="816" spans="1:11" ht="18.95" customHeight="1">
      <c r="A816" s="297"/>
      <c r="B816" s="297"/>
      <c r="C816" s="297"/>
      <c r="D816" s="297"/>
      <c r="E816" s="297"/>
      <c r="F816" s="297"/>
      <c r="G816" s="297"/>
      <c r="H816" s="297"/>
      <c r="I816" s="297"/>
      <c r="J816" s="297"/>
      <c r="K816" s="303"/>
    </row>
    <row r="817" spans="1:11" ht="18.95" customHeight="1">
      <c r="A817" s="297"/>
      <c r="B817" s="297"/>
      <c r="C817" s="297"/>
      <c r="D817" s="297"/>
      <c r="E817" s="297"/>
      <c r="F817" s="297"/>
      <c r="G817" s="297"/>
      <c r="H817" s="297"/>
      <c r="I817" s="297"/>
      <c r="J817" s="297"/>
      <c r="K817" s="303"/>
    </row>
    <row r="818" spans="1:11" ht="18.95" customHeight="1">
      <c r="A818" s="297"/>
      <c r="B818" s="297"/>
      <c r="C818" s="297"/>
      <c r="D818" s="297"/>
      <c r="E818" s="297"/>
      <c r="F818" s="297"/>
      <c r="G818" s="297"/>
      <c r="H818" s="297"/>
      <c r="I818" s="297"/>
      <c r="J818" s="297"/>
      <c r="K818" s="303"/>
    </row>
    <row r="819" spans="1:11" ht="18.95" customHeight="1">
      <c r="A819" s="297"/>
      <c r="B819" s="297"/>
      <c r="C819" s="297"/>
      <c r="D819" s="297"/>
      <c r="E819" s="297"/>
      <c r="F819" s="297"/>
      <c r="G819" s="297"/>
      <c r="H819" s="297"/>
      <c r="I819" s="297"/>
      <c r="J819" s="297"/>
      <c r="K819" s="303"/>
    </row>
    <row r="820" spans="1:11" ht="18.95" customHeight="1">
      <c r="A820" s="297"/>
      <c r="B820" s="297"/>
      <c r="C820" s="297"/>
      <c r="D820" s="297"/>
      <c r="E820" s="297"/>
      <c r="F820" s="297"/>
      <c r="G820" s="297"/>
      <c r="H820" s="297"/>
      <c r="I820" s="297"/>
      <c r="J820" s="297"/>
      <c r="K820" s="303"/>
    </row>
    <row r="821" spans="1:11" ht="18.95" customHeight="1">
      <c r="A821" s="297"/>
      <c r="B821" s="297"/>
      <c r="C821" s="297"/>
      <c r="D821" s="297"/>
      <c r="E821" s="297"/>
      <c r="F821" s="297"/>
      <c r="G821" s="297"/>
      <c r="H821" s="297"/>
      <c r="I821" s="297"/>
      <c r="J821" s="297"/>
      <c r="K821" s="303"/>
    </row>
    <row r="822" spans="1:11" ht="18.95" customHeight="1">
      <c r="A822" s="297"/>
      <c r="B822" s="297"/>
      <c r="C822" s="297"/>
      <c r="D822" s="297"/>
      <c r="E822" s="297"/>
      <c r="F822" s="297"/>
      <c r="G822" s="297"/>
      <c r="H822" s="297"/>
      <c r="I822" s="297"/>
      <c r="J822" s="297"/>
      <c r="K822" s="303"/>
    </row>
  </sheetData>
  <mergeCells count="4">
    <mergeCell ref="E1:K1"/>
    <mergeCell ref="E2:K2"/>
    <mergeCell ref="B5:C5"/>
    <mergeCell ref="E3:K3"/>
  </mergeCells>
  <printOptions horizontalCentered="1"/>
  <pageMargins left="0.2" right="0.2" top="0.5" bottom="0.25" header="0.3" footer="0.3"/>
  <pageSetup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47C2-CF66-4147-9139-1304EFC8B403}">
  <sheetPr>
    <pageSetUpPr fitToPage="1"/>
  </sheetPr>
  <dimension ref="A1:Q142"/>
  <sheetViews>
    <sheetView view="pageBreakPreview" topLeftCell="A34" zoomScale="55" zoomScaleNormal="100" zoomScaleSheetLayoutView="55" zoomScalePageLayoutView="55" workbookViewId="0">
      <selection activeCell="L54" sqref="L54:L62"/>
    </sheetView>
  </sheetViews>
  <sheetFormatPr defaultColWidth="9.28515625" defaultRowHeight="16.5"/>
  <cols>
    <col min="1" max="1" width="8.7109375" style="118" customWidth="1"/>
    <col min="2" max="2" width="24.5703125" style="118" customWidth="1"/>
    <col min="3" max="3" width="23.7109375" style="118" bestFit="1" customWidth="1"/>
    <col min="4" max="4" width="22.5703125" style="118" customWidth="1"/>
    <col min="5" max="5" width="16.85546875" style="118" customWidth="1"/>
    <col min="6" max="6" width="22.5703125" style="118" customWidth="1"/>
    <col min="7" max="7" width="19.42578125" style="119" customWidth="1"/>
    <col min="8" max="8" width="16" style="118" customWidth="1"/>
    <col min="9" max="9" width="16.7109375" style="118" customWidth="1"/>
    <col min="10" max="10" width="13.7109375" style="118" customWidth="1"/>
    <col min="11" max="11" width="15.42578125" style="118" customWidth="1"/>
    <col min="12" max="12" width="19.28515625" style="118" customWidth="1"/>
    <col min="13" max="13" width="12.42578125" style="118" customWidth="1"/>
    <col min="14" max="15" width="13.42578125" style="118" customWidth="1"/>
    <col min="16" max="16" width="22.28515625" style="118" customWidth="1"/>
    <col min="17" max="17" width="14.7109375" style="118" bestFit="1" customWidth="1"/>
    <col min="18" max="16384" width="9.28515625" style="118"/>
  </cols>
  <sheetData>
    <row r="1" spans="1:16" s="1" customFormat="1" ht="40.15" customHeight="1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 t="s">
        <v>78</v>
      </c>
      <c r="N1" s="338" t="s">
        <v>78</v>
      </c>
      <c r="O1" s="339" t="s">
        <v>79</v>
      </c>
      <c r="P1" s="339"/>
    </row>
    <row r="2" spans="1:16" s="1" customFormat="1" ht="40.1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8" t="s">
        <v>80</v>
      </c>
      <c r="N2" s="338" t="s">
        <v>80</v>
      </c>
      <c r="O2" s="340" t="s">
        <v>81</v>
      </c>
      <c r="P2" s="340"/>
    </row>
    <row r="3" spans="1:16" s="1" customFormat="1" ht="40.15" customHeight="1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8" t="s">
        <v>82</v>
      </c>
      <c r="N3" s="338" t="s">
        <v>82</v>
      </c>
      <c r="O3" s="339">
        <v>3</v>
      </c>
      <c r="P3" s="339"/>
    </row>
    <row r="4" spans="1:16" s="2" customFormat="1" ht="40.15" customHeight="1">
      <c r="B4" s="3" t="s">
        <v>128</v>
      </c>
      <c r="G4" s="4"/>
    </row>
    <row r="5" spans="1:16" s="2" customFormat="1" ht="22.5" customHeight="1" thickBot="1">
      <c r="A5" s="126"/>
      <c r="B5" s="127" t="s">
        <v>0</v>
      </c>
      <c r="C5" s="127"/>
      <c r="D5" s="128"/>
      <c r="E5" s="126"/>
      <c r="F5" s="129"/>
      <c r="G5" s="129"/>
      <c r="H5" s="129"/>
      <c r="I5" s="129"/>
      <c r="J5" s="129"/>
      <c r="K5" s="129"/>
      <c r="L5" s="128"/>
      <c r="M5" s="126"/>
      <c r="N5" s="126"/>
      <c r="O5" s="126"/>
      <c r="P5" s="126"/>
    </row>
    <row r="6" spans="1:16" s="5" customFormat="1" ht="33.75" customHeight="1">
      <c r="A6" s="126"/>
      <c r="B6" s="128" t="s">
        <v>40</v>
      </c>
      <c r="C6" s="128"/>
      <c r="D6" s="6" t="s">
        <v>144</v>
      </c>
      <c r="E6" s="7"/>
      <c r="F6" s="128"/>
      <c r="G6" s="316" t="s">
        <v>131</v>
      </c>
      <c r="H6" s="317"/>
      <c r="I6" s="317"/>
      <c r="J6" s="317"/>
      <c r="K6" s="317"/>
      <c r="L6" s="318"/>
      <c r="M6" s="129"/>
      <c r="N6" s="129"/>
      <c r="O6" s="129"/>
      <c r="P6" s="129"/>
    </row>
    <row r="7" spans="1:16" s="5" customFormat="1" ht="39">
      <c r="A7" s="126"/>
      <c r="B7" s="128" t="s">
        <v>41</v>
      </c>
      <c r="C7" s="128"/>
      <c r="D7" s="6" t="s">
        <v>130</v>
      </c>
      <c r="E7" s="6"/>
      <c r="F7" s="128"/>
      <c r="G7" s="319"/>
      <c r="H7" s="320"/>
      <c r="I7" s="320"/>
      <c r="J7" s="320"/>
      <c r="K7" s="320"/>
      <c r="L7" s="321"/>
      <c r="M7" s="129"/>
      <c r="N7" s="129"/>
      <c r="O7" s="129"/>
      <c r="P7" s="129"/>
    </row>
    <row r="8" spans="1:16" s="5" customFormat="1" ht="74.25" customHeight="1" thickBot="1">
      <c r="A8" s="126"/>
      <c r="B8" s="128" t="s">
        <v>42</v>
      </c>
      <c r="C8" s="128"/>
      <c r="D8" s="325" t="s">
        <v>132</v>
      </c>
      <c r="E8" s="325"/>
      <c r="F8" s="326"/>
      <c r="G8" s="322"/>
      <c r="H8" s="323"/>
      <c r="I8" s="323"/>
      <c r="J8" s="323"/>
      <c r="K8" s="323"/>
      <c r="L8" s="324"/>
      <c r="M8" s="129"/>
      <c r="N8" s="129"/>
      <c r="O8" s="129"/>
      <c r="P8" s="129"/>
    </row>
    <row r="9" spans="1:16" s="8" customFormat="1" ht="38.1" customHeight="1">
      <c r="A9" s="130"/>
      <c r="B9" s="19" t="s">
        <v>1</v>
      </c>
      <c r="C9" s="19"/>
      <c r="D9" s="9" t="s">
        <v>138</v>
      </c>
      <c r="E9" s="9"/>
      <c r="F9" s="9"/>
      <c r="G9" s="131"/>
      <c r="H9" s="9"/>
      <c r="I9" s="9"/>
      <c r="J9" s="9"/>
      <c r="K9" s="9"/>
      <c r="L9" s="9"/>
      <c r="M9" s="9"/>
      <c r="N9" s="9"/>
      <c r="O9" s="9"/>
      <c r="P9" s="9"/>
    </row>
    <row r="10" spans="1:16" s="8" customFormat="1" ht="38.1" customHeight="1">
      <c r="B10" s="11" t="s">
        <v>2</v>
      </c>
      <c r="C10" s="11"/>
      <c r="D10" s="12" t="s">
        <v>93</v>
      </c>
      <c r="E10" s="12"/>
      <c r="F10" s="12"/>
      <c r="G10" s="13"/>
      <c r="H10" s="12"/>
      <c r="I10" s="14"/>
      <c r="J10" s="14" t="s">
        <v>43</v>
      </c>
      <c r="K10" s="14"/>
      <c r="L10" s="14" t="s">
        <v>133</v>
      </c>
      <c r="M10" s="15"/>
      <c r="N10" s="15"/>
      <c r="O10" s="15"/>
      <c r="P10" s="15"/>
    </row>
    <row r="11" spans="1:16" s="8" customFormat="1" ht="72" customHeight="1">
      <c r="B11" s="14" t="s">
        <v>3</v>
      </c>
      <c r="C11" s="14"/>
      <c r="D11" s="327"/>
      <c r="E11" s="328"/>
      <c r="F11" s="328"/>
      <c r="G11" s="16"/>
      <c r="H11" s="139"/>
      <c r="I11" s="14"/>
      <c r="J11" s="14" t="s">
        <v>4</v>
      </c>
      <c r="K11" s="14"/>
      <c r="L11" s="329" t="s">
        <v>91</v>
      </c>
      <c r="M11" s="329"/>
      <c r="N11" s="329"/>
      <c r="O11" s="329"/>
      <c r="P11" s="329"/>
    </row>
    <row r="12" spans="1:16" s="8" customFormat="1" ht="33">
      <c r="B12" s="14" t="s">
        <v>5</v>
      </c>
      <c r="C12" s="14"/>
      <c r="D12" s="17"/>
      <c r="E12" s="14"/>
      <c r="F12" s="14"/>
      <c r="G12" s="138"/>
      <c r="H12" s="140"/>
      <c r="I12" s="14"/>
      <c r="J12" s="14" t="s">
        <v>84</v>
      </c>
      <c r="L12" s="14" t="s">
        <v>85</v>
      </c>
      <c r="M12" s="14"/>
      <c r="N12" s="140"/>
      <c r="O12" s="140"/>
      <c r="P12" s="15"/>
    </row>
    <row r="13" spans="1:16" s="8" customFormat="1" ht="33">
      <c r="B13" s="330"/>
      <c r="C13" s="330"/>
      <c r="D13" s="330"/>
      <c r="E13" s="330"/>
      <c r="F13" s="330"/>
      <c r="G13" s="138"/>
      <c r="H13" s="140"/>
      <c r="I13" s="14"/>
      <c r="J13" s="14" t="s">
        <v>6</v>
      </c>
      <c r="K13" s="14"/>
      <c r="L13" s="14" t="s">
        <v>109</v>
      </c>
      <c r="M13" s="140"/>
      <c r="N13" s="15"/>
      <c r="O13" s="15"/>
      <c r="P13" s="140"/>
    </row>
    <row r="14" spans="1:16" s="8" customFormat="1" ht="41.1" customHeight="1">
      <c r="B14" s="14" t="s">
        <v>47</v>
      </c>
      <c r="C14" s="14"/>
      <c r="D14" s="14" t="s">
        <v>7</v>
      </c>
      <c r="E14" s="14"/>
      <c r="F14" s="14"/>
      <c r="G14" s="18"/>
      <c r="H14" s="14"/>
      <c r="I14" s="14"/>
      <c r="J14" s="14" t="s">
        <v>8</v>
      </c>
      <c r="K14" s="14"/>
      <c r="L14" s="15" t="s">
        <v>83</v>
      </c>
      <c r="M14" s="15"/>
      <c r="N14" s="15"/>
      <c r="O14" s="15"/>
      <c r="P14" s="15"/>
    </row>
    <row r="15" spans="1:16" s="8" customFormat="1" ht="23.45" customHeight="1">
      <c r="B15" s="19" t="s">
        <v>63</v>
      </c>
      <c r="C15" s="19"/>
      <c r="D15" s="19"/>
      <c r="E15" s="111"/>
      <c r="F15" s="111"/>
      <c r="G15" s="20"/>
      <c r="H15" s="111"/>
      <c r="I15" s="111"/>
      <c r="J15" s="111"/>
      <c r="K15" s="111"/>
      <c r="L15" s="111"/>
      <c r="M15" s="111"/>
      <c r="N15" s="111"/>
      <c r="O15" s="111"/>
      <c r="P15" s="111"/>
    </row>
    <row r="16" spans="1:16" s="2" customFormat="1" ht="38.25" customHeight="1">
      <c r="B16" s="6"/>
      <c r="C16" s="6"/>
      <c r="D16" s="6"/>
      <c r="E16" s="28"/>
      <c r="F16" s="29"/>
      <c r="G16" s="29"/>
      <c r="H16" s="28"/>
      <c r="I16" s="28"/>
      <c r="J16" s="28"/>
      <c r="K16" s="28"/>
      <c r="L16" s="28"/>
      <c r="M16" s="30"/>
      <c r="N16" s="31"/>
      <c r="O16" s="31"/>
      <c r="P16" s="31"/>
    </row>
    <row r="17" spans="2:17" s="2" customFormat="1" ht="38.25" customHeight="1">
      <c r="B17" s="21"/>
      <c r="C17" s="142" t="s">
        <v>77</v>
      </c>
      <c r="D17" s="142" t="s">
        <v>9</v>
      </c>
      <c r="E17" s="22" t="s">
        <v>54</v>
      </c>
      <c r="F17" s="22" t="s">
        <v>68</v>
      </c>
      <c r="G17" s="22" t="s">
        <v>58</v>
      </c>
      <c r="H17" s="22" t="s">
        <v>10</v>
      </c>
      <c r="I17" s="22" t="s">
        <v>55</v>
      </c>
      <c r="J17" s="22" t="s">
        <v>56</v>
      </c>
      <c r="K17" s="22"/>
      <c r="L17" s="22"/>
      <c r="M17" s="22"/>
      <c r="N17" s="22"/>
      <c r="O17" s="22"/>
      <c r="P17" s="21" t="s">
        <v>11</v>
      </c>
    </row>
    <row r="18" spans="2:17" s="2" customFormat="1" ht="49.5" customHeight="1">
      <c r="B18" s="23" t="s">
        <v>12</v>
      </c>
      <c r="C18" s="23"/>
      <c r="D18" s="24" t="s">
        <v>134</v>
      </c>
      <c r="E18" s="25"/>
      <c r="F18" s="26">
        <v>10</v>
      </c>
      <c r="G18" s="26">
        <v>60</v>
      </c>
      <c r="H18" s="26">
        <v>95</v>
      </c>
      <c r="I18" s="26">
        <v>85</v>
      </c>
      <c r="J18" s="26">
        <v>50</v>
      </c>
      <c r="K18" s="26"/>
      <c r="L18" s="26"/>
      <c r="M18" s="26"/>
      <c r="N18" s="26"/>
      <c r="O18" s="26"/>
      <c r="P18" s="27">
        <f>SUM(E18:O18)</f>
        <v>300</v>
      </c>
      <c r="Q18" s="2">
        <f>P18*5%</f>
        <v>15</v>
      </c>
    </row>
    <row r="19" spans="2:17" s="2" customFormat="1" ht="49.5" customHeight="1">
      <c r="B19" s="23" t="s">
        <v>61</v>
      </c>
      <c r="C19" s="23"/>
      <c r="D19" s="24" t="str">
        <f>+D18</f>
        <v>PINK</v>
      </c>
      <c r="E19" s="25"/>
      <c r="F19" s="26">
        <f>ROUNDUP(F18*8.2%,0)</f>
        <v>1</v>
      </c>
      <c r="G19" s="26">
        <f t="shared" ref="G19:J19" si="0">ROUNDUP(G18*8.2%,0)</f>
        <v>5</v>
      </c>
      <c r="H19" s="26">
        <f t="shared" si="0"/>
        <v>8</v>
      </c>
      <c r="I19" s="26">
        <f t="shared" si="0"/>
        <v>7</v>
      </c>
      <c r="J19" s="26">
        <f t="shared" si="0"/>
        <v>5</v>
      </c>
      <c r="K19" s="26"/>
      <c r="L19" s="26"/>
      <c r="M19" s="26"/>
      <c r="N19" s="26"/>
      <c r="O19" s="26"/>
      <c r="P19" s="27">
        <f>SUM(E19:O19)</f>
        <v>26</v>
      </c>
    </row>
    <row r="20" spans="2:17" s="22" customFormat="1" ht="49.5" customHeight="1">
      <c r="B20" s="22" t="s">
        <v>13</v>
      </c>
      <c r="D20" s="156" t="str">
        <f>+D19</f>
        <v>PINK</v>
      </c>
      <c r="F20" s="22">
        <f t="shared" ref="F20:J20" si="1">SUM(F18:F19)</f>
        <v>11</v>
      </c>
      <c r="G20" s="22">
        <f t="shared" si="1"/>
        <v>65</v>
      </c>
      <c r="H20" s="22">
        <f t="shared" si="1"/>
        <v>103</v>
      </c>
      <c r="I20" s="22">
        <f t="shared" si="1"/>
        <v>92</v>
      </c>
      <c r="J20" s="22">
        <f t="shared" si="1"/>
        <v>55</v>
      </c>
      <c r="P20" s="22">
        <f>SUM(P18:P19)</f>
        <v>326</v>
      </c>
    </row>
    <row r="21" spans="2:17" s="8" customFormat="1" ht="27" customHeight="1">
      <c r="B21" s="19"/>
      <c r="C21" s="19"/>
      <c r="D21" s="19"/>
      <c r="E21" s="32"/>
      <c r="F21" s="33"/>
      <c r="G21" s="33"/>
      <c r="H21" s="32"/>
      <c r="I21" s="32"/>
      <c r="J21" s="32"/>
      <c r="K21" s="32"/>
      <c r="L21" s="32"/>
      <c r="M21" s="34"/>
      <c r="N21" s="35"/>
      <c r="O21" s="35"/>
      <c r="P21" s="35"/>
    </row>
    <row r="22" spans="2:17" s="2" customFormat="1" ht="38.25" customHeight="1">
      <c r="B22" s="21"/>
      <c r="C22" s="142" t="s">
        <v>77</v>
      </c>
      <c r="D22" s="142" t="s">
        <v>9</v>
      </c>
      <c r="E22" s="22" t="s">
        <v>54</v>
      </c>
      <c r="F22" s="22" t="s">
        <v>68</v>
      </c>
      <c r="G22" s="22" t="s">
        <v>58</v>
      </c>
      <c r="H22" s="22" t="s">
        <v>10</v>
      </c>
      <c r="I22" s="22" t="s">
        <v>55</v>
      </c>
      <c r="J22" s="22" t="s">
        <v>56</v>
      </c>
      <c r="K22" s="22"/>
      <c r="L22" s="22"/>
      <c r="M22" s="22"/>
      <c r="N22" s="22"/>
      <c r="O22" s="22"/>
      <c r="P22" s="21" t="s">
        <v>11</v>
      </c>
    </row>
    <row r="23" spans="2:17" s="2" customFormat="1" ht="42" customHeight="1">
      <c r="B23" s="23" t="s">
        <v>12</v>
      </c>
      <c r="C23" s="23"/>
      <c r="D23" s="24" t="s">
        <v>135</v>
      </c>
      <c r="E23" s="25"/>
      <c r="F23" s="26">
        <v>10</v>
      </c>
      <c r="G23" s="26">
        <v>60</v>
      </c>
      <c r="H23" s="26">
        <v>95</v>
      </c>
      <c r="I23" s="26">
        <v>85</v>
      </c>
      <c r="J23" s="26">
        <v>50</v>
      </c>
      <c r="K23" s="26"/>
      <c r="L23" s="26"/>
      <c r="M23" s="26"/>
      <c r="N23" s="26"/>
      <c r="O23" s="26"/>
      <c r="P23" s="27">
        <f>SUM(E23:O23)</f>
        <v>300</v>
      </c>
      <c r="Q23" s="2">
        <f>P23*5%</f>
        <v>15</v>
      </c>
    </row>
    <row r="24" spans="2:17" s="2" customFormat="1" ht="42" customHeight="1">
      <c r="B24" s="23" t="s">
        <v>61</v>
      </c>
      <c r="C24" s="23"/>
      <c r="D24" s="24" t="str">
        <f>+D23</f>
        <v>NAVY</v>
      </c>
      <c r="E24" s="25"/>
      <c r="F24" s="26">
        <f>ROUNDUP(F23*3%,0)</f>
        <v>1</v>
      </c>
      <c r="G24" s="26">
        <f t="shared" ref="G24:J24" si="2">ROUNDUP(G23*3%,0)</f>
        <v>2</v>
      </c>
      <c r="H24" s="26">
        <f t="shared" si="2"/>
        <v>3</v>
      </c>
      <c r="I24" s="26">
        <f t="shared" si="2"/>
        <v>3</v>
      </c>
      <c r="J24" s="26">
        <f t="shared" si="2"/>
        <v>2</v>
      </c>
      <c r="K24" s="26"/>
      <c r="L24" s="26"/>
      <c r="M24" s="26"/>
      <c r="N24" s="26"/>
      <c r="O24" s="26"/>
      <c r="P24" s="27">
        <f>SUM(E24:O24)</f>
        <v>11</v>
      </c>
    </row>
    <row r="25" spans="2:17" s="22" customFormat="1" ht="49.5" customHeight="1">
      <c r="B25" s="22" t="s">
        <v>13</v>
      </c>
      <c r="D25" s="156" t="str">
        <f>+D24</f>
        <v>NAVY</v>
      </c>
      <c r="F25" s="22">
        <f t="shared" ref="F25:J25" si="3">SUM(F23:F24)</f>
        <v>11</v>
      </c>
      <c r="G25" s="22">
        <f t="shared" si="3"/>
        <v>62</v>
      </c>
      <c r="H25" s="22">
        <f t="shared" si="3"/>
        <v>98</v>
      </c>
      <c r="I25" s="22">
        <f t="shared" si="3"/>
        <v>88</v>
      </c>
      <c r="J25" s="22">
        <f t="shared" si="3"/>
        <v>52</v>
      </c>
      <c r="P25" s="22">
        <f>SUM(P23:P24)</f>
        <v>311</v>
      </c>
    </row>
    <row r="26" spans="2:17" s="8" customFormat="1" ht="27" customHeight="1">
      <c r="B26" s="19"/>
      <c r="C26" s="19"/>
      <c r="D26" s="19"/>
      <c r="E26" s="32"/>
      <c r="F26" s="33"/>
      <c r="G26" s="33"/>
      <c r="H26" s="32"/>
      <c r="I26" s="32"/>
      <c r="J26" s="32"/>
      <c r="K26" s="32"/>
      <c r="L26" s="32"/>
      <c r="M26" s="34"/>
      <c r="N26" s="35"/>
      <c r="O26" s="35"/>
      <c r="P26" s="35"/>
    </row>
    <row r="27" spans="2:17" s="2" customFormat="1" ht="38.25" customHeight="1">
      <c r="B27" s="21"/>
      <c r="C27" s="142" t="s">
        <v>77</v>
      </c>
      <c r="D27" s="142" t="s">
        <v>9</v>
      </c>
      <c r="E27" s="22" t="s">
        <v>54</v>
      </c>
      <c r="F27" s="22" t="s">
        <v>68</v>
      </c>
      <c r="G27" s="22" t="s">
        <v>58</v>
      </c>
      <c r="H27" s="22" t="s">
        <v>10</v>
      </c>
      <c r="I27" s="22" t="s">
        <v>55</v>
      </c>
      <c r="J27" s="22" t="s">
        <v>56</v>
      </c>
      <c r="K27" s="22"/>
      <c r="L27" s="22"/>
      <c r="M27" s="22"/>
      <c r="N27" s="22"/>
      <c r="O27" s="22"/>
      <c r="P27" s="21" t="s">
        <v>11</v>
      </c>
    </row>
    <row r="28" spans="2:17" s="2" customFormat="1" ht="42" customHeight="1">
      <c r="B28" s="23" t="s">
        <v>12</v>
      </c>
      <c r="C28" s="23"/>
      <c r="D28" s="24" t="s">
        <v>136</v>
      </c>
      <c r="E28" s="25"/>
      <c r="F28" s="26">
        <v>10</v>
      </c>
      <c r="G28" s="26">
        <v>60</v>
      </c>
      <c r="H28" s="26">
        <v>95</v>
      </c>
      <c r="I28" s="26">
        <v>85</v>
      </c>
      <c r="J28" s="26">
        <v>50</v>
      </c>
      <c r="K28" s="26"/>
      <c r="L28" s="26"/>
      <c r="M28" s="26"/>
      <c r="N28" s="26"/>
      <c r="O28" s="26"/>
      <c r="P28" s="27">
        <f>SUM(E28:O28)</f>
        <v>300</v>
      </c>
      <c r="Q28" s="2">
        <f>P28*5%</f>
        <v>15</v>
      </c>
    </row>
    <row r="29" spans="2:17" s="2" customFormat="1" ht="42" customHeight="1">
      <c r="B29" s="23" t="s">
        <v>61</v>
      </c>
      <c r="C29" s="23"/>
      <c r="D29" s="24" t="str">
        <f>+D28</f>
        <v>GREEN</v>
      </c>
      <c r="E29" s="25"/>
      <c r="F29" s="26">
        <f>ROUNDUP(F28*3%,0)</f>
        <v>1</v>
      </c>
      <c r="G29" s="26">
        <f t="shared" ref="G29:J29" si="4">ROUNDUP(G28*3%,0)</f>
        <v>2</v>
      </c>
      <c r="H29" s="26">
        <f t="shared" si="4"/>
        <v>3</v>
      </c>
      <c r="I29" s="26">
        <f t="shared" si="4"/>
        <v>3</v>
      </c>
      <c r="J29" s="26">
        <f t="shared" si="4"/>
        <v>2</v>
      </c>
      <c r="K29" s="26"/>
      <c r="L29" s="26"/>
      <c r="M29" s="26"/>
      <c r="N29" s="26"/>
      <c r="O29" s="26"/>
      <c r="P29" s="27">
        <f>SUM(E29:O29)</f>
        <v>11</v>
      </c>
    </row>
    <row r="30" spans="2:17" s="22" customFormat="1" ht="49.5" customHeight="1">
      <c r="B30" s="22" t="s">
        <v>13</v>
      </c>
      <c r="D30" s="156" t="str">
        <f>+D29</f>
        <v>GREEN</v>
      </c>
      <c r="F30" s="22">
        <f t="shared" ref="F30:J30" si="5">SUM(F28:F29)</f>
        <v>11</v>
      </c>
      <c r="G30" s="22">
        <f t="shared" si="5"/>
        <v>62</v>
      </c>
      <c r="H30" s="22">
        <f t="shared" si="5"/>
        <v>98</v>
      </c>
      <c r="I30" s="22">
        <f t="shared" si="5"/>
        <v>88</v>
      </c>
      <c r="J30" s="22">
        <f t="shared" si="5"/>
        <v>52</v>
      </c>
      <c r="P30" s="22">
        <f>SUM(P28:P29)</f>
        <v>311</v>
      </c>
    </row>
    <row r="31" spans="2:17" s="8" customFormat="1" ht="27" customHeight="1">
      <c r="B31" s="19"/>
      <c r="C31" s="19"/>
      <c r="D31" s="19"/>
      <c r="E31" s="32"/>
      <c r="F31" s="33"/>
      <c r="G31" s="33"/>
      <c r="H31" s="32"/>
      <c r="I31" s="32"/>
      <c r="J31" s="32"/>
      <c r="K31" s="32"/>
      <c r="L31" s="32"/>
      <c r="M31" s="34"/>
      <c r="N31" s="35"/>
      <c r="O31" s="35"/>
      <c r="P31" s="35"/>
    </row>
    <row r="32" spans="2:17" s="36" customFormat="1" ht="42.75" customHeight="1">
      <c r="B32" s="120" t="s">
        <v>14</v>
      </c>
      <c r="C32" s="121"/>
      <c r="D32" s="120"/>
      <c r="E32" s="122"/>
      <c r="F32" s="123">
        <f>F20+F25+F30</f>
        <v>33</v>
      </c>
      <c r="G32" s="123">
        <f t="shared" ref="G32:P32" si="6">G20+G25+G30</f>
        <v>189</v>
      </c>
      <c r="H32" s="123">
        <f t="shared" si="6"/>
        <v>299</v>
      </c>
      <c r="I32" s="123">
        <f t="shared" si="6"/>
        <v>268</v>
      </c>
      <c r="J32" s="123">
        <f t="shared" si="6"/>
        <v>159</v>
      </c>
      <c r="K32" s="123"/>
      <c r="L32" s="123"/>
      <c r="M32" s="123"/>
      <c r="N32" s="123"/>
      <c r="O32" s="123"/>
      <c r="P32" s="123">
        <f t="shared" si="6"/>
        <v>948</v>
      </c>
    </row>
    <row r="33" spans="1:16" s="37" customFormat="1" ht="20.25" customHeight="1">
      <c r="B33" s="38"/>
      <c r="C33" s="38"/>
      <c r="D33" s="39"/>
      <c r="E33" s="40"/>
      <c r="F33" s="41"/>
      <c r="G33" s="42"/>
      <c r="H33" s="43"/>
      <c r="I33" s="43"/>
      <c r="J33" s="43"/>
      <c r="K33" s="43"/>
      <c r="L33" s="44"/>
      <c r="M33" s="45"/>
      <c r="N33" s="41"/>
      <c r="O33" s="41"/>
      <c r="P33" s="41"/>
    </row>
    <row r="34" spans="1:16" s="1" customFormat="1" ht="30.75" customHeight="1" thickBot="1">
      <c r="B34" s="10" t="s">
        <v>15</v>
      </c>
      <c r="C34" s="46"/>
      <c r="D34" s="46"/>
      <c r="E34" s="46"/>
      <c r="F34" s="47"/>
      <c r="G34" s="48"/>
      <c r="H34" s="47"/>
      <c r="I34" s="47"/>
      <c r="J34" s="47"/>
      <c r="K34" s="47"/>
      <c r="L34" s="47"/>
      <c r="N34" s="141"/>
      <c r="O34" s="141"/>
      <c r="P34" s="49"/>
    </row>
    <row r="35" spans="1:16" s="146" customFormat="1" ht="228" customHeight="1" thickBot="1">
      <c r="A35" s="331" t="s">
        <v>16</v>
      </c>
      <c r="B35" s="332"/>
      <c r="C35" s="333"/>
      <c r="D35" s="143" t="s">
        <v>17</v>
      </c>
      <c r="E35" s="144" t="s">
        <v>18</v>
      </c>
      <c r="F35" s="143" t="s">
        <v>19</v>
      </c>
      <c r="G35" s="145" t="s">
        <v>20</v>
      </c>
      <c r="H35" s="145" t="s">
        <v>21</v>
      </c>
      <c r="I35" s="145" t="s">
        <v>34</v>
      </c>
      <c r="J35" s="145" t="s">
        <v>35</v>
      </c>
      <c r="K35" s="145" t="s">
        <v>98</v>
      </c>
      <c r="L35" s="145" t="s">
        <v>36</v>
      </c>
      <c r="M35" s="334" t="s">
        <v>49</v>
      </c>
      <c r="N35" s="335"/>
      <c r="O35" s="335"/>
      <c r="P35" s="336"/>
    </row>
    <row r="36" spans="1:16" s="54" customFormat="1" ht="58.5" customHeight="1">
      <c r="A36" s="50" t="str">
        <f>D18</f>
        <v>PINK</v>
      </c>
      <c r="B36" s="51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/>
    </row>
    <row r="37" spans="1:16" s="8" customFormat="1" ht="108" customHeight="1">
      <c r="A37" s="55">
        <v>1</v>
      </c>
      <c r="B37" s="346" t="str">
        <f>$L$11</f>
        <v>BRUSH FLEECE 80%COTTON 20%POLY 370GSM</v>
      </c>
      <c r="C37" s="347"/>
      <c r="D37" s="56" t="s">
        <v>48</v>
      </c>
      <c r="E37" s="57" t="str">
        <f>A36</f>
        <v>PINK</v>
      </c>
      <c r="F37" s="58" t="s">
        <v>10</v>
      </c>
      <c r="G37" s="59">
        <f>$P$20</f>
        <v>326</v>
      </c>
      <c r="H37" s="58">
        <v>1.19</v>
      </c>
      <c r="I37" s="60">
        <f t="shared" ref="I37:I40" si="7">G37*H37</f>
        <v>387.94</v>
      </c>
      <c r="J37" s="60">
        <f>I37*2.95%+I37/30*0.5+I37*3%</f>
        <v>29.548096666666666</v>
      </c>
      <c r="K37" s="60">
        <v>2</v>
      </c>
      <c r="L37" s="61">
        <f>+ROUNDUP(K37+J37+I37,0)</f>
        <v>420</v>
      </c>
      <c r="M37" s="348"/>
      <c r="N37" s="349"/>
      <c r="O37" s="349"/>
      <c r="P37" s="350"/>
    </row>
    <row r="38" spans="1:16" s="8" customFormat="1" ht="108" customHeight="1">
      <c r="A38" s="55">
        <v>2</v>
      </c>
      <c r="B38" s="341" t="s">
        <v>86</v>
      </c>
      <c r="C38" s="342"/>
      <c r="D38" s="56" t="s">
        <v>94</v>
      </c>
      <c r="E38" s="57" t="str">
        <f>E37</f>
        <v>PINK</v>
      </c>
      <c r="F38" s="58" t="s">
        <v>10</v>
      </c>
      <c r="G38" s="59">
        <f t="shared" ref="G38:G40" si="8">$P$20</f>
        <v>326</v>
      </c>
      <c r="H38" s="58">
        <v>3.5000000000000003E-2</v>
      </c>
      <c r="I38" s="60">
        <f t="shared" si="7"/>
        <v>11.410000000000002</v>
      </c>
      <c r="J38" s="60">
        <f>I38*10%</f>
        <v>1.1410000000000002</v>
      </c>
      <c r="K38" s="60"/>
      <c r="L38" s="61">
        <f t="shared" ref="L38:L40" si="9">+ROUNDUP(K38+J38+I38,0)</f>
        <v>13</v>
      </c>
      <c r="M38" s="348"/>
      <c r="N38" s="349"/>
      <c r="O38" s="349"/>
      <c r="P38" s="350"/>
    </row>
    <row r="39" spans="1:16" s="8" customFormat="1" ht="89.45" customHeight="1">
      <c r="A39" s="137">
        <v>3</v>
      </c>
      <c r="B39" s="341" t="s">
        <v>95</v>
      </c>
      <c r="C39" s="342"/>
      <c r="D39" s="159" t="s">
        <v>96</v>
      </c>
      <c r="E39" s="57" t="str">
        <f>E37</f>
        <v>PINK</v>
      </c>
      <c r="F39" s="58" t="s">
        <v>10</v>
      </c>
      <c r="G39" s="59">
        <f t="shared" si="8"/>
        <v>326</v>
      </c>
      <c r="H39" s="58">
        <v>0.12</v>
      </c>
      <c r="I39" s="60">
        <f t="shared" si="7"/>
        <v>39.119999999999997</v>
      </c>
      <c r="J39" s="60">
        <f>I39*2.95%+I39/30*0.5+I39*3%</f>
        <v>2.9796399999999998</v>
      </c>
      <c r="K39" s="60"/>
      <c r="L39" s="61">
        <f t="shared" si="9"/>
        <v>43</v>
      </c>
      <c r="M39" s="348"/>
      <c r="N39" s="349"/>
      <c r="O39" s="349"/>
      <c r="P39" s="350"/>
    </row>
    <row r="40" spans="1:16" s="8" customFormat="1" ht="86.45" customHeight="1">
      <c r="A40" s="137">
        <v>4</v>
      </c>
      <c r="B40" s="341" t="s">
        <v>125</v>
      </c>
      <c r="C40" s="342"/>
      <c r="D40" s="159" t="s">
        <v>97</v>
      </c>
      <c r="E40" s="57" t="s">
        <v>37</v>
      </c>
      <c r="F40" s="58" t="s">
        <v>10</v>
      </c>
      <c r="G40" s="59">
        <f t="shared" si="8"/>
        <v>326</v>
      </c>
      <c r="H40" s="58">
        <v>0.04</v>
      </c>
      <c r="I40" s="60">
        <f t="shared" si="7"/>
        <v>13.040000000000001</v>
      </c>
      <c r="J40" s="60">
        <f>I40*10%</f>
        <v>1.3040000000000003</v>
      </c>
      <c r="K40" s="60"/>
      <c r="L40" s="61">
        <f t="shared" si="9"/>
        <v>15</v>
      </c>
      <c r="M40" s="343"/>
      <c r="N40" s="344"/>
      <c r="O40" s="344"/>
      <c r="P40" s="345"/>
    </row>
    <row r="41" spans="1:16" s="54" customFormat="1" ht="58.5" customHeight="1">
      <c r="A41" s="50" t="str">
        <f>D23</f>
        <v>NAVY</v>
      </c>
      <c r="B41" s="62"/>
      <c r="C41" s="6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3"/>
    </row>
    <row r="42" spans="1:16" s="8" customFormat="1" ht="121.5" customHeight="1">
      <c r="A42" s="55">
        <v>5</v>
      </c>
      <c r="B42" s="346" t="str">
        <f>$L$11</f>
        <v>BRUSH FLEECE 80%COTTON 20%POLY 370GSM</v>
      </c>
      <c r="C42" s="347"/>
      <c r="D42" s="56" t="s">
        <v>48</v>
      </c>
      <c r="E42" s="57" t="str">
        <f>$D$20</f>
        <v>PINK</v>
      </c>
      <c r="F42" s="58" t="s">
        <v>10</v>
      </c>
      <c r="G42" s="59">
        <f>$P$25</f>
        <v>311</v>
      </c>
      <c r="H42" s="58">
        <v>1.19</v>
      </c>
      <c r="I42" s="60">
        <f t="shared" ref="I42:I45" si="10">G42*H42</f>
        <v>370.09</v>
      </c>
      <c r="J42" s="60">
        <f>I42*2.95%+I42/30*0.5+I42*3%</f>
        <v>28.188521666666666</v>
      </c>
      <c r="K42" s="60">
        <v>2</v>
      </c>
      <c r="L42" s="61">
        <f>SUM(I42:K42)</f>
        <v>400.27852166666662</v>
      </c>
      <c r="M42" s="343"/>
      <c r="N42" s="344"/>
      <c r="O42" s="344"/>
      <c r="P42" s="345"/>
    </row>
    <row r="43" spans="1:16" s="8" customFormat="1" ht="108" customHeight="1">
      <c r="A43" s="55">
        <f>A42+1</f>
        <v>6</v>
      </c>
      <c r="B43" s="341" t="s">
        <v>86</v>
      </c>
      <c r="C43" s="342"/>
      <c r="D43" s="56" t="s">
        <v>94</v>
      </c>
      <c r="E43" s="57" t="str">
        <f>E42</f>
        <v>PINK</v>
      </c>
      <c r="F43" s="58" t="s">
        <v>10</v>
      </c>
      <c r="G43" s="59">
        <f t="shared" ref="G43:G45" si="11">$P$25</f>
        <v>311</v>
      </c>
      <c r="H43" s="58">
        <v>3.5000000000000003E-2</v>
      </c>
      <c r="I43" s="60">
        <f t="shared" si="10"/>
        <v>10.885000000000002</v>
      </c>
      <c r="J43" s="60">
        <f>I43*10%</f>
        <v>1.0885000000000002</v>
      </c>
      <c r="K43" s="60"/>
      <c r="L43" s="61">
        <f t="shared" ref="L43:L45" si="12">SUM(I43:K43)</f>
        <v>11.973500000000001</v>
      </c>
      <c r="M43" s="343"/>
      <c r="N43" s="344"/>
      <c r="O43" s="344"/>
      <c r="P43" s="345"/>
    </row>
    <row r="44" spans="1:16" s="8" customFormat="1" ht="161.44999999999999" customHeight="1">
      <c r="A44" s="55">
        <f t="shared" ref="A44:A45" si="13">A43+1</f>
        <v>7</v>
      </c>
      <c r="B44" s="341" t="s">
        <v>95</v>
      </c>
      <c r="C44" s="342"/>
      <c r="D44" s="159" t="s">
        <v>96</v>
      </c>
      <c r="E44" s="57" t="str">
        <f t="shared" ref="E44" si="14">E43</f>
        <v>PINK</v>
      </c>
      <c r="F44" s="58" t="s">
        <v>10</v>
      </c>
      <c r="G44" s="59">
        <f t="shared" si="11"/>
        <v>311</v>
      </c>
      <c r="H44" s="58">
        <v>0.12</v>
      </c>
      <c r="I44" s="60">
        <f t="shared" si="10"/>
        <v>37.32</v>
      </c>
      <c r="J44" s="60">
        <f>I44*2.95%+I44/30*0.5+I44*3%</f>
        <v>2.8425399999999996</v>
      </c>
      <c r="K44" s="60"/>
      <c r="L44" s="61">
        <f>SUM(I44:K44)</f>
        <v>40.16254</v>
      </c>
      <c r="M44" s="343"/>
      <c r="N44" s="344"/>
      <c r="O44" s="344"/>
      <c r="P44" s="345"/>
    </row>
    <row r="45" spans="1:16" s="8" customFormat="1" ht="86.45" customHeight="1">
      <c r="A45" s="55">
        <f t="shared" si="13"/>
        <v>8</v>
      </c>
      <c r="B45" s="341" t="s">
        <v>125</v>
      </c>
      <c r="C45" s="342"/>
      <c r="D45" s="159" t="s">
        <v>97</v>
      </c>
      <c r="E45" s="57" t="s">
        <v>105</v>
      </c>
      <c r="F45" s="58" t="s">
        <v>10</v>
      </c>
      <c r="G45" s="59">
        <f t="shared" si="11"/>
        <v>311</v>
      </c>
      <c r="H45" s="58">
        <v>0.04</v>
      </c>
      <c r="I45" s="60">
        <f t="shared" si="10"/>
        <v>12.44</v>
      </c>
      <c r="J45" s="60">
        <f>I45*10%</f>
        <v>1.244</v>
      </c>
      <c r="K45" s="60"/>
      <c r="L45" s="61">
        <f t="shared" si="12"/>
        <v>13.683999999999999</v>
      </c>
      <c r="M45" s="343"/>
      <c r="N45" s="344"/>
      <c r="O45" s="344"/>
      <c r="P45" s="345"/>
    </row>
    <row r="46" spans="1:16" s="54" customFormat="1" ht="58.5" customHeight="1">
      <c r="A46" s="50" t="str">
        <f>D28</f>
        <v>GREEN</v>
      </c>
      <c r="B46" s="62"/>
      <c r="C46" s="6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3"/>
    </row>
    <row r="47" spans="1:16" s="8" customFormat="1" ht="108" customHeight="1">
      <c r="A47" s="55">
        <v>9</v>
      </c>
      <c r="B47" s="346" t="str">
        <f>$L$11</f>
        <v>BRUSH FLEECE 80%COTTON 20%POLY 370GSM</v>
      </c>
      <c r="C47" s="347"/>
      <c r="D47" s="56" t="s">
        <v>48</v>
      </c>
      <c r="E47" s="57" t="str">
        <f>A46</f>
        <v>GREEN</v>
      </c>
      <c r="F47" s="58" t="s">
        <v>10</v>
      </c>
      <c r="G47" s="59">
        <f>$P$30</f>
        <v>311</v>
      </c>
      <c r="H47" s="58">
        <v>1.19</v>
      </c>
      <c r="I47" s="60">
        <f t="shared" ref="I47:I50" si="15">G47*H47</f>
        <v>370.09</v>
      </c>
      <c r="J47" s="60">
        <f>I47*2.95%+I47/30*0.5+I47*3%</f>
        <v>28.188521666666666</v>
      </c>
      <c r="K47" s="60">
        <v>2</v>
      </c>
      <c r="L47" s="61">
        <f>+ROUNDUP(K47+J47+I47,0)</f>
        <v>401</v>
      </c>
      <c r="M47" s="348"/>
      <c r="N47" s="349"/>
      <c r="O47" s="349"/>
      <c r="P47" s="350"/>
    </row>
    <row r="48" spans="1:16" s="8" customFormat="1" ht="108" customHeight="1">
      <c r="A48" s="55">
        <f>A47+1</f>
        <v>10</v>
      </c>
      <c r="B48" s="341" t="s">
        <v>86</v>
      </c>
      <c r="C48" s="342"/>
      <c r="D48" s="56" t="s">
        <v>94</v>
      </c>
      <c r="E48" s="57" t="str">
        <f>E47</f>
        <v>GREEN</v>
      </c>
      <c r="F48" s="58" t="s">
        <v>10</v>
      </c>
      <c r="G48" s="59">
        <f t="shared" ref="G48:G50" si="16">$P$30</f>
        <v>311</v>
      </c>
      <c r="H48" s="58">
        <v>3.5000000000000003E-2</v>
      </c>
      <c r="I48" s="60">
        <f t="shared" si="15"/>
        <v>10.885000000000002</v>
      </c>
      <c r="J48" s="60">
        <f>I48*10%</f>
        <v>1.0885000000000002</v>
      </c>
      <c r="K48" s="60"/>
      <c r="L48" s="61">
        <f t="shared" ref="L48:L50" si="17">+ROUNDUP(K48+J48+I48,0)</f>
        <v>12</v>
      </c>
      <c r="M48" s="348"/>
      <c r="N48" s="349"/>
      <c r="O48" s="349"/>
      <c r="P48" s="350"/>
    </row>
    <row r="49" spans="1:16" s="8" customFormat="1" ht="89.45" customHeight="1">
      <c r="A49" s="55">
        <f t="shared" ref="A49:A50" si="18">A48+1</f>
        <v>11</v>
      </c>
      <c r="B49" s="341" t="s">
        <v>95</v>
      </c>
      <c r="C49" s="342"/>
      <c r="D49" s="159" t="s">
        <v>96</v>
      </c>
      <c r="E49" s="57" t="str">
        <f t="shared" ref="E49" si="19">E48</f>
        <v>GREEN</v>
      </c>
      <c r="F49" s="58" t="s">
        <v>10</v>
      </c>
      <c r="G49" s="59">
        <f t="shared" si="16"/>
        <v>311</v>
      </c>
      <c r="H49" s="58">
        <v>0.12</v>
      </c>
      <c r="I49" s="60">
        <f t="shared" si="15"/>
        <v>37.32</v>
      </c>
      <c r="J49" s="60">
        <f>I49*2.95%+I49/30*0.5+I49*3%</f>
        <v>2.8425399999999996</v>
      </c>
      <c r="K49" s="60"/>
      <c r="L49" s="61">
        <f t="shared" si="17"/>
        <v>41</v>
      </c>
      <c r="M49" s="348"/>
      <c r="N49" s="349"/>
      <c r="O49" s="349"/>
      <c r="P49" s="350"/>
    </row>
    <row r="50" spans="1:16" s="8" customFormat="1" ht="86.45" customHeight="1">
      <c r="A50" s="55">
        <f t="shared" si="18"/>
        <v>12</v>
      </c>
      <c r="B50" s="341" t="s">
        <v>125</v>
      </c>
      <c r="C50" s="342"/>
      <c r="D50" s="159" t="s">
        <v>97</v>
      </c>
      <c r="E50" s="57" t="s">
        <v>37</v>
      </c>
      <c r="F50" s="58" t="s">
        <v>10</v>
      </c>
      <c r="G50" s="59">
        <f t="shared" si="16"/>
        <v>311</v>
      </c>
      <c r="H50" s="58">
        <v>0.04</v>
      </c>
      <c r="I50" s="60">
        <f t="shared" si="15"/>
        <v>12.44</v>
      </c>
      <c r="J50" s="60">
        <f>I50*10%</f>
        <v>1.244</v>
      </c>
      <c r="K50" s="60"/>
      <c r="L50" s="61">
        <f t="shared" si="17"/>
        <v>14</v>
      </c>
      <c r="M50" s="343"/>
      <c r="N50" s="344"/>
      <c r="O50" s="344"/>
      <c r="P50" s="345"/>
    </row>
    <row r="51" spans="1:16" s="8" customFormat="1" ht="18.95" customHeight="1">
      <c r="A51" s="96"/>
      <c r="B51" s="147"/>
      <c r="C51" s="147"/>
      <c r="D51" s="147"/>
      <c r="E51" s="147"/>
      <c r="F51" s="96"/>
      <c r="G51" s="148"/>
      <c r="H51" s="96"/>
      <c r="I51" s="149"/>
      <c r="J51" s="149"/>
      <c r="K51" s="149"/>
      <c r="L51" s="150"/>
      <c r="M51" s="151"/>
      <c r="N51" s="151"/>
      <c r="O51" s="151"/>
      <c r="P51" s="151"/>
    </row>
    <row r="52" spans="1:16" s="63" customFormat="1" ht="33" customHeight="1" thickBot="1">
      <c r="B52" s="10" t="s">
        <v>22</v>
      </c>
      <c r="G52" s="64"/>
      <c r="P52" s="65"/>
    </row>
    <row r="53" spans="1:16" s="66" customFormat="1" ht="126.6" customHeight="1">
      <c r="A53" s="357" t="s">
        <v>23</v>
      </c>
      <c r="B53" s="358"/>
      <c r="C53" s="358"/>
      <c r="D53" s="358"/>
      <c r="E53" s="359"/>
      <c r="F53" s="152" t="s">
        <v>44</v>
      </c>
      <c r="G53" s="152" t="s">
        <v>24</v>
      </c>
      <c r="H53" s="360" t="s">
        <v>39</v>
      </c>
      <c r="I53" s="361"/>
      <c r="J53" s="153" t="s">
        <v>19</v>
      </c>
      <c r="K53" s="152" t="s">
        <v>45</v>
      </c>
      <c r="L53" s="152" t="s">
        <v>25</v>
      </c>
      <c r="M53" s="154" t="s">
        <v>26</v>
      </c>
      <c r="N53" s="154" t="s">
        <v>27</v>
      </c>
      <c r="O53" s="154" t="s">
        <v>28</v>
      </c>
      <c r="P53" s="155" t="s">
        <v>29</v>
      </c>
    </row>
    <row r="54" spans="1:16" s="8" customFormat="1" ht="50.45" customHeight="1">
      <c r="A54" s="137">
        <v>1</v>
      </c>
      <c r="B54" s="351" t="s">
        <v>38</v>
      </c>
      <c r="C54" s="351"/>
      <c r="D54" s="351"/>
      <c r="E54" s="351"/>
      <c r="F54" s="67" t="str">
        <f t="shared" ref="F54:F56" si="20">H54</f>
        <v>PINK</v>
      </c>
      <c r="G54" s="157" t="s">
        <v>139</v>
      </c>
      <c r="H54" s="352" t="str">
        <f>$D$18</f>
        <v>PINK</v>
      </c>
      <c r="I54" s="353"/>
      <c r="J54" s="69" t="s">
        <v>30</v>
      </c>
      <c r="K54" s="70">
        <f>$P$20</f>
        <v>326</v>
      </c>
      <c r="L54" s="71">
        <f>360/4500</f>
        <v>0.08</v>
      </c>
      <c r="M54" s="72">
        <f t="shared" ref="M54:M62" si="21">K54*L54</f>
        <v>26.080000000000002</v>
      </c>
      <c r="N54" s="75">
        <f t="shared" ref="N54:N62" si="22">M54*3%</f>
        <v>0.78239999999999998</v>
      </c>
      <c r="O54" s="73">
        <f t="shared" ref="O54:O62" si="23">ROUNDUP(N54+M54,0)</f>
        <v>27</v>
      </c>
      <c r="P54" s="74"/>
    </row>
    <row r="55" spans="1:16" s="8" customFormat="1" ht="57.95" customHeight="1">
      <c r="A55" s="137">
        <v>2</v>
      </c>
      <c r="B55" s="351" t="s">
        <v>38</v>
      </c>
      <c r="C55" s="351"/>
      <c r="D55" s="351"/>
      <c r="E55" s="351"/>
      <c r="F55" s="67" t="str">
        <f t="shared" si="20"/>
        <v>NAVY</v>
      </c>
      <c r="G55" s="157" t="s">
        <v>140</v>
      </c>
      <c r="H55" s="352" t="str">
        <f>$D$23</f>
        <v>NAVY</v>
      </c>
      <c r="I55" s="353"/>
      <c r="J55" s="69" t="s">
        <v>30</v>
      </c>
      <c r="K55" s="70">
        <f>$P$25</f>
        <v>311</v>
      </c>
      <c r="L55" s="71">
        <f t="shared" ref="L55:L56" si="24">360/4500</f>
        <v>0.08</v>
      </c>
      <c r="M55" s="72">
        <f t="shared" si="21"/>
        <v>24.88</v>
      </c>
      <c r="N55" s="75">
        <f t="shared" si="22"/>
        <v>0.74639999999999995</v>
      </c>
      <c r="O55" s="73">
        <f t="shared" si="23"/>
        <v>26</v>
      </c>
      <c r="P55" s="74"/>
    </row>
    <row r="56" spans="1:16" s="8" customFormat="1" ht="57.95" customHeight="1">
      <c r="A56" s="137">
        <v>3</v>
      </c>
      <c r="B56" s="351" t="s">
        <v>38</v>
      </c>
      <c r="C56" s="351"/>
      <c r="D56" s="351"/>
      <c r="E56" s="351"/>
      <c r="F56" s="67" t="str">
        <f t="shared" si="20"/>
        <v>GREEN</v>
      </c>
      <c r="G56" s="157" t="s">
        <v>141</v>
      </c>
      <c r="H56" s="352" t="str">
        <f>$D$28</f>
        <v>GREEN</v>
      </c>
      <c r="I56" s="353"/>
      <c r="J56" s="69" t="s">
        <v>30</v>
      </c>
      <c r="K56" s="70">
        <f>$P$30</f>
        <v>311</v>
      </c>
      <c r="L56" s="71">
        <f t="shared" si="24"/>
        <v>0.08</v>
      </c>
      <c r="M56" s="72">
        <f t="shared" si="21"/>
        <v>24.88</v>
      </c>
      <c r="N56" s="75">
        <f t="shared" si="22"/>
        <v>0.74639999999999995</v>
      </c>
      <c r="O56" s="73">
        <f t="shared" si="23"/>
        <v>26</v>
      </c>
      <c r="P56" s="74"/>
    </row>
    <row r="57" spans="1:16" s="8" customFormat="1" ht="52.5" customHeight="1">
      <c r="A57" s="137">
        <v>4</v>
      </c>
      <c r="B57" s="351" t="s">
        <v>90</v>
      </c>
      <c r="C57" s="351"/>
      <c r="D57" s="351"/>
      <c r="E57" s="351"/>
      <c r="F57" s="67" t="s">
        <v>88</v>
      </c>
      <c r="G57" s="68" t="s">
        <v>117</v>
      </c>
      <c r="H57" s="352" t="str">
        <f>$D$18</f>
        <v>PINK</v>
      </c>
      <c r="I57" s="353"/>
      <c r="J57" s="69" t="s">
        <v>30</v>
      </c>
      <c r="K57" s="70">
        <f t="shared" ref="K57" si="25">$P$20</f>
        <v>326</v>
      </c>
      <c r="L57" s="124">
        <f t="shared" ref="L57:L59" si="26">3/4500</f>
        <v>6.6666666666666664E-4</v>
      </c>
      <c r="M57" s="72">
        <f t="shared" si="21"/>
        <v>0.21733333333333332</v>
      </c>
      <c r="N57" s="71">
        <f t="shared" si="22"/>
        <v>6.5199999999999998E-3</v>
      </c>
      <c r="O57" s="73">
        <f t="shared" si="23"/>
        <v>1</v>
      </c>
      <c r="P57" s="74"/>
    </row>
    <row r="58" spans="1:16" s="8" customFormat="1" ht="52.5" customHeight="1">
      <c r="A58" s="137">
        <v>5</v>
      </c>
      <c r="B58" s="354" t="s">
        <v>90</v>
      </c>
      <c r="C58" s="355"/>
      <c r="D58" s="355"/>
      <c r="E58" s="356"/>
      <c r="F58" s="67" t="s">
        <v>88</v>
      </c>
      <c r="G58" s="68" t="s">
        <v>117</v>
      </c>
      <c r="H58" s="352" t="str">
        <f>$D$23</f>
        <v>NAVY</v>
      </c>
      <c r="I58" s="353"/>
      <c r="J58" s="69" t="s">
        <v>30</v>
      </c>
      <c r="K58" s="70">
        <f t="shared" ref="K58" si="27">$P$25</f>
        <v>311</v>
      </c>
      <c r="L58" s="124">
        <f t="shared" si="26"/>
        <v>6.6666666666666664E-4</v>
      </c>
      <c r="M58" s="72">
        <f t="shared" si="21"/>
        <v>0.20733333333333331</v>
      </c>
      <c r="N58" s="71">
        <f t="shared" si="22"/>
        <v>6.219999999999999E-3</v>
      </c>
      <c r="O58" s="73">
        <f t="shared" si="23"/>
        <v>1</v>
      </c>
      <c r="P58" s="74"/>
    </row>
    <row r="59" spans="1:16" s="8" customFormat="1" ht="52.5" customHeight="1">
      <c r="A59" s="137">
        <v>6</v>
      </c>
      <c r="B59" s="354" t="s">
        <v>90</v>
      </c>
      <c r="C59" s="355"/>
      <c r="D59" s="355"/>
      <c r="E59" s="356"/>
      <c r="F59" s="67" t="s">
        <v>88</v>
      </c>
      <c r="G59" s="68" t="s">
        <v>117</v>
      </c>
      <c r="H59" s="352" t="str">
        <f>$D$28</f>
        <v>GREEN</v>
      </c>
      <c r="I59" s="353"/>
      <c r="J59" s="69" t="s">
        <v>30</v>
      </c>
      <c r="K59" s="70">
        <f t="shared" ref="K59" si="28">$P$30</f>
        <v>311</v>
      </c>
      <c r="L59" s="124">
        <f t="shared" si="26"/>
        <v>6.6666666666666664E-4</v>
      </c>
      <c r="M59" s="72">
        <f t="shared" si="21"/>
        <v>0.20733333333333331</v>
      </c>
      <c r="N59" s="71">
        <f t="shared" si="22"/>
        <v>6.219999999999999E-3</v>
      </c>
      <c r="O59" s="73">
        <f t="shared" si="23"/>
        <v>1</v>
      </c>
      <c r="P59" s="74"/>
    </row>
    <row r="60" spans="1:16" s="8" customFormat="1" ht="52.5" customHeight="1">
      <c r="A60" s="137">
        <v>7</v>
      </c>
      <c r="B60" s="351" t="s">
        <v>137</v>
      </c>
      <c r="C60" s="351"/>
      <c r="D60" s="351"/>
      <c r="E60" s="351"/>
      <c r="F60" s="67" t="s">
        <v>37</v>
      </c>
      <c r="G60" s="68"/>
      <c r="H60" s="352" t="str">
        <f>$D$18</f>
        <v>PINK</v>
      </c>
      <c r="I60" s="353"/>
      <c r="J60" s="69" t="s">
        <v>30</v>
      </c>
      <c r="K60" s="70">
        <f t="shared" ref="K60" si="29">$P$20</f>
        <v>326</v>
      </c>
      <c r="L60" s="124">
        <f>95/4500</f>
        <v>2.1111111111111112E-2</v>
      </c>
      <c r="M60" s="72">
        <f t="shared" si="21"/>
        <v>6.8822222222222225</v>
      </c>
      <c r="N60" s="71">
        <f t="shared" si="22"/>
        <v>0.20646666666666666</v>
      </c>
      <c r="O60" s="73">
        <f t="shared" si="23"/>
        <v>8</v>
      </c>
      <c r="P60" s="74"/>
    </row>
    <row r="61" spans="1:16" s="8" customFormat="1" ht="52.5" customHeight="1">
      <c r="A61" s="137">
        <v>8</v>
      </c>
      <c r="B61" s="351" t="s">
        <v>137</v>
      </c>
      <c r="C61" s="351"/>
      <c r="D61" s="351"/>
      <c r="E61" s="351"/>
      <c r="F61" s="67" t="s">
        <v>37</v>
      </c>
      <c r="G61" s="68"/>
      <c r="H61" s="352" t="str">
        <f>$D$23</f>
        <v>NAVY</v>
      </c>
      <c r="I61" s="353"/>
      <c r="J61" s="69" t="s">
        <v>30</v>
      </c>
      <c r="K61" s="70">
        <f t="shared" ref="K61" si="30">$P$25</f>
        <v>311</v>
      </c>
      <c r="L61" s="124">
        <f t="shared" ref="L61:L62" si="31">95/4500</f>
        <v>2.1111111111111112E-2</v>
      </c>
      <c r="M61" s="72">
        <f t="shared" si="21"/>
        <v>6.565555555555556</v>
      </c>
      <c r="N61" s="71">
        <f t="shared" si="22"/>
        <v>0.19696666666666668</v>
      </c>
      <c r="O61" s="73">
        <f t="shared" si="23"/>
        <v>7</v>
      </c>
      <c r="P61" s="74"/>
    </row>
    <row r="62" spans="1:16" s="8" customFormat="1" ht="52.5" customHeight="1">
      <c r="A62" s="137">
        <v>9</v>
      </c>
      <c r="B62" s="351" t="s">
        <v>137</v>
      </c>
      <c r="C62" s="351"/>
      <c r="D62" s="351"/>
      <c r="E62" s="351"/>
      <c r="F62" s="67" t="s">
        <v>37</v>
      </c>
      <c r="G62" s="68"/>
      <c r="H62" s="352" t="str">
        <f>$D$28</f>
        <v>GREEN</v>
      </c>
      <c r="I62" s="353"/>
      <c r="J62" s="69" t="s">
        <v>30</v>
      </c>
      <c r="K62" s="70">
        <f t="shared" ref="K62" si="32">$P$30</f>
        <v>311</v>
      </c>
      <c r="L62" s="124">
        <f t="shared" si="31"/>
        <v>2.1111111111111112E-2</v>
      </c>
      <c r="M62" s="72">
        <f t="shared" si="21"/>
        <v>6.565555555555556</v>
      </c>
      <c r="N62" s="71">
        <f t="shared" si="22"/>
        <v>0.19696666666666668</v>
      </c>
      <c r="O62" s="73">
        <f t="shared" si="23"/>
        <v>7</v>
      </c>
      <c r="P62" s="74"/>
    </row>
    <row r="63" spans="1:16" s="8" customFormat="1" ht="69.95" customHeight="1">
      <c r="A63" s="137">
        <v>10</v>
      </c>
      <c r="B63" s="362" t="s">
        <v>87</v>
      </c>
      <c r="C63" s="351"/>
      <c r="D63" s="351"/>
      <c r="E63" s="351"/>
      <c r="F63" s="67" t="s">
        <v>37</v>
      </c>
      <c r="G63" s="67"/>
      <c r="H63" s="352" t="str">
        <f>$D$18</f>
        <v>PINK</v>
      </c>
      <c r="I63" s="353"/>
      <c r="J63" s="70" t="s">
        <v>31</v>
      </c>
      <c r="K63" s="70">
        <f t="shared" ref="K63" si="33">$P$20</f>
        <v>326</v>
      </c>
      <c r="L63" s="75">
        <v>1</v>
      </c>
      <c r="M63" s="75">
        <f t="shared" ref="M63:M83" si="34">L63*K63</f>
        <v>326</v>
      </c>
      <c r="N63" s="75">
        <f>M63*3%</f>
        <v>9.7799999999999994</v>
      </c>
      <c r="O63" s="73">
        <f t="shared" ref="O63:O83" si="35">N63+M63</f>
        <v>335.78</v>
      </c>
      <c r="P63" s="74"/>
    </row>
    <row r="64" spans="1:16" s="8" customFormat="1" ht="69.95" customHeight="1">
      <c r="A64" s="137">
        <v>11</v>
      </c>
      <c r="B64" s="362" t="s">
        <v>87</v>
      </c>
      <c r="C64" s="351"/>
      <c r="D64" s="351"/>
      <c r="E64" s="351"/>
      <c r="F64" s="67" t="s">
        <v>37</v>
      </c>
      <c r="G64" s="67"/>
      <c r="H64" s="352" t="str">
        <f>$D$23</f>
        <v>NAVY</v>
      </c>
      <c r="I64" s="353"/>
      <c r="J64" s="70" t="s">
        <v>31</v>
      </c>
      <c r="K64" s="70">
        <f t="shared" ref="K64" si="36">$P$25</f>
        <v>311</v>
      </c>
      <c r="L64" s="75">
        <v>1</v>
      </c>
      <c r="M64" s="75">
        <f t="shared" si="34"/>
        <v>311</v>
      </c>
      <c r="N64" s="75">
        <f t="shared" ref="N64:N83" si="37">M64*3%</f>
        <v>9.33</v>
      </c>
      <c r="O64" s="73">
        <f t="shared" si="35"/>
        <v>320.33</v>
      </c>
      <c r="P64" s="74"/>
    </row>
    <row r="65" spans="1:16" s="8" customFormat="1" ht="69.95" customHeight="1">
      <c r="A65" s="137">
        <v>12</v>
      </c>
      <c r="B65" s="362" t="s">
        <v>87</v>
      </c>
      <c r="C65" s="351"/>
      <c r="D65" s="351"/>
      <c r="E65" s="351"/>
      <c r="F65" s="67" t="s">
        <v>37</v>
      </c>
      <c r="G65" s="67"/>
      <c r="H65" s="352" t="str">
        <f>$D$28</f>
        <v>GREEN</v>
      </c>
      <c r="I65" s="353"/>
      <c r="J65" s="70" t="s">
        <v>31</v>
      </c>
      <c r="K65" s="70">
        <f t="shared" ref="K65" si="38">$P$30</f>
        <v>311</v>
      </c>
      <c r="L65" s="75">
        <v>1</v>
      </c>
      <c r="M65" s="75">
        <f t="shared" si="34"/>
        <v>311</v>
      </c>
      <c r="N65" s="75">
        <f t="shared" si="37"/>
        <v>9.33</v>
      </c>
      <c r="O65" s="73">
        <f t="shared" si="35"/>
        <v>320.33</v>
      </c>
      <c r="P65" s="74"/>
    </row>
    <row r="66" spans="1:16" s="8" customFormat="1" ht="52.5" customHeight="1">
      <c r="A66" s="137">
        <v>13</v>
      </c>
      <c r="B66" s="362" t="s">
        <v>110</v>
      </c>
      <c r="C66" s="351"/>
      <c r="D66" s="351"/>
      <c r="E66" s="351"/>
      <c r="F66" s="67" t="s">
        <v>88</v>
      </c>
      <c r="G66" s="67"/>
      <c r="H66" s="352" t="str">
        <f>$D$18</f>
        <v>PINK</v>
      </c>
      <c r="I66" s="353"/>
      <c r="J66" s="70" t="s">
        <v>31</v>
      </c>
      <c r="K66" s="70">
        <f t="shared" ref="K66" si="39">$P$20</f>
        <v>326</v>
      </c>
      <c r="L66" s="75">
        <v>1</v>
      </c>
      <c r="M66" s="75">
        <f t="shared" si="34"/>
        <v>326</v>
      </c>
      <c r="N66" s="75">
        <f t="shared" si="37"/>
        <v>9.7799999999999994</v>
      </c>
      <c r="O66" s="73">
        <f t="shared" si="35"/>
        <v>335.78</v>
      </c>
      <c r="P66" s="74"/>
    </row>
    <row r="67" spans="1:16" s="8" customFormat="1" ht="52.5" customHeight="1">
      <c r="A67" s="137">
        <v>14</v>
      </c>
      <c r="B67" s="362" t="s">
        <v>110</v>
      </c>
      <c r="C67" s="351"/>
      <c r="D67" s="351"/>
      <c r="E67" s="351"/>
      <c r="F67" s="67" t="s">
        <v>88</v>
      </c>
      <c r="G67" s="67"/>
      <c r="H67" s="352" t="str">
        <f>$D$23</f>
        <v>NAVY</v>
      </c>
      <c r="I67" s="353"/>
      <c r="J67" s="70" t="s">
        <v>31</v>
      </c>
      <c r="K67" s="70">
        <f t="shared" ref="K67" si="40">$P$25</f>
        <v>311</v>
      </c>
      <c r="L67" s="75">
        <v>1</v>
      </c>
      <c r="M67" s="75">
        <f t="shared" si="34"/>
        <v>311</v>
      </c>
      <c r="N67" s="75">
        <f t="shared" si="37"/>
        <v>9.33</v>
      </c>
      <c r="O67" s="73">
        <f t="shared" si="35"/>
        <v>320.33</v>
      </c>
      <c r="P67" s="74"/>
    </row>
    <row r="68" spans="1:16" s="8" customFormat="1" ht="52.5" customHeight="1">
      <c r="A68" s="137">
        <v>15</v>
      </c>
      <c r="B68" s="362" t="s">
        <v>110</v>
      </c>
      <c r="C68" s="351"/>
      <c r="D68" s="351"/>
      <c r="E68" s="351"/>
      <c r="F68" s="67" t="s">
        <v>88</v>
      </c>
      <c r="G68" s="67"/>
      <c r="H68" s="352" t="str">
        <f>$D$28</f>
        <v>GREEN</v>
      </c>
      <c r="I68" s="353"/>
      <c r="J68" s="70" t="s">
        <v>31</v>
      </c>
      <c r="K68" s="70">
        <f t="shared" ref="K68" si="41">$P$30</f>
        <v>311</v>
      </c>
      <c r="L68" s="75">
        <v>1</v>
      </c>
      <c r="M68" s="75">
        <f t="shared" si="34"/>
        <v>311</v>
      </c>
      <c r="N68" s="75">
        <f t="shared" si="37"/>
        <v>9.33</v>
      </c>
      <c r="O68" s="73">
        <f t="shared" si="35"/>
        <v>320.33</v>
      </c>
      <c r="P68" s="74"/>
    </row>
    <row r="69" spans="1:16" s="8" customFormat="1" ht="52.5" customHeight="1">
      <c r="A69" s="137">
        <v>16</v>
      </c>
      <c r="B69" s="341" t="s">
        <v>111</v>
      </c>
      <c r="C69" s="363"/>
      <c r="D69" s="363"/>
      <c r="E69" s="342"/>
      <c r="F69" s="67" t="s">
        <v>88</v>
      </c>
      <c r="G69" s="67"/>
      <c r="H69" s="352" t="str">
        <f>$D$18</f>
        <v>PINK</v>
      </c>
      <c r="I69" s="353"/>
      <c r="J69" s="70" t="s">
        <v>31</v>
      </c>
      <c r="K69" s="70">
        <f t="shared" ref="K69" si="42">$P$20</f>
        <v>326</v>
      </c>
      <c r="L69" s="75">
        <v>1</v>
      </c>
      <c r="M69" s="75">
        <f t="shared" si="34"/>
        <v>326</v>
      </c>
      <c r="N69" s="75">
        <f t="shared" si="37"/>
        <v>9.7799999999999994</v>
      </c>
      <c r="O69" s="73">
        <f t="shared" si="35"/>
        <v>335.78</v>
      </c>
      <c r="P69" s="74"/>
    </row>
    <row r="70" spans="1:16" s="8" customFormat="1" ht="52.5" customHeight="1">
      <c r="A70" s="137">
        <v>17</v>
      </c>
      <c r="B70" s="341" t="s">
        <v>111</v>
      </c>
      <c r="C70" s="363"/>
      <c r="D70" s="363"/>
      <c r="E70" s="342"/>
      <c r="F70" s="67" t="s">
        <v>88</v>
      </c>
      <c r="G70" s="67"/>
      <c r="H70" s="352" t="str">
        <f>$D$23</f>
        <v>NAVY</v>
      </c>
      <c r="I70" s="353"/>
      <c r="J70" s="70" t="s">
        <v>31</v>
      </c>
      <c r="K70" s="70">
        <f t="shared" ref="K70" si="43">$P$25</f>
        <v>311</v>
      </c>
      <c r="L70" s="75">
        <v>1</v>
      </c>
      <c r="M70" s="75">
        <f t="shared" si="34"/>
        <v>311</v>
      </c>
      <c r="N70" s="75">
        <f t="shared" si="37"/>
        <v>9.33</v>
      </c>
      <c r="O70" s="73">
        <f t="shared" si="35"/>
        <v>320.33</v>
      </c>
      <c r="P70" s="74"/>
    </row>
    <row r="71" spans="1:16" s="8" customFormat="1" ht="52.5" customHeight="1">
      <c r="A71" s="137">
        <v>18</v>
      </c>
      <c r="B71" s="341" t="s">
        <v>111</v>
      </c>
      <c r="C71" s="363"/>
      <c r="D71" s="363"/>
      <c r="E71" s="342"/>
      <c r="F71" s="67" t="s">
        <v>88</v>
      </c>
      <c r="G71" s="67"/>
      <c r="H71" s="352" t="str">
        <f>$D$28</f>
        <v>GREEN</v>
      </c>
      <c r="I71" s="353"/>
      <c r="J71" s="70" t="s">
        <v>31</v>
      </c>
      <c r="K71" s="70">
        <f t="shared" ref="K71" si="44">$P$30</f>
        <v>311</v>
      </c>
      <c r="L71" s="75">
        <v>1</v>
      </c>
      <c r="M71" s="75">
        <f t="shared" si="34"/>
        <v>311</v>
      </c>
      <c r="N71" s="75">
        <f t="shared" si="37"/>
        <v>9.33</v>
      </c>
      <c r="O71" s="73">
        <f t="shared" si="35"/>
        <v>320.33</v>
      </c>
      <c r="P71" s="74"/>
    </row>
    <row r="72" spans="1:16" s="8" customFormat="1" ht="52.5" customHeight="1">
      <c r="A72" s="137">
        <v>19</v>
      </c>
      <c r="B72" s="362" t="s">
        <v>112</v>
      </c>
      <c r="C72" s="351"/>
      <c r="D72" s="351"/>
      <c r="E72" s="351"/>
      <c r="F72" s="67" t="s">
        <v>88</v>
      </c>
      <c r="G72" s="67"/>
      <c r="H72" s="352" t="str">
        <f>$D$18</f>
        <v>PINK</v>
      </c>
      <c r="I72" s="353"/>
      <c r="J72" s="70" t="s">
        <v>31</v>
      </c>
      <c r="K72" s="70">
        <f t="shared" ref="K72" si="45">$P$20</f>
        <v>326</v>
      </c>
      <c r="L72" s="75">
        <v>1</v>
      </c>
      <c r="M72" s="75">
        <f t="shared" si="34"/>
        <v>326</v>
      </c>
      <c r="N72" s="75">
        <f t="shared" si="37"/>
        <v>9.7799999999999994</v>
      </c>
      <c r="O72" s="73">
        <f t="shared" si="35"/>
        <v>335.78</v>
      </c>
      <c r="P72" s="74"/>
    </row>
    <row r="73" spans="1:16" s="8" customFormat="1" ht="52.5" customHeight="1">
      <c r="A73" s="137">
        <v>20</v>
      </c>
      <c r="B73" s="362" t="s">
        <v>112</v>
      </c>
      <c r="C73" s="351"/>
      <c r="D73" s="351"/>
      <c r="E73" s="351"/>
      <c r="F73" s="67" t="s">
        <v>88</v>
      </c>
      <c r="G73" s="67"/>
      <c r="H73" s="352" t="str">
        <f>$D$23</f>
        <v>NAVY</v>
      </c>
      <c r="I73" s="353"/>
      <c r="J73" s="70" t="s">
        <v>31</v>
      </c>
      <c r="K73" s="70">
        <f t="shared" ref="K73" si="46">$P$25</f>
        <v>311</v>
      </c>
      <c r="L73" s="75">
        <v>1</v>
      </c>
      <c r="M73" s="75">
        <f t="shared" si="34"/>
        <v>311</v>
      </c>
      <c r="N73" s="75">
        <f t="shared" si="37"/>
        <v>9.33</v>
      </c>
      <c r="O73" s="73">
        <f t="shared" si="35"/>
        <v>320.33</v>
      </c>
      <c r="P73" s="74"/>
    </row>
    <row r="74" spans="1:16" s="8" customFormat="1" ht="52.5" customHeight="1">
      <c r="A74" s="137">
        <v>21</v>
      </c>
      <c r="B74" s="362" t="s">
        <v>112</v>
      </c>
      <c r="C74" s="351"/>
      <c r="D74" s="351"/>
      <c r="E74" s="351"/>
      <c r="F74" s="67" t="s">
        <v>88</v>
      </c>
      <c r="G74" s="67"/>
      <c r="H74" s="352" t="str">
        <f>$D$28</f>
        <v>GREEN</v>
      </c>
      <c r="I74" s="353"/>
      <c r="J74" s="70" t="s">
        <v>31</v>
      </c>
      <c r="K74" s="70">
        <f t="shared" ref="K74" si="47">$P$30</f>
        <v>311</v>
      </c>
      <c r="L74" s="75">
        <v>1</v>
      </c>
      <c r="M74" s="75">
        <f t="shared" si="34"/>
        <v>311</v>
      </c>
      <c r="N74" s="75">
        <f t="shared" si="37"/>
        <v>9.33</v>
      </c>
      <c r="O74" s="73">
        <f t="shared" si="35"/>
        <v>320.33</v>
      </c>
      <c r="P74" s="74"/>
    </row>
    <row r="75" spans="1:16" s="8" customFormat="1" ht="43.5" customHeight="1">
      <c r="A75" s="137">
        <v>22</v>
      </c>
      <c r="B75" s="362" t="s">
        <v>100</v>
      </c>
      <c r="C75" s="351"/>
      <c r="D75" s="351"/>
      <c r="E75" s="351"/>
      <c r="F75" s="67" t="str">
        <f t="shared" ref="F75:F77" si="48">H75</f>
        <v>PINK</v>
      </c>
      <c r="G75" s="77"/>
      <c r="H75" s="352" t="str">
        <f>$D$18</f>
        <v>PINK</v>
      </c>
      <c r="I75" s="353"/>
      <c r="J75" s="70" t="s">
        <v>10</v>
      </c>
      <c r="K75" s="70">
        <f t="shared" ref="K75" si="49">$P$20</f>
        <v>326</v>
      </c>
      <c r="L75" s="71">
        <v>1.36</v>
      </c>
      <c r="M75" s="75">
        <f t="shared" si="34"/>
        <v>443.36</v>
      </c>
      <c r="N75" s="75">
        <f t="shared" si="37"/>
        <v>13.300800000000001</v>
      </c>
      <c r="O75" s="73">
        <f t="shared" si="35"/>
        <v>456.66079999999999</v>
      </c>
      <c r="P75" s="78"/>
    </row>
    <row r="76" spans="1:16" s="8" customFormat="1" ht="48.95" customHeight="1">
      <c r="A76" s="137">
        <v>23</v>
      </c>
      <c r="B76" s="362" t="s">
        <v>100</v>
      </c>
      <c r="C76" s="351"/>
      <c r="D76" s="351"/>
      <c r="E76" s="351"/>
      <c r="F76" s="67" t="str">
        <f t="shared" si="48"/>
        <v>NAVY</v>
      </c>
      <c r="G76" s="77"/>
      <c r="H76" s="352" t="str">
        <f>$D$23</f>
        <v>NAVY</v>
      </c>
      <c r="I76" s="353"/>
      <c r="J76" s="70" t="s">
        <v>10</v>
      </c>
      <c r="K76" s="70">
        <f t="shared" ref="K76" si="50">$P$25</f>
        <v>311</v>
      </c>
      <c r="L76" s="71">
        <v>1.36</v>
      </c>
      <c r="M76" s="75">
        <f t="shared" si="34"/>
        <v>422.96000000000004</v>
      </c>
      <c r="N76" s="75">
        <f t="shared" si="37"/>
        <v>12.688800000000001</v>
      </c>
      <c r="O76" s="73">
        <f t="shared" si="35"/>
        <v>435.64880000000005</v>
      </c>
      <c r="P76" s="78"/>
    </row>
    <row r="77" spans="1:16" s="8" customFormat="1" ht="52.5" customHeight="1">
      <c r="A77" s="137">
        <v>24</v>
      </c>
      <c r="B77" s="362" t="s">
        <v>100</v>
      </c>
      <c r="C77" s="351"/>
      <c r="D77" s="351"/>
      <c r="E77" s="351"/>
      <c r="F77" s="67" t="str">
        <f t="shared" si="48"/>
        <v>GREEN</v>
      </c>
      <c r="G77" s="77"/>
      <c r="H77" s="352" t="str">
        <f>$D$28</f>
        <v>GREEN</v>
      </c>
      <c r="I77" s="353"/>
      <c r="J77" s="70" t="s">
        <v>10</v>
      </c>
      <c r="K77" s="70">
        <f t="shared" ref="K77" si="51">$P$30</f>
        <v>311</v>
      </c>
      <c r="L77" s="71">
        <v>1.36</v>
      </c>
      <c r="M77" s="75">
        <f t="shared" si="34"/>
        <v>422.96000000000004</v>
      </c>
      <c r="N77" s="75">
        <f t="shared" si="37"/>
        <v>12.688800000000001</v>
      </c>
      <c r="O77" s="73">
        <f t="shared" si="35"/>
        <v>435.64880000000005</v>
      </c>
      <c r="P77" s="78"/>
    </row>
    <row r="78" spans="1:16" s="83" customFormat="1" ht="44.45" customHeight="1">
      <c r="A78" s="137">
        <v>25</v>
      </c>
      <c r="B78" s="341" t="s">
        <v>126</v>
      </c>
      <c r="C78" s="363"/>
      <c r="D78" s="363"/>
      <c r="E78" s="342"/>
      <c r="F78" s="79" t="s">
        <v>99</v>
      </c>
      <c r="G78" s="80"/>
      <c r="H78" s="352" t="str">
        <f>$D$18</f>
        <v>PINK</v>
      </c>
      <c r="I78" s="353"/>
      <c r="J78" s="70" t="s">
        <v>10</v>
      </c>
      <c r="K78" s="70">
        <f t="shared" ref="K78" si="52">$P$20</f>
        <v>326</v>
      </c>
      <c r="L78" s="125">
        <v>1.06</v>
      </c>
      <c r="M78" s="75">
        <f t="shared" si="34"/>
        <v>345.56</v>
      </c>
      <c r="N78" s="75">
        <f t="shared" si="37"/>
        <v>10.3668</v>
      </c>
      <c r="O78" s="73">
        <f t="shared" si="35"/>
        <v>355.92680000000001</v>
      </c>
      <c r="P78" s="82"/>
    </row>
    <row r="79" spans="1:16" s="83" customFormat="1" ht="44.45" customHeight="1">
      <c r="A79" s="137">
        <v>26</v>
      </c>
      <c r="B79" s="341" t="s">
        <v>126</v>
      </c>
      <c r="C79" s="363"/>
      <c r="D79" s="363"/>
      <c r="E79" s="342"/>
      <c r="F79" s="79" t="s">
        <v>105</v>
      </c>
      <c r="G79" s="80"/>
      <c r="H79" s="352" t="str">
        <f>$D$23</f>
        <v>NAVY</v>
      </c>
      <c r="I79" s="353"/>
      <c r="J79" s="70" t="s">
        <v>10</v>
      </c>
      <c r="K79" s="70">
        <f t="shared" ref="K79" si="53">$P$25</f>
        <v>311</v>
      </c>
      <c r="L79" s="125">
        <v>1.06</v>
      </c>
      <c r="M79" s="75">
        <f t="shared" si="34"/>
        <v>329.66</v>
      </c>
      <c r="N79" s="75">
        <f t="shared" si="37"/>
        <v>9.889800000000001</v>
      </c>
      <c r="O79" s="73">
        <f t="shared" si="35"/>
        <v>339.5498</v>
      </c>
      <c r="P79" s="82"/>
    </row>
    <row r="80" spans="1:16" s="83" customFormat="1" ht="44.45" customHeight="1">
      <c r="A80" s="137">
        <v>27</v>
      </c>
      <c r="B80" s="341" t="s">
        <v>126</v>
      </c>
      <c r="C80" s="363"/>
      <c r="D80" s="363"/>
      <c r="E80" s="342"/>
      <c r="F80" s="79" t="s">
        <v>99</v>
      </c>
      <c r="G80" s="80"/>
      <c r="H80" s="352" t="str">
        <f>$D$28</f>
        <v>GREEN</v>
      </c>
      <c r="I80" s="353"/>
      <c r="J80" s="70" t="s">
        <v>10</v>
      </c>
      <c r="K80" s="70">
        <f t="shared" ref="K80" si="54">$P$30</f>
        <v>311</v>
      </c>
      <c r="L80" s="125">
        <v>1.06</v>
      </c>
      <c r="M80" s="75">
        <f t="shared" si="34"/>
        <v>329.66</v>
      </c>
      <c r="N80" s="75">
        <f t="shared" si="37"/>
        <v>9.889800000000001</v>
      </c>
      <c r="O80" s="73">
        <f t="shared" si="35"/>
        <v>339.5498</v>
      </c>
      <c r="P80" s="82"/>
    </row>
    <row r="81" spans="1:16" s="83" customFormat="1" ht="51.95" customHeight="1">
      <c r="A81" s="137">
        <v>28</v>
      </c>
      <c r="B81" s="341" t="s">
        <v>127</v>
      </c>
      <c r="C81" s="363"/>
      <c r="D81" s="363"/>
      <c r="E81" s="342"/>
      <c r="F81" s="79" t="s">
        <v>99</v>
      </c>
      <c r="G81" s="80"/>
      <c r="H81" s="352" t="str">
        <f>$D$18</f>
        <v>PINK</v>
      </c>
      <c r="I81" s="353"/>
      <c r="J81" s="70" t="s">
        <v>10</v>
      </c>
      <c r="K81" s="70">
        <f t="shared" ref="K81" si="55">$P$20</f>
        <v>326</v>
      </c>
      <c r="L81" s="81">
        <v>0.7</v>
      </c>
      <c r="M81" s="75">
        <f t="shared" si="34"/>
        <v>228.2</v>
      </c>
      <c r="N81" s="75">
        <f>M81*3%</f>
        <v>6.8459999999999992</v>
      </c>
      <c r="O81" s="73">
        <f t="shared" si="35"/>
        <v>235.04599999999999</v>
      </c>
      <c r="P81" s="82"/>
    </row>
    <row r="82" spans="1:16" s="83" customFormat="1" ht="51.95" customHeight="1">
      <c r="A82" s="137">
        <v>29</v>
      </c>
      <c r="B82" s="341" t="s">
        <v>127</v>
      </c>
      <c r="C82" s="363"/>
      <c r="D82" s="363"/>
      <c r="E82" s="342"/>
      <c r="F82" s="79" t="s">
        <v>105</v>
      </c>
      <c r="G82" s="80"/>
      <c r="H82" s="352" t="str">
        <f>$D$23</f>
        <v>NAVY</v>
      </c>
      <c r="I82" s="353"/>
      <c r="J82" s="70" t="s">
        <v>10</v>
      </c>
      <c r="K82" s="70">
        <f t="shared" ref="K82" si="56">$P$25</f>
        <v>311</v>
      </c>
      <c r="L82" s="81">
        <v>0.7</v>
      </c>
      <c r="M82" s="75">
        <f t="shared" si="34"/>
        <v>217.7</v>
      </c>
      <c r="N82" s="75">
        <f t="shared" si="37"/>
        <v>6.5309999999999997</v>
      </c>
      <c r="O82" s="73">
        <f t="shared" si="35"/>
        <v>224.23099999999999</v>
      </c>
      <c r="P82" s="82"/>
    </row>
    <row r="83" spans="1:16" s="83" customFormat="1" ht="55.5" customHeight="1">
      <c r="A83" s="137">
        <v>30</v>
      </c>
      <c r="B83" s="341" t="s">
        <v>127</v>
      </c>
      <c r="C83" s="363"/>
      <c r="D83" s="363"/>
      <c r="E83" s="342"/>
      <c r="F83" s="79" t="s">
        <v>99</v>
      </c>
      <c r="G83" s="80"/>
      <c r="H83" s="352" t="str">
        <f>$D$28</f>
        <v>GREEN</v>
      </c>
      <c r="I83" s="353"/>
      <c r="J83" s="70" t="s">
        <v>10</v>
      </c>
      <c r="K83" s="70">
        <f t="shared" ref="K83" si="57">$P$30</f>
        <v>311</v>
      </c>
      <c r="L83" s="81">
        <v>0.7</v>
      </c>
      <c r="M83" s="75">
        <f t="shared" si="34"/>
        <v>217.7</v>
      </c>
      <c r="N83" s="75">
        <f t="shared" si="37"/>
        <v>6.5309999999999997</v>
      </c>
      <c r="O83" s="73">
        <f t="shared" si="35"/>
        <v>224.23099999999999</v>
      </c>
      <c r="P83" s="82"/>
    </row>
    <row r="84" spans="1:16" s="76" customFormat="1" ht="19.899999999999999" customHeight="1">
      <c r="A84" s="141"/>
      <c r="B84" s="141"/>
      <c r="C84" s="141"/>
      <c r="D84" s="141"/>
      <c r="E84" s="141"/>
      <c r="F84" s="141"/>
      <c r="G84" s="84"/>
      <c r="H84" s="141"/>
      <c r="I84" s="141"/>
      <c r="J84" s="141"/>
      <c r="K84" s="141"/>
      <c r="L84" s="141"/>
      <c r="M84" s="141"/>
      <c r="N84" s="141"/>
      <c r="O84" s="141"/>
      <c r="P84" s="141"/>
    </row>
    <row r="85" spans="1:16" s="63" customFormat="1" ht="36.75" customHeight="1" thickBot="1">
      <c r="B85" s="10" t="s">
        <v>64</v>
      </c>
      <c r="F85" s="85"/>
      <c r="G85" s="86"/>
      <c r="H85" s="85"/>
      <c r="I85" s="85"/>
      <c r="J85" s="85"/>
      <c r="K85" s="85"/>
      <c r="L85" s="85"/>
      <c r="M85" s="85"/>
      <c r="N85" s="85"/>
      <c r="O85" s="85"/>
      <c r="P85" s="87"/>
    </row>
    <row r="86" spans="1:16" s="66" customFormat="1" ht="121.5" customHeight="1">
      <c r="A86" s="357" t="s">
        <v>23</v>
      </c>
      <c r="B86" s="358"/>
      <c r="C86" s="358"/>
      <c r="D86" s="358"/>
      <c r="E86" s="359"/>
      <c r="F86" s="152" t="s">
        <v>44</v>
      </c>
      <c r="G86" s="152" t="s">
        <v>24</v>
      </c>
      <c r="H86" s="360" t="s">
        <v>39</v>
      </c>
      <c r="I86" s="361"/>
      <c r="J86" s="153" t="s">
        <v>19</v>
      </c>
      <c r="K86" s="152" t="s">
        <v>45</v>
      </c>
      <c r="L86" s="152" t="s">
        <v>25</v>
      </c>
      <c r="M86" s="154" t="s">
        <v>26</v>
      </c>
      <c r="N86" s="154" t="s">
        <v>27</v>
      </c>
      <c r="O86" s="154" t="s">
        <v>28</v>
      </c>
      <c r="P86" s="155" t="s">
        <v>29</v>
      </c>
    </row>
    <row r="87" spans="1:16" s="8" customFormat="1" ht="44.1" customHeight="1">
      <c r="A87" s="137">
        <v>1</v>
      </c>
      <c r="B87" s="362" t="s">
        <v>101</v>
      </c>
      <c r="C87" s="351"/>
      <c r="D87" s="351"/>
      <c r="E87" s="351"/>
      <c r="F87" s="67" t="s">
        <v>37</v>
      </c>
      <c r="G87" s="67" t="s">
        <v>37</v>
      </c>
      <c r="H87" s="352" t="str">
        <f>$D$18</f>
        <v>PINK</v>
      </c>
      <c r="I87" s="353"/>
      <c r="J87" s="70" t="s">
        <v>31</v>
      </c>
      <c r="K87" s="70">
        <f t="shared" ref="K87" si="58">$P$20</f>
        <v>326</v>
      </c>
      <c r="L87" s="75">
        <v>1</v>
      </c>
      <c r="M87" s="75">
        <f t="shared" ref="M87:M101" si="59">L87*K87</f>
        <v>326</v>
      </c>
      <c r="N87" s="75">
        <f t="shared" ref="N87:N104" si="60">M87*3%</f>
        <v>9.7799999999999994</v>
      </c>
      <c r="O87" s="73">
        <f t="shared" ref="O87:O104" si="61">N87+M87</f>
        <v>335.78</v>
      </c>
      <c r="P87" s="74"/>
    </row>
    <row r="88" spans="1:16" s="8" customFormat="1" ht="44.1" customHeight="1">
      <c r="A88" s="137">
        <v>1</v>
      </c>
      <c r="B88" s="362" t="s">
        <v>101</v>
      </c>
      <c r="C88" s="351"/>
      <c r="D88" s="351"/>
      <c r="E88" s="351"/>
      <c r="F88" s="67" t="s">
        <v>37</v>
      </c>
      <c r="G88" s="67" t="s">
        <v>37</v>
      </c>
      <c r="H88" s="352" t="str">
        <f>$D$23</f>
        <v>NAVY</v>
      </c>
      <c r="I88" s="353"/>
      <c r="J88" s="70" t="s">
        <v>31</v>
      </c>
      <c r="K88" s="70">
        <f t="shared" ref="K88" si="62">$P$25</f>
        <v>311</v>
      </c>
      <c r="L88" s="75">
        <v>1</v>
      </c>
      <c r="M88" s="75">
        <f t="shared" si="59"/>
        <v>311</v>
      </c>
      <c r="N88" s="75">
        <f t="shared" si="60"/>
        <v>9.33</v>
      </c>
      <c r="O88" s="73">
        <f t="shared" si="61"/>
        <v>320.33</v>
      </c>
      <c r="P88" s="74"/>
    </row>
    <row r="89" spans="1:16" s="8" customFormat="1" ht="44.1" customHeight="1">
      <c r="A89" s="137">
        <v>1</v>
      </c>
      <c r="B89" s="362" t="s">
        <v>101</v>
      </c>
      <c r="C89" s="351"/>
      <c r="D89" s="351"/>
      <c r="E89" s="351"/>
      <c r="F89" s="67" t="s">
        <v>37</v>
      </c>
      <c r="G89" s="67" t="s">
        <v>37</v>
      </c>
      <c r="H89" s="352" t="str">
        <f>$D$28</f>
        <v>GREEN</v>
      </c>
      <c r="I89" s="353"/>
      <c r="J89" s="70" t="s">
        <v>31</v>
      </c>
      <c r="K89" s="70">
        <f t="shared" ref="K89" si="63">$P$30</f>
        <v>311</v>
      </c>
      <c r="L89" s="75">
        <v>1</v>
      </c>
      <c r="M89" s="75">
        <f t="shared" si="59"/>
        <v>311</v>
      </c>
      <c r="N89" s="75">
        <f t="shared" si="60"/>
        <v>9.33</v>
      </c>
      <c r="O89" s="73">
        <f t="shared" si="61"/>
        <v>320.33</v>
      </c>
      <c r="P89" s="74"/>
    </row>
    <row r="90" spans="1:16" s="8" customFormat="1" ht="44.1" customHeight="1">
      <c r="A90" s="137">
        <v>2</v>
      </c>
      <c r="B90" s="362" t="s">
        <v>113</v>
      </c>
      <c r="C90" s="351"/>
      <c r="D90" s="351"/>
      <c r="E90" s="351"/>
      <c r="F90" s="67" t="s">
        <v>106</v>
      </c>
      <c r="G90" s="67" t="s">
        <v>106</v>
      </c>
      <c r="H90" s="352" t="str">
        <f t="shared" ref="H90" si="64">$D$18</f>
        <v>PINK</v>
      </c>
      <c r="I90" s="353"/>
      <c r="J90" s="70" t="s">
        <v>31</v>
      </c>
      <c r="K90" s="70">
        <f t="shared" ref="K90:K102" si="65">$P$20</f>
        <v>326</v>
      </c>
      <c r="L90" s="75">
        <v>1</v>
      </c>
      <c r="M90" s="75">
        <f t="shared" si="59"/>
        <v>326</v>
      </c>
      <c r="N90" s="75">
        <f t="shared" si="60"/>
        <v>9.7799999999999994</v>
      </c>
      <c r="O90" s="73">
        <f t="shared" si="61"/>
        <v>335.78</v>
      </c>
      <c r="P90" s="74"/>
    </row>
    <row r="91" spans="1:16" s="8" customFormat="1" ht="44.1" customHeight="1">
      <c r="A91" s="137">
        <v>2</v>
      </c>
      <c r="B91" s="362" t="s">
        <v>113</v>
      </c>
      <c r="C91" s="351"/>
      <c r="D91" s="351"/>
      <c r="E91" s="351"/>
      <c r="F91" s="67" t="s">
        <v>106</v>
      </c>
      <c r="G91" s="67" t="s">
        <v>106</v>
      </c>
      <c r="H91" s="352" t="str">
        <f t="shared" ref="H91" si="66">$D$23</f>
        <v>NAVY</v>
      </c>
      <c r="I91" s="353"/>
      <c r="J91" s="70" t="s">
        <v>31</v>
      </c>
      <c r="K91" s="70">
        <f t="shared" ref="K91:K103" si="67">$P$25</f>
        <v>311</v>
      </c>
      <c r="L91" s="75">
        <v>1</v>
      </c>
      <c r="M91" s="75">
        <f t="shared" si="59"/>
        <v>311</v>
      </c>
      <c r="N91" s="75">
        <f t="shared" si="60"/>
        <v>9.33</v>
      </c>
      <c r="O91" s="73">
        <f t="shared" si="61"/>
        <v>320.33</v>
      </c>
      <c r="P91" s="74"/>
    </row>
    <row r="92" spans="1:16" s="8" customFormat="1" ht="44.1" customHeight="1">
      <c r="A92" s="137">
        <v>2</v>
      </c>
      <c r="B92" s="362" t="s">
        <v>113</v>
      </c>
      <c r="C92" s="351"/>
      <c r="D92" s="351"/>
      <c r="E92" s="351"/>
      <c r="F92" s="67" t="s">
        <v>106</v>
      </c>
      <c r="G92" s="67" t="s">
        <v>106</v>
      </c>
      <c r="H92" s="352" t="str">
        <f t="shared" ref="H92" si="68">$D$28</f>
        <v>GREEN</v>
      </c>
      <c r="I92" s="353"/>
      <c r="J92" s="70" t="s">
        <v>31</v>
      </c>
      <c r="K92" s="70">
        <f t="shared" ref="K92:K104" si="69">$P$30</f>
        <v>311</v>
      </c>
      <c r="L92" s="75">
        <v>1</v>
      </c>
      <c r="M92" s="75">
        <f t="shared" si="59"/>
        <v>311</v>
      </c>
      <c r="N92" s="75">
        <f t="shared" si="60"/>
        <v>9.33</v>
      </c>
      <c r="O92" s="73">
        <f t="shared" si="61"/>
        <v>320.33</v>
      </c>
      <c r="P92" s="74"/>
    </row>
    <row r="93" spans="1:16" s="8" customFormat="1" ht="44.1" customHeight="1">
      <c r="A93" s="137">
        <v>3</v>
      </c>
      <c r="B93" s="362" t="s">
        <v>102</v>
      </c>
      <c r="C93" s="351"/>
      <c r="D93" s="351"/>
      <c r="E93" s="351"/>
      <c r="F93" s="67" t="s">
        <v>37</v>
      </c>
      <c r="G93" s="67" t="s">
        <v>37</v>
      </c>
      <c r="H93" s="352" t="str">
        <f t="shared" ref="H93" si="70">$D$18</f>
        <v>PINK</v>
      </c>
      <c r="I93" s="353"/>
      <c r="J93" s="70" t="s">
        <v>31</v>
      </c>
      <c r="K93" s="70">
        <f t="shared" si="65"/>
        <v>326</v>
      </c>
      <c r="L93" s="75">
        <v>1</v>
      </c>
      <c r="M93" s="75">
        <f t="shared" si="59"/>
        <v>326</v>
      </c>
      <c r="N93" s="75">
        <f t="shared" si="60"/>
        <v>9.7799999999999994</v>
      </c>
      <c r="O93" s="73">
        <f t="shared" si="61"/>
        <v>335.78</v>
      </c>
      <c r="P93" s="74"/>
    </row>
    <row r="94" spans="1:16" s="8" customFormat="1" ht="44.1" customHeight="1">
      <c r="A94" s="137">
        <v>3</v>
      </c>
      <c r="B94" s="362" t="s">
        <v>102</v>
      </c>
      <c r="C94" s="351"/>
      <c r="D94" s="351"/>
      <c r="E94" s="351"/>
      <c r="F94" s="67" t="s">
        <v>37</v>
      </c>
      <c r="G94" s="67" t="s">
        <v>37</v>
      </c>
      <c r="H94" s="352" t="str">
        <f t="shared" ref="H94" si="71">$D$23</f>
        <v>NAVY</v>
      </c>
      <c r="I94" s="353"/>
      <c r="J94" s="70" t="s">
        <v>31</v>
      </c>
      <c r="K94" s="70">
        <f t="shared" si="67"/>
        <v>311</v>
      </c>
      <c r="L94" s="75">
        <v>1</v>
      </c>
      <c r="M94" s="75">
        <f t="shared" si="59"/>
        <v>311</v>
      </c>
      <c r="N94" s="75">
        <f t="shared" si="60"/>
        <v>9.33</v>
      </c>
      <c r="O94" s="73">
        <f t="shared" si="61"/>
        <v>320.33</v>
      </c>
      <c r="P94" s="74"/>
    </row>
    <row r="95" spans="1:16" s="8" customFormat="1" ht="44.1" customHeight="1">
      <c r="A95" s="137">
        <v>3</v>
      </c>
      <c r="B95" s="362" t="s">
        <v>102</v>
      </c>
      <c r="C95" s="351"/>
      <c r="D95" s="351"/>
      <c r="E95" s="351"/>
      <c r="F95" s="67" t="s">
        <v>37</v>
      </c>
      <c r="G95" s="67" t="s">
        <v>37</v>
      </c>
      <c r="H95" s="352" t="str">
        <f t="shared" ref="H95" si="72">$D$28</f>
        <v>GREEN</v>
      </c>
      <c r="I95" s="353"/>
      <c r="J95" s="70" t="s">
        <v>31</v>
      </c>
      <c r="K95" s="70">
        <f t="shared" si="69"/>
        <v>311</v>
      </c>
      <c r="L95" s="75">
        <v>1</v>
      </c>
      <c r="M95" s="75">
        <f t="shared" si="59"/>
        <v>311</v>
      </c>
      <c r="N95" s="75">
        <f t="shared" si="60"/>
        <v>9.33</v>
      </c>
      <c r="O95" s="73">
        <f t="shared" si="61"/>
        <v>320.33</v>
      </c>
      <c r="P95" s="74"/>
    </row>
    <row r="96" spans="1:16" s="8" customFormat="1" ht="44.1" customHeight="1">
      <c r="A96" s="137">
        <v>4</v>
      </c>
      <c r="B96" s="362" t="s">
        <v>114</v>
      </c>
      <c r="C96" s="351"/>
      <c r="D96" s="351"/>
      <c r="E96" s="351"/>
      <c r="F96" s="67" t="s">
        <v>106</v>
      </c>
      <c r="G96" s="67" t="s">
        <v>106</v>
      </c>
      <c r="H96" s="352" t="str">
        <f t="shared" ref="H96" si="73">$D$18</f>
        <v>PINK</v>
      </c>
      <c r="I96" s="353"/>
      <c r="J96" s="70" t="s">
        <v>31</v>
      </c>
      <c r="K96" s="70">
        <f t="shared" si="65"/>
        <v>326</v>
      </c>
      <c r="L96" s="71">
        <f t="shared" ref="L96:L101" si="74">1/14</f>
        <v>7.1428571428571425E-2</v>
      </c>
      <c r="M96" s="75">
        <f t="shared" si="59"/>
        <v>23.285714285714285</v>
      </c>
      <c r="N96" s="72">
        <f t="shared" si="60"/>
        <v>0.69857142857142851</v>
      </c>
      <c r="O96" s="73">
        <f t="shared" si="61"/>
        <v>23.984285714285715</v>
      </c>
      <c r="P96" s="74"/>
    </row>
    <row r="97" spans="1:16" s="8" customFormat="1" ht="44.1" customHeight="1">
      <c r="A97" s="137">
        <v>4</v>
      </c>
      <c r="B97" s="362" t="s">
        <v>114</v>
      </c>
      <c r="C97" s="351"/>
      <c r="D97" s="351"/>
      <c r="E97" s="351"/>
      <c r="F97" s="67" t="s">
        <v>106</v>
      </c>
      <c r="G97" s="67" t="s">
        <v>106</v>
      </c>
      <c r="H97" s="352" t="str">
        <f t="shared" ref="H97" si="75">$D$23</f>
        <v>NAVY</v>
      </c>
      <c r="I97" s="353"/>
      <c r="J97" s="70" t="s">
        <v>31</v>
      </c>
      <c r="K97" s="70">
        <f t="shared" si="67"/>
        <v>311</v>
      </c>
      <c r="L97" s="71">
        <f t="shared" si="74"/>
        <v>7.1428571428571425E-2</v>
      </c>
      <c r="M97" s="75">
        <f t="shared" si="59"/>
        <v>22.214285714285712</v>
      </c>
      <c r="N97" s="72">
        <f t="shared" si="60"/>
        <v>0.66642857142857137</v>
      </c>
      <c r="O97" s="73">
        <f t="shared" si="61"/>
        <v>22.880714285714284</v>
      </c>
      <c r="P97" s="74"/>
    </row>
    <row r="98" spans="1:16" s="8" customFormat="1" ht="44.1" customHeight="1">
      <c r="A98" s="137">
        <v>4</v>
      </c>
      <c r="B98" s="362" t="s">
        <v>114</v>
      </c>
      <c r="C98" s="351"/>
      <c r="D98" s="351"/>
      <c r="E98" s="351"/>
      <c r="F98" s="67" t="s">
        <v>106</v>
      </c>
      <c r="G98" s="67" t="s">
        <v>106</v>
      </c>
      <c r="H98" s="352" t="str">
        <f t="shared" ref="H98" si="76">$D$28</f>
        <v>GREEN</v>
      </c>
      <c r="I98" s="353"/>
      <c r="J98" s="70" t="s">
        <v>31</v>
      </c>
      <c r="K98" s="70">
        <f t="shared" si="69"/>
        <v>311</v>
      </c>
      <c r="L98" s="71">
        <f t="shared" si="74"/>
        <v>7.1428571428571425E-2</v>
      </c>
      <c r="M98" s="75">
        <f t="shared" si="59"/>
        <v>22.214285714285712</v>
      </c>
      <c r="N98" s="72">
        <f t="shared" si="60"/>
        <v>0.66642857142857137</v>
      </c>
      <c r="O98" s="73">
        <f t="shared" si="61"/>
        <v>22.880714285714284</v>
      </c>
      <c r="P98" s="74"/>
    </row>
    <row r="99" spans="1:16" s="8" customFormat="1" ht="44.1" customHeight="1">
      <c r="A99" s="137">
        <v>5</v>
      </c>
      <c r="B99" s="362" t="s">
        <v>115</v>
      </c>
      <c r="C99" s="351"/>
      <c r="D99" s="351"/>
      <c r="E99" s="351"/>
      <c r="F99" s="158" t="s">
        <v>53</v>
      </c>
      <c r="G99" s="158" t="s">
        <v>53</v>
      </c>
      <c r="H99" s="352" t="str">
        <f t="shared" ref="H99" si="77">$D$18</f>
        <v>PINK</v>
      </c>
      <c r="I99" s="353"/>
      <c r="J99" s="70" t="s">
        <v>31</v>
      </c>
      <c r="K99" s="70">
        <f t="shared" si="65"/>
        <v>326</v>
      </c>
      <c r="L99" s="71">
        <f t="shared" si="74"/>
        <v>7.1428571428571425E-2</v>
      </c>
      <c r="M99" s="75">
        <f t="shared" si="59"/>
        <v>23.285714285714285</v>
      </c>
      <c r="N99" s="75">
        <f t="shared" si="60"/>
        <v>0.69857142857142851</v>
      </c>
      <c r="O99" s="73">
        <f t="shared" si="61"/>
        <v>23.984285714285715</v>
      </c>
      <c r="P99" s="74"/>
    </row>
    <row r="100" spans="1:16" s="8" customFormat="1" ht="44.1" customHeight="1">
      <c r="A100" s="137">
        <v>5</v>
      </c>
      <c r="B100" s="362" t="s">
        <v>115</v>
      </c>
      <c r="C100" s="351"/>
      <c r="D100" s="351"/>
      <c r="E100" s="351"/>
      <c r="F100" s="158" t="s">
        <v>53</v>
      </c>
      <c r="G100" s="158" t="s">
        <v>53</v>
      </c>
      <c r="H100" s="352" t="str">
        <f t="shared" ref="H100" si="78">$D$23</f>
        <v>NAVY</v>
      </c>
      <c r="I100" s="353"/>
      <c r="J100" s="70" t="s">
        <v>31</v>
      </c>
      <c r="K100" s="70">
        <f t="shared" si="67"/>
        <v>311</v>
      </c>
      <c r="L100" s="71">
        <f t="shared" si="74"/>
        <v>7.1428571428571425E-2</v>
      </c>
      <c r="M100" s="75">
        <f t="shared" si="59"/>
        <v>22.214285714285712</v>
      </c>
      <c r="N100" s="75">
        <f t="shared" si="60"/>
        <v>0.66642857142857137</v>
      </c>
      <c r="O100" s="73">
        <f t="shared" si="61"/>
        <v>22.880714285714284</v>
      </c>
      <c r="P100" s="74"/>
    </row>
    <row r="101" spans="1:16" s="8" customFormat="1" ht="44.1" customHeight="1">
      <c r="A101" s="137">
        <v>5</v>
      </c>
      <c r="B101" s="362" t="s">
        <v>115</v>
      </c>
      <c r="C101" s="351"/>
      <c r="D101" s="351"/>
      <c r="E101" s="351"/>
      <c r="F101" s="158" t="s">
        <v>53</v>
      </c>
      <c r="G101" s="158" t="s">
        <v>53</v>
      </c>
      <c r="H101" s="352" t="str">
        <f t="shared" ref="H101" si="79">$D$28</f>
        <v>GREEN</v>
      </c>
      <c r="I101" s="353"/>
      <c r="J101" s="70" t="s">
        <v>31</v>
      </c>
      <c r="K101" s="70">
        <f t="shared" si="69"/>
        <v>311</v>
      </c>
      <c r="L101" s="71">
        <f t="shared" si="74"/>
        <v>7.1428571428571425E-2</v>
      </c>
      <c r="M101" s="75">
        <f t="shared" si="59"/>
        <v>22.214285714285712</v>
      </c>
      <c r="N101" s="75">
        <f t="shared" si="60"/>
        <v>0.66642857142857137</v>
      </c>
      <c r="O101" s="73">
        <f t="shared" si="61"/>
        <v>22.880714285714284</v>
      </c>
      <c r="P101" s="74"/>
    </row>
    <row r="102" spans="1:16" s="8" customFormat="1" ht="44.1" customHeight="1">
      <c r="A102" s="137">
        <v>6</v>
      </c>
      <c r="B102" s="341" t="s">
        <v>52</v>
      </c>
      <c r="C102" s="363"/>
      <c r="D102" s="363"/>
      <c r="E102" s="342"/>
      <c r="F102" s="158" t="s">
        <v>53</v>
      </c>
      <c r="G102" s="158" t="s">
        <v>53</v>
      </c>
      <c r="H102" s="352" t="str">
        <f t="shared" ref="H102" si="80">$D$18</f>
        <v>PINK</v>
      </c>
      <c r="I102" s="353"/>
      <c r="J102" s="70" t="s">
        <v>31</v>
      </c>
      <c r="K102" s="70">
        <f t="shared" si="65"/>
        <v>326</v>
      </c>
      <c r="L102" s="71">
        <f>L99*2</f>
        <v>0.14285714285714285</v>
      </c>
      <c r="M102" s="75">
        <f>ROUNDUP(M99*2,0)</f>
        <v>47</v>
      </c>
      <c r="N102" s="75">
        <f t="shared" si="60"/>
        <v>1.41</v>
      </c>
      <c r="O102" s="73">
        <f t="shared" si="61"/>
        <v>48.41</v>
      </c>
      <c r="P102" s="74"/>
    </row>
    <row r="103" spans="1:16" s="8" customFormat="1" ht="44.1" customHeight="1">
      <c r="A103" s="137">
        <v>6</v>
      </c>
      <c r="B103" s="341" t="s">
        <v>52</v>
      </c>
      <c r="C103" s="363"/>
      <c r="D103" s="363"/>
      <c r="E103" s="342"/>
      <c r="F103" s="158" t="s">
        <v>53</v>
      </c>
      <c r="G103" s="158" t="s">
        <v>53</v>
      </c>
      <c r="H103" s="352" t="str">
        <f t="shared" ref="H103" si="81">$D$23</f>
        <v>NAVY</v>
      </c>
      <c r="I103" s="353"/>
      <c r="J103" s="70" t="s">
        <v>31</v>
      </c>
      <c r="K103" s="70">
        <f t="shared" si="67"/>
        <v>311</v>
      </c>
      <c r="L103" s="71">
        <f>L100*2</f>
        <v>0.14285714285714285</v>
      </c>
      <c r="M103" s="75">
        <f>ROUNDUP(M100*2,0)</f>
        <v>45</v>
      </c>
      <c r="N103" s="75">
        <f t="shared" si="60"/>
        <v>1.3499999999999999</v>
      </c>
      <c r="O103" s="73">
        <f t="shared" si="61"/>
        <v>46.35</v>
      </c>
      <c r="P103" s="74"/>
    </row>
    <row r="104" spans="1:16" s="8" customFormat="1" ht="44.1" customHeight="1">
      <c r="A104" s="137">
        <v>6</v>
      </c>
      <c r="B104" s="341" t="s">
        <v>52</v>
      </c>
      <c r="C104" s="363"/>
      <c r="D104" s="363"/>
      <c r="E104" s="342"/>
      <c r="F104" s="158" t="s">
        <v>53</v>
      </c>
      <c r="G104" s="158" t="s">
        <v>53</v>
      </c>
      <c r="H104" s="352" t="str">
        <f t="shared" ref="H104" si="82">$D$28</f>
        <v>GREEN</v>
      </c>
      <c r="I104" s="353"/>
      <c r="J104" s="70" t="s">
        <v>31</v>
      </c>
      <c r="K104" s="70">
        <f t="shared" si="69"/>
        <v>311</v>
      </c>
      <c r="L104" s="71">
        <f>L101*2</f>
        <v>0.14285714285714285</v>
      </c>
      <c r="M104" s="75">
        <f>ROUNDUP(M101*2,0)</f>
        <v>45</v>
      </c>
      <c r="N104" s="75">
        <f t="shared" si="60"/>
        <v>1.3499999999999999</v>
      </c>
      <c r="O104" s="73">
        <f t="shared" si="61"/>
        <v>46.35</v>
      </c>
      <c r="P104" s="74"/>
    </row>
    <row r="105" spans="1:16" s="88" customFormat="1" ht="20.25" customHeight="1">
      <c r="B105" s="89"/>
      <c r="C105" s="89"/>
      <c r="G105" s="90"/>
      <c r="N105" s="91"/>
      <c r="O105" s="91"/>
      <c r="P105" s="92"/>
    </row>
    <row r="106" spans="1:16" s="8" customFormat="1" ht="33" customHeight="1">
      <c r="B106" s="10" t="s">
        <v>65</v>
      </c>
      <c r="C106" s="93"/>
      <c r="G106" s="94"/>
      <c r="J106" s="381" t="s">
        <v>32</v>
      </c>
      <c r="K106" s="381"/>
      <c r="L106" s="381"/>
      <c r="M106" s="381"/>
      <c r="N106" s="95"/>
      <c r="O106" s="95"/>
      <c r="P106" s="96"/>
    </row>
    <row r="107" spans="1:16" s="97" customFormat="1" ht="34.9" customHeight="1">
      <c r="A107" s="97">
        <v>1</v>
      </c>
      <c r="B107" s="98" t="s">
        <v>107</v>
      </c>
      <c r="C107" s="99" t="s">
        <v>116</v>
      </c>
      <c r="D107" s="66"/>
      <c r="E107" s="66"/>
      <c r="F107" s="66"/>
      <c r="G107" s="100"/>
      <c r="H107" s="100"/>
      <c r="I107" s="100"/>
      <c r="J107" s="100"/>
      <c r="K107" s="101"/>
      <c r="L107" s="100"/>
      <c r="M107" s="100"/>
      <c r="N107" s="100"/>
      <c r="O107" s="100"/>
      <c r="P107" s="100"/>
    </row>
    <row r="108" spans="1:16" s="66" customFormat="1" ht="0.6" hidden="1" customHeight="1">
      <c r="A108" s="97"/>
      <c r="B108" s="370" t="s">
        <v>46</v>
      </c>
      <c r="C108" s="371"/>
      <c r="D108" s="371"/>
      <c r="E108" s="371"/>
      <c r="F108" s="371"/>
      <c r="G108" s="371"/>
      <c r="H108" s="371"/>
      <c r="I108" s="382"/>
      <c r="J108" s="100"/>
      <c r="K108" s="101"/>
      <c r="L108" s="100"/>
      <c r="M108" s="100"/>
      <c r="N108" s="100"/>
      <c r="O108" s="100"/>
      <c r="P108" s="100"/>
    </row>
    <row r="109" spans="1:16" s="66" customFormat="1" ht="34.15" hidden="1" customHeight="1">
      <c r="A109" s="97"/>
      <c r="B109" s="102" t="s">
        <v>39</v>
      </c>
      <c r="C109" s="364" t="s">
        <v>50</v>
      </c>
      <c r="D109" s="365"/>
      <c r="E109" s="365"/>
      <c r="F109" s="365"/>
      <c r="G109" s="365"/>
      <c r="H109" s="365"/>
      <c r="I109" s="366"/>
      <c r="J109" s="100"/>
      <c r="K109" s="100"/>
      <c r="L109" s="100"/>
      <c r="M109" s="100"/>
      <c r="N109" s="100"/>
      <c r="O109" s="100"/>
      <c r="P109" s="100"/>
    </row>
    <row r="110" spans="1:16" s="66" customFormat="1" ht="39" hidden="1" customHeight="1">
      <c r="A110" s="97"/>
      <c r="B110" s="103" t="e">
        <f>#REF!</f>
        <v>#REF!</v>
      </c>
      <c r="C110" s="367" t="s">
        <v>62</v>
      </c>
      <c r="D110" s="368"/>
      <c r="E110" s="368"/>
      <c r="F110" s="368"/>
      <c r="G110" s="368"/>
      <c r="H110" s="368"/>
      <c r="I110" s="369"/>
      <c r="J110" s="100"/>
      <c r="K110" s="100"/>
      <c r="L110" s="100"/>
      <c r="M110" s="100"/>
      <c r="N110" s="100"/>
    </row>
    <row r="111" spans="1:16" s="66" customFormat="1" ht="39" hidden="1" customHeight="1">
      <c r="A111" s="97"/>
      <c r="B111" s="103" t="e">
        <f>#REF!</f>
        <v>#REF!</v>
      </c>
      <c r="C111" s="367" t="s">
        <v>76</v>
      </c>
      <c r="D111" s="368"/>
      <c r="E111" s="368"/>
      <c r="F111" s="368"/>
      <c r="G111" s="368"/>
      <c r="H111" s="368"/>
      <c r="I111" s="369"/>
      <c r="J111" s="100"/>
      <c r="K111" s="100"/>
      <c r="L111" s="100"/>
      <c r="M111" s="100"/>
      <c r="N111" s="100"/>
    </row>
    <row r="112" spans="1:16" s="66" customFormat="1" ht="34.15" hidden="1" customHeight="1">
      <c r="A112" s="97"/>
      <c r="B112" s="370" t="s">
        <v>51</v>
      </c>
      <c r="C112" s="371"/>
      <c r="D112" s="372"/>
      <c r="E112" s="372"/>
      <c r="F112" s="372"/>
      <c r="G112" s="372"/>
      <c r="H112" s="372"/>
      <c r="I112" s="373"/>
      <c r="J112" s="100"/>
      <c r="K112" s="100"/>
    </row>
    <row r="113" spans="1:16" s="106" customFormat="1" ht="34.15" hidden="1" customHeight="1">
      <c r="A113" s="104"/>
      <c r="B113" s="374"/>
      <c r="C113" s="375"/>
      <c r="D113" s="105" t="s">
        <v>54</v>
      </c>
      <c r="E113" s="105" t="s">
        <v>68</v>
      </c>
      <c r="F113" s="105" t="s">
        <v>58</v>
      </c>
      <c r="G113" s="105" t="s">
        <v>10</v>
      </c>
      <c r="H113" s="105" t="s">
        <v>55</v>
      </c>
      <c r="I113" s="105" t="s">
        <v>56</v>
      </c>
      <c r="J113" s="105" t="s">
        <v>57</v>
      </c>
    </row>
    <row r="114" spans="1:16" s="38" customFormat="1" ht="45.6" hidden="1" customHeight="1">
      <c r="A114" s="39"/>
      <c r="B114" s="376" t="s">
        <v>69</v>
      </c>
      <c r="C114" s="377"/>
      <c r="D114" s="378" t="s">
        <v>71</v>
      </c>
      <c r="E114" s="379"/>
      <c r="F114" s="379"/>
      <c r="G114" s="379"/>
      <c r="H114" s="379"/>
      <c r="I114" s="379"/>
      <c r="J114" s="380"/>
      <c r="K114" s="106"/>
      <c r="L114" s="106"/>
      <c r="M114" s="106"/>
      <c r="N114" s="106"/>
      <c r="O114" s="106"/>
      <c r="P114" s="106"/>
    </row>
    <row r="115" spans="1:16" s="38" customFormat="1" ht="45.6" hidden="1" customHeight="1">
      <c r="A115" s="39"/>
      <c r="B115" s="376" t="s">
        <v>70</v>
      </c>
      <c r="C115" s="377"/>
      <c r="D115" s="378" t="s">
        <v>71</v>
      </c>
      <c r="E115" s="379"/>
      <c r="F115" s="379"/>
      <c r="G115" s="379"/>
      <c r="H115" s="379"/>
      <c r="I115" s="379"/>
      <c r="J115" s="380"/>
      <c r="K115" s="106"/>
      <c r="L115" s="106"/>
      <c r="M115" s="106"/>
      <c r="N115" s="106"/>
      <c r="O115" s="106"/>
      <c r="P115" s="106"/>
    </row>
    <row r="116" spans="1:16" s="38" customFormat="1" ht="22.15" hidden="1" customHeight="1">
      <c r="A116" s="39"/>
      <c r="B116" s="104"/>
      <c r="C116" s="104"/>
      <c r="D116" s="104"/>
      <c r="E116" s="104"/>
      <c r="F116" s="104"/>
      <c r="G116" s="104"/>
      <c r="H116" s="104"/>
      <c r="I116" s="104"/>
      <c r="J116" s="107"/>
      <c r="K116" s="107"/>
      <c r="L116" s="107"/>
      <c r="M116" s="107"/>
      <c r="N116" s="107"/>
      <c r="O116" s="107"/>
      <c r="P116" s="107"/>
    </row>
    <row r="117" spans="1:16" s="97" customFormat="1" ht="34.5" customHeight="1">
      <c r="A117" s="97">
        <v>2</v>
      </c>
      <c r="B117" s="98" t="s">
        <v>129</v>
      </c>
      <c r="C117" s="388" t="s">
        <v>118</v>
      </c>
      <c r="D117" s="388"/>
      <c r="E117" s="388"/>
      <c r="F117" s="388"/>
      <c r="G117" s="100"/>
      <c r="H117" s="100"/>
      <c r="I117" s="100"/>
      <c r="J117" s="100"/>
      <c r="K117" s="101"/>
      <c r="L117" s="100"/>
      <c r="M117" s="100"/>
      <c r="N117" s="100"/>
      <c r="O117" s="100"/>
      <c r="P117" s="100"/>
    </row>
    <row r="118" spans="1:16" s="66" customFormat="1" ht="34.5" customHeight="1">
      <c r="A118" s="97"/>
      <c r="B118" s="370" t="s">
        <v>46</v>
      </c>
      <c r="C118" s="371"/>
      <c r="D118" s="371"/>
      <c r="E118" s="371"/>
      <c r="F118" s="371"/>
      <c r="G118" s="371"/>
      <c r="H118" s="371"/>
      <c r="I118" s="382"/>
      <c r="J118" s="100"/>
      <c r="K118" s="101"/>
      <c r="L118" s="100"/>
      <c r="M118" s="100"/>
      <c r="N118" s="100"/>
      <c r="O118" s="100"/>
      <c r="P118" s="100"/>
    </row>
    <row r="119" spans="1:16" s="66" customFormat="1" ht="34.5" customHeight="1">
      <c r="A119" s="97"/>
      <c r="B119" s="102" t="s">
        <v>39</v>
      </c>
      <c r="C119" s="364" t="s">
        <v>72</v>
      </c>
      <c r="D119" s="365"/>
      <c r="E119" s="365"/>
      <c r="F119" s="365"/>
      <c r="G119" s="365"/>
      <c r="H119" s="365"/>
      <c r="I119" s="366"/>
      <c r="J119" s="100"/>
      <c r="K119" s="100"/>
      <c r="L119" s="100"/>
      <c r="M119" s="100"/>
      <c r="N119" s="100"/>
      <c r="O119" s="100"/>
      <c r="P119" s="100"/>
    </row>
    <row r="120" spans="1:16" s="66" customFormat="1" ht="39" customHeight="1">
      <c r="A120" s="97"/>
      <c r="B120" s="108" t="str">
        <f>D18</f>
        <v>PINK</v>
      </c>
      <c r="C120" s="383"/>
      <c r="D120" s="384"/>
      <c r="E120" s="384"/>
      <c r="F120" s="384"/>
      <c r="G120" s="384"/>
      <c r="H120" s="384"/>
      <c r="I120" s="385"/>
      <c r="J120" s="100"/>
      <c r="K120" s="100"/>
      <c r="L120" s="100"/>
      <c r="M120" s="100"/>
      <c r="N120" s="100"/>
    </row>
    <row r="121" spans="1:16" s="66" customFormat="1" ht="39" customHeight="1">
      <c r="A121" s="97"/>
      <c r="B121" s="108" t="str">
        <f>D23</f>
        <v>NAVY</v>
      </c>
      <c r="C121" s="383"/>
      <c r="D121" s="384"/>
      <c r="E121" s="384"/>
      <c r="F121" s="384"/>
      <c r="G121" s="384"/>
      <c r="H121" s="384"/>
      <c r="I121" s="385"/>
      <c r="J121" s="100"/>
      <c r="K121" s="100"/>
      <c r="L121" s="100"/>
      <c r="M121" s="100"/>
      <c r="N121" s="100"/>
    </row>
    <row r="122" spans="1:16" s="66" customFormat="1" ht="39" customHeight="1">
      <c r="A122" s="97"/>
      <c r="B122" s="108" t="str">
        <f>D28</f>
        <v>GREEN</v>
      </c>
      <c r="C122" s="383"/>
      <c r="D122" s="384"/>
      <c r="E122" s="384"/>
      <c r="F122" s="384"/>
      <c r="G122" s="384"/>
      <c r="H122" s="384"/>
      <c r="I122" s="385"/>
      <c r="J122" s="100"/>
      <c r="K122" s="100"/>
      <c r="L122" s="100"/>
      <c r="M122" s="100"/>
      <c r="N122" s="100"/>
    </row>
    <row r="123" spans="1:16" s="66" customFormat="1" ht="34.5" customHeight="1">
      <c r="A123" s="97"/>
      <c r="B123" s="370" t="s">
        <v>73</v>
      </c>
      <c r="C123" s="371"/>
      <c r="D123" s="372"/>
      <c r="E123" s="372"/>
      <c r="F123" s="372"/>
      <c r="G123" s="372"/>
      <c r="H123" s="372"/>
      <c r="I123" s="373"/>
      <c r="J123" s="100"/>
      <c r="K123" s="100"/>
    </row>
    <row r="124" spans="1:16" s="106" customFormat="1" ht="34.5" customHeight="1">
      <c r="A124" s="104"/>
      <c r="B124" s="374" t="s">
        <v>54</v>
      </c>
      <c r="C124" s="375"/>
      <c r="D124" s="105" t="s">
        <v>68</v>
      </c>
      <c r="E124" s="105" t="s">
        <v>58</v>
      </c>
      <c r="F124" s="105" t="s">
        <v>10</v>
      </c>
      <c r="G124" s="105" t="s">
        <v>55</v>
      </c>
      <c r="H124" s="105" t="s">
        <v>56</v>
      </c>
      <c r="I124" s="105" t="s">
        <v>57</v>
      </c>
      <c r="J124" s="100"/>
    </row>
    <row r="125" spans="1:16" s="38" customFormat="1" ht="105" customHeight="1">
      <c r="A125" s="39"/>
      <c r="B125" s="376" t="s">
        <v>119</v>
      </c>
      <c r="C125" s="386"/>
      <c r="D125" s="387" t="s">
        <v>104</v>
      </c>
      <c r="E125" s="387"/>
      <c r="F125" s="387"/>
      <c r="G125" s="387"/>
      <c r="H125" s="387"/>
      <c r="I125" s="387"/>
      <c r="J125" s="100"/>
      <c r="K125" s="106"/>
      <c r="L125" s="106"/>
      <c r="M125" s="106"/>
      <c r="N125" s="106"/>
      <c r="O125" s="106"/>
      <c r="P125" s="106"/>
    </row>
    <row r="126" spans="1:16" s="38" customFormat="1" ht="161.1" customHeight="1">
      <c r="A126" s="39"/>
      <c r="B126" s="376" t="s">
        <v>142</v>
      </c>
      <c r="C126" s="386"/>
      <c r="D126" s="387" t="s">
        <v>143</v>
      </c>
      <c r="E126" s="387"/>
      <c r="F126" s="387"/>
      <c r="G126" s="387"/>
      <c r="H126" s="387"/>
      <c r="I126" s="387"/>
      <c r="J126" s="100"/>
      <c r="K126" s="106"/>
      <c r="L126" s="106"/>
      <c r="M126" s="106"/>
      <c r="N126" s="106"/>
      <c r="O126" s="106"/>
      <c r="P126" s="106"/>
    </row>
    <row r="127" spans="1:16" s="38" customFormat="1" ht="21.75" hidden="1" customHeight="1">
      <c r="A127" s="39"/>
      <c r="B127" s="376" t="s">
        <v>74</v>
      </c>
      <c r="C127" s="377"/>
      <c r="D127" s="392" t="s">
        <v>71</v>
      </c>
      <c r="E127" s="393"/>
      <c r="F127" s="393"/>
      <c r="G127" s="393"/>
      <c r="H127" s="393"/>
      <c r="I127" s="393"/>
      <c r="J127" s="380"/>
      <c r="K127" s="106"/>
      <c r="L127" s="106"/>
      <c r="M127" s="106"/>
      <c r="N127" s="106"/>
      <c r="O127" s="106"/>
      <c r="P127" s="106"/>
    </row>
    <row r="128" spans="1:16" s="97" customFormat="1" ht="37.9" customHeight="1">
      <c r="A128" s="97">
        <v>3</v>
      </c>
      <c r="B128" s="98" t="s">
        <v>108</v>
      </c>
      <c r="C128" s="99" t="s">
        <v>120</v>
      </c>
      <c r="D128" s="99"/>
      <c r="E128" s="99"/>
      <c r="F128" s="99"/>
      <c r="G128" s="100"/>
      <c r="H128" s="100"/>
      <c r="I128" s="100"/>
      <c r="J128" s="100"/>
      <c r="K128" s="101"/>
      <c r="L128" s="100"/>
      <c r="M128" s="100"/>
      <c r="N128" s="100"/>
      <c r="O128" s="100"/>
      <c r="P128" s="100"/>
    </row>
    <row r="129" spans="1:16" s="66" customFormat="1" ht="1.1499999999999999" hidden="1" customHeight="1">
      <c r="A129" s="97"/>
      <c r="B129" s="102" t="s">
        <v>39</v>
      </c>
      <c r="C129" s="364" t="s">
        <v>75</v>
      </c>
      <c r="D129" s="365"/>
      <c r="E129" s="365"/>
      <c r="F129" s="365"/>
      <c r="G129" s="365"/>
      <c r="H129" s="365"/>
      <c r="I129" s="366"/>
      <c r="J129" s="100"/>
      <c r="K129" s="100"/>
      <c r="L129" s="100"/>
      <c r="M129" s="100"/>
      <c r="N129" s="100"/>
      <c r="O129" s="100"/>
      <c r="P129" s="100"/>
    </row>
    <row r="130" spans="1:16" s="66" customFormat="1" ht="39" hidden="1" customHeight="1">
      <c r="A130" s="97"/>
      <c r="B130" s="103" t="e">
        <f>#REF!</f>
        <v>#REF!</v>
      </c>
      <c r="C130" s="383" t="s">
        <v>62</v>
      </c>
      <c r="D130" s="384"/>
      <c r="E130" s="384"/>
      <c r="F130" s="384"/>
      <c r="G130" s="384"/>
      <c r="H130" s="384"/>
      <c r="I130" s="385"/>
      <c r="J130" s="100"/>
      <c r="K130" s="100"/>
      <c r="L130" s="100"/>
      <c r="M130" s="100"/>
      <c r="N130" s="100"/>
    </row>
    <row r="131" spans="1:16" s="66" customFormat="1" ht="39" hidden="1" customHeight="1">
      <c r="A131" s="97"/>
      <c r="B131" s="103" t="e">
        <f>#REF!</f>
        <v>#REF!</v>
      </c>
      <c r="C131" s="367" t="s">
        <v>62</v>
      </c>
      <c r="D131" s="368"/>
      <c r="E131" s="368"/>
      <c r="F131" s="368"/>
      <c r="G131" s="368"/>
      <c r="H131" s="368"/>
      <c r="I131" s="369"/>
      <c r="J131" s="100"/>
      <c r="K131" s="100"/>
      <c r="L131" s="100"/>
      <c r="M131" s="100"/>
      <c r="N131" s="100"/>
    </row>
    <row r="132" spans="1:16" s="8" customFormat="1" ht="48.95" customHeight="1">
      <c r="B132" s="381" t="s">
        <v>33</v>
      </c>
      <c r="C132" s="381"/>
      <c r="D132" s="381"/>
      <c r="E132" s="381"/>
      <c r="G132" s="94"/>
      <c r="M132" s="96"/>
      <c r="N132" s="95"/>
      <c r="O132" s="95"/>
      <c r="P132" s="96"/>
    </row>
    <row r="133" spans="1:16" s="66" customFormat="1" ht="35.25" customHeight="1">
      <c r="A133" s="97">
        <v>1</v>
      </c>
      <c r="B133" s="132" t="s">
        <v>89</v>
      </c>
      <c r="C133" s="97"/>
      <c r="D133" s="97"/>
      <c r="G133" s="100"/>
      <c r="M133" s="109"/>
      <c r="N133" s="110"/>
      <c r="O133" s="110"/>
      <c r="P133" s="109"/>
    </row>
    <row r="134" spans="1:16" s="66" customFormat="1" ht="35.25" customHeight="1">
      <c r="A134" s="97">
        <v>2</v>
      </c>
      <c r="B134" s="132" t="s">
        <v>66</v>
      </c>
      <c r="C134" s="97"/>
      <c r="D134" s="97"/>
      <c r="G134" s="100"/>
      <c r="M134" s="109"/>
      <c r="N134" s="110"/>
      <c r="O134" s="110"/>
      <c r="P134" s="109"/>
    </row>
    <row r="135" spans="1:16" s="66" customFormat="1" ht="35.25" customHeight="1">
      <c r="A135" s="97">
        <v>3</v>
      </c>
      <c r="B135" s="132" t="s">
        <v>67</v>
      </c>
      <c r="C135" s="97"/>
      <c r="D135" s="97"/>
      <c r="G135" s="100"/>
      <c r="M135" s="109"/>
      <c r="N135" s="110"/>
      <c r="O135" s="110"/>
      <c r="P135" s="109"/>
    </row>
    <row r="136" spans="1:16" s="10" customFormat="1" ht="33">
      <c r="A136" s="111"/>
      <c r="B136" s="112" t="s">
        <v>59</v>
      </c>
      <c r="C136" s="113" t="s">
        <v>68</v>
      </c>
      <c r="D136" s="113" t="s">
        <v>58</v>
      </c>
      <c r="E136" s="113" t="s">
        <v>10</v>
      </c>
      <c r="F136" s="113" t="s">
        <v>55</v>
      </c>
      <c r="G136" s="113" t="s">
        <v>56</v>
      </c>
      <c r="H136" s="113" t="s">
        <v>57</v>
      </c>
      <c r="I136" s="114" t="s">
        <v>11</v>
      </c>
      <c r="L136" s="115"/>
      <c r="M136" s="116"/>
      <c r="N136" s="116"/>
      <c r="O136" s="115"/>
    </row>
    <row r="137" spans="1:16" s="10" customFormat="1" ht="33">
      <c r="A137" s="111"/>
      <c r="B137" s="112" t="s">
        <v>60</v>
      </c>
      <c r="C137" s="73">
        <f>ROUNDUP(F32*1.03,0)</f>
        <v>34</v>
      </c>
      <c r="D137" s="73">
        <f t="shared" ref="D137:H137" si="83">ROUNDUP(G32*1.03,0)</f>
        <v>195</v>
      </c>
      <c r="E137" s="73">
        <f t="shared" si="83"/>
        <v>308</v>
      </c>
      <c r="F137" s="73">
        <f t="shared" si="83"/>
        <v>277</v>
      </c>
      <c r="G137" s="73">
        <f t="shared" si="83"/>
        <v>164</v>
      </c>
      <c r="H137" s="73">
        <f t="shared" si="83"/>
        <v>0</v>
      </c>
      <c r="I137" s="117">
        <f>SUM(C137:H137)</f>
        <v>978</v>
      </c>
      <c r="L137" s="115"/>
      <c r="M137" s="116"/>
      <c r="N137" s="116"/>
      <c r="O137" s="115"/>
    </row>
    <row r="138" spans="1:16" ht="69.599999999999994" customHeight="1">
      <c r="A138" s="389" t="s">
        <v>92</v>
      </c>
      <c r="B138" s="390"/>
      <c r="C138" s="390"/>
      <c r="D138" s="390"/>
      <c r="E138" s="390"/>
      <c r="F138" s="390"/>
      <c r="G138" s="390"/>
      <c r="H138" s="390"/>
      <c r="I138" s="390"/>
      <c r="J138" s="390"/>
      <c r="K138" s="390"/>
      <c r="L138" s="390"/>
      <c r="M138" s="390"/>
      <c r="N138" s="390"/>
      <c r="O138" s="390"/>
      <c r="P138" s="390"/>
    </row>
    <row r="139" spans="1:16" ht="84.95" customHeight="1">
      <c r="B139" s="391" t="s">
        <v>121</v>
      </c>
      <c r="C139" s="391"/>
      <c r="D139" s="391"/>
      <c r="E139" s="391"/>
      <c r="F139" s="391"/>
      <c r="G139" s="391"/>
      <c r="H139" s="391"/>
      <c r="I139" s="391"/>
      <c r="J139" s="391"/>
      <c r="K139" s="391"/>
      <c r="L139" s="391"/>
      <c r="M139" s="391"/>
      <c r="N139" s="391"/>
      <c r="O139" s="391"/>
      <c r="P139" s="391"/>
    </row>
    <row r="140" spans="1:16" ht="48">
      <c r="B140" s="133" t="s">
        <v>122</v>
      </c>
      <c r="C140" s="134"/>
      <c r="D140" s="134"/>
      <c r="E140" s="134"/>
      <c r="F140" s="134"/>
      <c r="G140" s="135"/>
      <c r="H140" s="134"/>
      <c r="I140" s="134"/>
      <c r="J140" s="134"/>
      <c r="K140" s="134"/>
      <c r="L140" s="134"/>
      <c r="M140" s="134"/>
      <c r="N140" s="134"/>
      <c r="O140" s="134"/>
      <c r="P140" s="134"/>
    </row>
    <row r="141" spans="1:16" ht="48" hidden="1">
      <c r="B141" s="136" t="s">
        <v>123</v>
      </c>
      <c r="C141" s="134"/>
      <c r="D141" s="134"/>
      <c r="E141" s="134"/>
      <c r="F141" s="134"/>
      <c r="G141" s="135"/>
      <c r="H141" s="134"/>
      <c r="I141" s="134"/>
      <c r="J141" s="134"/>
      <c r="K141" s="134"/>
      <c r="L141" s="134"/>
      <c r="M141" s="134"/>
      <c r="N141" s="134"/>
      <c r="O141" s="134"/>
      <c r="P141" s="134"/>
    </row>
    <row r="142" spans="1:16" ht="48">
      <c r="B142" s="136" t="s">
        <v>124</v>
      </c>
      <c r="C142" s="134"/>
      <c r="D142" s="134"/>
      <c r="E142" s="134"/>
      <c r="F142" s="134"/>
      <c r="G142" s="135"/>
      <c r="H142" s="134"/>
      <c r="I142" s="134"/>
      <c r="J142" s="134"/>
      <c r="K142" s="134"/>
      <c r="L142" s="134"/>
      <c r="M142" s="134"/>
      <c r="N142" s="134"/>
      <c r="O142" s="134"/>
      <c r="P142" s="134"/>
    </row>
  </sheetData>
  <mergeCells count="169">
    <mergeCell ref="C131:I131"/>
    <mergeCell ref="B132:E132"/>
    <mergeCell ref="A138:P138"/>
    <mergeCell ref="B139:P139"/>
    <mergeCell ref="B126:C126"/>
    <mergeCell ref="D126:I126"/>
    <mergeCell ref="B127:C127"/>
    <mergeCell ref="D127:J127"/>
    <mergeCell ref="C129:I129"/>
    <mergeCell ref="C130:I130"/>
    <mergeCell ref="C121:I121"/>
    <mergeCell ref="C122:I122"/>
    <mergeCell ref="B123:I123"/>
    <mergeCell ref="B124:C124"/>
    <mergeCell ref="B125:C125"/>
    <mergeCell ref="D125:I125"/>
    <mergeCell ref="B115:C115"/>
    <mergeCell ref="D115:J115"/>
    <mergeCell ref="C117:F117"/>
    <mergeCell ref="B118:I118"/>
    <mergeCell ref="C119:I119"/>
    <mergeCell ref="C120:I120"/>
    <mergeCell ref="C109:I109"/>
    <mergeCell ref="C110:I110"/>
    <mergeCell ref="C111:I111"/>
    <mergeCell ref="B112:I112"/>
    <mergeCell ref="B113:C113"/>
    <mergeCell ref="B114:C114"/>
    <mergeCell ref="D114:J114"/>
    <mergeCell ref="B103:E103"/>
    <mergeCell ref="H103:I103"/>
    <mergeCell ref="B104:E104"/>
    <mergeCell ref="H104:I104"/>
    <mergeCell ref="J106:M106"/>
    <mergeCell ref="B108:I108"/>
    <mergeCell ref="B100:E100"/>
    <mergeCell ref="H100:I100"/>
    <mergeCell ref="B101:E101"/>
    <mergeCell ref="H101:I101"/>
    <mergeCell ref="B102:E102"/>
    <mergeCell ref="H102:I102"/>
    <mergeCell ref="B97:E97"/>
    <mergeCell ref="H97:I97"/>
    <mergeCell ref="B98:E98"/>
    <mergeCell ref="H98:I98"/>
    <mergeCell ref="B99:E99"/>
    <mergeCell ref="H99:I99"/>
    <mergeCell ref="B94:E94"/>
    <mergeCell ref="H94:I94"/>
    <mergeCell ref="B95:E95"/>
    <mergeCell ref="H95:I95"/>
    <mergeCell ref="B96:E96"/>
    <mergeCell ref="H96:I96"/>
    <mergeCell ref="B91:E91"/>
    <mergeCell ref="H91:I91"/>
    <mergeCell ref="B92:E92"/>
    <mergeCell ref="H92:I92"/>
    <mergeCell ref="B93:E93"/>
    <mergeCell ref="H93:I93"/>
    <mergeCell ref="B88:E88"/>
    <mergeCell ref="H88:I88"/>
    <mergeCell ref="B89:E89"/>
    <mergeCell ref="H89:I89"/>
    <mergeCell ref="B90:E90"/>
    <mergeCell ref="H90:I90"/>
    <mergeCell ref="B83:E83"/>
    <mergeCell ref="H83:I83"/>
    <mergeCell ref="A86:E86"/>
    <mergeCell ref="H86:I86"/>
    <mergeCell ref="B87:E87"/>
    <mergeCell ref="H87:I87"/>
    <mergeCell ref="B80:E80"/>
    <mergeCell ref="H80:I80"/>
    <mergeCell ref="B81:E81"/>
    <mergeCell ref="H81:I81"/>
    <mergeCell ref="B82:E82"/>
    <mergeCell ref="H82:I82"/>
    <mergeCell ref="B77:E77"/>
    <mergeCell ref="H77:I77"/>
    <mergeCell ref="B78:E78"/>
    <mergeCell ref="H78:I78"/>
    <mergeCell ref="B79:E79"/>
    <mergeCell ref="H79:I79"/>
    <mergeCell ref="B74:E74"/>
    <mergeCell ref="H74:I74"/>
    <mergeCell ref="B75:E75"/>
    <mergeCell ref="H75:I75"/>
    <mergeCell ref="B76:E76"/>
    <mergeCell ref="H76:I76"/>
    <mergeCell ref="B71:E71"/>
    <mergeCell ref="H71:I71"/>
    <mergeCell ref="B72:E72"/>
    <mergeCell ref="H72:I72"/>
    <mergeCell ref="B73:E73"/>
    <mergeCell ref="H73:I73"/>
    <mergeCell ref="B68:E68"/>
    <mergeCell ref="H68:I68"/>
    <mergeCell ref="B69:E69"/>
    <mergeCell ref="H69:I69"/>
    <mergeCell ref="B70:E70"/>
    <mergeCell ref="H70:I70"/>
    <mergeCell ref="B65:E65"/>
    <mergeCell ref="H65:I65"/>
    <mergeCell ref="B66:E66"/>
    <mergeCell ref="H66:I66"/>
    <mergeCell ref="B67:E67"/>
    <mergeCell ref="H67:I67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B56:E56"/>
    <mergeCell ref="H56:I56"/>
    <mergeCell ref="B57:E57"/>
    <mergeCell ref="H57:I57"/>
    <mergeCell ref="B58:E58"/>
    <mergeCell ref="H58:I58"/>
    <mergeCell ref="A53:E53"/>
    <mergeCell ref="H53:I53"/>
    <mergeCell ref="B54:E54"/>
    <mergeCell ref="H54:I54"/>
    <mergeCell ref="B55:E55"/>
    <mergeCell ref="H55:I55"/>
    <mergeCell ref="B48:C48"/>
    <mergeCell ref="M48:P48"/>
    <mergeCell ref="B49:C49"/>
    <mergeCell ref="M49:P49"/>
    <mergeCell ref="B50:C50"/>
    <mergeCell ref="M50:P50"/>
    <mergeCell ref="B44:C44"/>
    <mergeCell ref="M44:P44"/>
    <mergeCell ref="B45:C45"/>
    <mergeCell ref="M45:P45"/>
    <mergeCell ref="B47:C47"/>
    <mergeCell ref="M47:P47"/>
    <mergeCell ref="B40:C40"/>
    <mergeCell ref="M40:P40"/>
    <mergeCell ref="B42:C42"/>
    <mergeCell ref="M42:P42"/>
    <mergeCell ref="B43:C43"/>
    <mergeCell ref="M43:P43"/>
    <mergeCell ref="B37:C37"/>
    <mergeCell ref="M37:P37"/>
    <mergeCell ref="B38:C38"/>
    <mergeCell ref="M38:P38"/>
    <mergeCell ref="B39:C39"/>
    <mergeCell ref="M39:P39"/>
    <mergeCell ref="G6:L8"/>
    <mergeCell ref="D8:F8"/>
    <mergeCell ref="D11:F11"/>
    <mergeCell ref="L11:P11"/>
    <mergeCell ref="B13:F13"/>
    <mergeCell ref="A35:C35"/>
    <mergeCell ref="M35:P35"/>
    <mergeCell ref="A1:L3"/>
    <mergeCell ref="M1:N1"/>
    <mergeCell ref="O1:P1"/>
    <mergeCell ref="M2:N2"/>
    <mergeCell ref="O2:P2"/>
    <mergeCell ref="M3:N3"/>
    <mergeCell ref="O3:P3"/>
  </mergeCells>
  <printOptions horizontalCentered="1"/>
  <pageMargins left="0.25" right="0.25" top="0.75" bottom="0.75" header="0.3" footer="0.3"/>
  <pageSetup paperSize="9" scale="35" fitToHeight="0" orientation="portrait" r:id="rId1"/>
  <headerFooter>
    <oddHeader>&amp;L&amp;G&amp;R&amp;"Euclid Circular A SemiBold,Regular"&amp;28[CUTTING DOCKET]</oddHeader>
    <oddFooter>&amp;L&amp;"Euclid Circular A SemiBold,Regular"&amp;26[UA]&amp;"-,Regular"&amp;11
&amp;G&amp;R&amp;G</oddFooter>
  </headerFooter>
  <rowBreaks count="3" manualBreakCount="3">
    <brk id="40" max="15" man="1"/>
    <brk id="50" max="15" man="1"/>
    <brk id="104" max="15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936F-F3EE-45F1-AC63-13054242C041}">
  <sheetPr>
    <pageSetUpPr fitToPage="1"/>
  </sheetPr>
  <dimension ref="A1:J267"/>
  <sheetViews>
    <sheetView view="pageBreakPreview" topLeftCell="C133" zoomScale="40" zoomScaleNormal="55" zoomScaleSheetLayoutView="40" zoomScalePageLayoutView="50" workbookViewId="0">
      <selection activeCell="K134" sqref="K134"/>
    </sheetView>
  </sheetViews>
  <sheetFormatPr defaultColWidth="10.85546875" defaultRowHeight="17.25"/>
  <cols>
    <col min="1" max="1" width="10.85546875" style="215"/>
    <col min="2" max="2" width="21.7109375" style="215" hidden="1" customWidth="1"/>
    <col min="3" max="3" width="36.85546875" style="217" bestFit="1" customWidth="1"/>
    <col min="4" max="4" width="49.5703125" style="217" customWidth="1"/>
    <col min="5" max="5" width="23.5703125" style="215" customWidth="1"/>
    <col min="6" max="6" width="11.7109375" style="215" bestFit="1" customWidth="1"/>
    <col min="7" max="7" width="45.7109375" style="215" customWidth="1"/>
    <col min="8" max="16384" width="10.85546875" style="215"/>
  </cols>
  <sheetData>
    <row r="1" spans="1:8" ht="52.5" customHeight="1">
      <c r="C1" s="216" t="s">
        <v>77</v>
      </c>
    </row>
    <row r="2" spans="1:8" ht="102.75" customHeight="1">
      <c r="A2" s="218" t="s">
        <v>182</v>
      </c>
      <c r="B2" s="219"/>
      <c r="C2" s="218" t="s">
        <v>183</v>
      </c>
      <c r="D2" s="220" t="s">
        <v>145</v>
      </c>
      <c r="E2" s="221" t="s">
        <v>9</v>
      </c>
      <c r="F2" s="218" t="s">
        <v>184</v>
      </c>
      <c r="G2" s="218" t="s">
        <v>185</v>
      </c>
    </row>
    <row r="3" spans="1:8" s="225" customFormat="1" ht="54.75" hidden="1" customHeight="1">
      <c r="A3" s="394">
        <v>1</v>
      </c>
      <c r="B3" s="394" t="s">
        <v>186</v>
      </c>
      <c r="C3" s="395" t="s">
        <v>187</v>
      </c>
      <c r="D3" s="397" t="s">
        <v>188</v>
      </c>
      <c r="E3" s="399" t="s">
        <v>189</v>
      </c>
      <c r="F3" s="222" t="s">
        <v>68</v>
      </c>
      <c r="G3" s="223"/>
      <c r="H3" s="224"/>
    </row>
    <row r="4" spans="1:8" s="225" customFormat="1" ht="54.75" hidden="1" customHeight="1">
      <c r="A4" s="395"/>
      <c r="B4" s="395"/>
      <c r="C4" s="395"/>
      <c r="D4" s="397"/>
      <c r="E4" s="399"/>
      <c r="F4" s="222" t="s">
        <v>190</v>
      </c>
      <c r="G4" s="223" t="s">
        <v>191</v>
      </c>
      <c r="H4" s="224"/>
    </row>
    <row r="5" spans="1:8" s="225" customFormat="1" ht="54.75" hidden="1" customHeight="1">
      <c r="A5" s="395"/>
      <c r="B5" s="395"/>
      <c r="C5" s="395"/>
      <c r="D5" s="397"/>
      <c r="E5" s="399"/>
      <c r="F5" s="222" t="s">
        <v>192</v>
      </c>
      <c r="G5" s="223" t="s">
        <v>193</v>
      </c>
      <c r="H5" s="224"/>
    </row>
    <row r="6" spans="1:8" s="225" customFormat="1" ht="54.75" hidden="1" customHeight="1">
      <c r="A6" s="395"/>
      <c r="B6" s="395"/>
      <c r="C6" s="395"/>
      <c r="D6" s="397"/>
      <c r="E6" s="399"/>
      <c r="F6" s="222" t="s">
        <v>194</v>
      </c>
      <c r="G6" s="223" t="s">
        <v>195</v>
      </c>
      <c r="H6" s="224"/>
    </row>
    <row r="7" spans="1:8" s="225" customFormat="1" ht="54.75" hidden="1" customHeight="1">
      <c r="A7" s="395"/>
      <c r="B7" s="395"/>
      <c r="C7" s="395"/>
      <c r="D7" s="397"/>
      <c r="E7" s="399"/>
      <c r="F7" s="222" t="s">
        <v>56</v>
      </c>
      <c r="G7" s="223" t="s">
        <v>196</v>
      </c>
      <c r="H7" s="224"/>
    </row>
    <row r="8" spans="1:8" s="225" customFormat="1" ht="54.75" hidden="1" customHeight="1">
      <c r="A8" s="396"/>
      <c r="B8" s="396"/>
      <c r="C8" s="396"/>
      <c r="D8" s="398"/>
      <c r="E8" s="400"/>
      <c r="F8" s="222" t="s">
        <v>197</v>
      </c>
      <c r="G8" s="223" t="s">
        <v>198</v>
      </c>
      <c r="H8" s="224"/>
    </row>
    <row r="9" spans="1:8" s="225" customFormat="1" ht="54.75" hidden="1" customHeight="1">
      <c r="A9" s="394">
        <v>2</v>
      </c>
      <c r="B9" s="394" t="s">
        <v>186</v>
      </c>
      <c r="C9" s="395" t="s">
        <v>187</v>
      </c>
      <c r="D9" s="397" t="s">
        <v>188</v>
      </c>
      <c r="E9" s="399" t="s">
        <v>199</v>
      </c>
      <c r="F9" s="222" t="s">
        <v>68</v>
      </c>
      <c r="G9" s="223"/>
      <c r="H9" s="224"/>
    </row>
    <row r="10" spans="1:8" s="225" customFormat="1" ht="54.75" hidden="1" customHeight="1">
      <c r="A10" s="395"/>
      <c r="B10" s="395"/>
      <c r="C10" s="395"/>
      <c r="D10" s="397"/>
      <c r="E10" s="399"/>
      <c r="F10" s="222" t="s">
        <v>190</v>
      </c>
      <c r="G10" s="223" t="s">
        <v>200</v>
      </c>
      <c r="H10" s="224"/>
    </row>
    <row r="11" spans="1:8" s="225" customFormat="1" ht="54.75" hidden="1" customHeight="1">
      <c r="A11" s="395"/>
      <c r="B11" s="395"/>
      <c r="C11" s="395"/>
      <c r="D11" s="397"/>
      <c r="E11" s="399"/>
      <c r="F11" s="222" t="s">
        <v>192</v>
      </c>
      <c r="G11" s="223" t="s">
        <v>201</v>
      </c>
      <c r="H11" s="224"/>
    </row>
    <row r="12" spans="1:8" s="225" customFormat="1" ht="54.75" hidden="1" customHeight="1">
      <c r="A12" s="395"/>
      <c r="B12" s="395"/>
      <c r="C12" s="395"/>
      <c r="D12" s="397"/>
      <c r="E12" s="399"/>
      <c r="F12" s="222" t="s">
        <v>194</v>
      </c>
      <c r="G12" s="223" t="s">
        <v>202</v>
      </c>
      <c r="H12" s="224"/>
    </row>
    <row r="13" spans="1:8" s="225" customFormat="1" ht="54.75" hidden="1" customHeight="1">
      <c r="A13" s="395"/>
      <c r="B13" s="395"/>
      <c r="C13" s="395"/>
      <c r="D13" s="397"/>
      <c r="E13" s="399"/>
      <c r="F13" s="222" t="s">
        <v>56</v>
      </c>
      <c r="G13" s="223" t="s">
        <v>203</v>
      </c>
      <c r="H13" s="224"/>
    </row>
    <row r="14" spans="1:8" s="225" customFormat="1" ht="54.75" hidden="1" customHeight="1">
      <c r="A14" s="396"/>
      <c r="B14" s="396"/>
      <c r="C14" s="396"/>
      <c r="D14" s="398"/>
      <c r="E14" s="400"/>
      <c r="F14" s="222" t="s">
        <v>197</v>
      </c>
      <c r="G14" s="223" t="s">
        <v>204</v>
      </c>
      <c r="H14" s="224"/>
    </row>
    <row r="15" spans="1:8" s="225" customFormat="1" ht="54.75" hidden="1" customHeight="1">
      <c r="A15" s="394">
        <v>3</v>
      </c>
      <c r="B15" s="394" t="s">
        <v>186</v>
      </c>
      <c r="C15" s="395" t="s">
        <v>187</v>
      </c>
      <c r="D15" s="397" t="s">
        <v>188</v>
      </c>
      <c r="E15" s="399" t="s">
        <v>181</v>
      </c>
      <c r="F15" s="222" t="s">
        <v>68</v>
      </c>
      <c r="G15" s="223"/>
      <c r="H15" s="224"/>
    </row>
    <row r="16" spans="1:8" s="225" customFormat="1" ht="54.75" hidden="1" customHeight="1">
      <c r="A16" s="395"/>
      <c r="B16" s="395"/>
      <c r="C16" s="395"/>
      <c r="D16" s="397"/>
      <c r="E16" s="399"/>
      <c r="F16" s="222" t="s">
        <v>190</v>
      </c>
      <c r="G16" s="223" t="s">
        <v>205</v>
      </c>
      <c r="H16" s="224"/>
    </row>
    <row r="17" spans="1:8" s="225" customFormat="1" ht="54.75" hidden="1" customHeight="1">
      <c r="A17" s="395"/>
      <c r="B17" s="395"/>
      <c r="C17" s="395"/>
      <c r="D17" s="397"/>
      <c r="E17" s="399"/>
      <c r="F17" s="222" t="s">
        <v>192</v>
      </c>
      <c r="G17" s="223" t="s">
        <v>206</v>
      </c>
      <c r="H17" s="224"/>
    </row>
    <row r="18" spans="1:8" s="225" customFormat="1" ht="54.75" hidden="1" customHeight="1">
      <c r="A18" s="395"/>
      <c r="B18" s="395"/>
      <c r="C18" s="395"/>
      <c r="D18" s="397"/>
      <c r="E18" s="399"/>
      <c r="F18" s="222" t="s">
        <v>194</v>
      </c>
      <c r="G18" s="226" t="s">
        <v>207</v>
      </c>
      <c r="H18" s="224"/>
    </row>
    <row r="19" spans="1:8" s="225" customFormat="1" ht="54.75" hidden="1" customHeight="1">
      <c r="A19" s="395"/>
      <c r="B19" s="395"/>
      <c r="C19" s="395"/>
      <c r="D19" s="397"/>
      <c r="E19" s="399"/>
      <c r="F19" s="222" t="s">
        <v>56</v>
      </c>
      <c r="G19" s="226" t="s">
        <v>208</v>
      </c>
      <c r="H19" s="224"/>
    </row>
    <row r="20" spans="1:8" s="225" customFormat="1" ht="54.75" hidden="1" customHeight="1">
      <c r="A20" s="396"/>
      <c r="B20" s="396"/>
      <c r="C20" s="396"/>
      <c r="D20" s="398"/>
      <c r="E20" s="400"/>
      <c r="F20" s="222" t="s">
        <v>197</v>
      </c>
      <c r="G20" s="223" t="s">
        <v>209</v>
      </c>
      <c r="H20" s="224"/>
    </row>
    <row r="21" spans="1:8" s="225" customFormat="1" ht="54.75" hidden="1" customHeight="1">
      <c r="A21" s="394">
        <v>4</v>
      </c>
      <c r="B21" s="394" t="s">
        <v>186</v>
      </c>
      <c r="C21" s="395" t="s">
        <v>210</v>
      </c>
      <c r="D21" s="397" t="s">
        <v>211</v>
      </c>
      <c r="E21" s="399" t="s">
        <v>212</v>
      </c>
      <c r="F21" s="222" t="s">
        <v>68</v>
      </c>
      <c r="G21" s="223"/>
      <c r="H21" s="224"/>
    </row>
    <row r="22" spans="1:8" s="225" customFormat="1" ht="54.75" hidden="1" customHeight="1">
      <c r="A22" s="395"/>
      <c r="B22" s="395"/>
      <c r="C22" s="395"/>
      <c r="D22" s="397"/>
      <c r="E22" s="399"/>
      <c r="F22" s="222" t="s">
        <v>190</v>
      </c>
      <c r="G22" s="223" t="s">
        <v>213</v>
      </c>
      <c r="H22" s="224"/>
    </row>
    <row r="23" spans="1:8" s="225" customFormat="1" ht="54.75" hidden="1" customHeight="1">
      <c r="A23" s="395"/>
      <c r="B23" s="395"/>
      <c r="C23" s="395"/>
      <c r="D23" s="397"/>
      <c r="E23" s="399"/>
      <c r="F23" s="222" t="s">
        <v>192</v>
      </c>
      <c r="G23" s="223" t="s">
        <v>214</v>
      </c>
      <c r="H23" s="224"/>
    </row>
    <row r="24" spans="1:8" s="225" customFormat="1" ht="54.75" hidden="1" customHeight="1">
      <c r="A24" s="395"/>
      <c r="B24" s="395"/>
      <c r="C24" s="395"/>
      <c r="D24" s="397"/>
      <c r="E24" s="399"/>
      <c r="F24" s="222" t="s">
        <v>194</v>
      </c>
      <c r="G24" s="223" t="s">
        <v>215</v>
      </c>
      <c r="H24" s="224"/>
    </row>
    <row r="25" spans="1:8" s="225" customFormat="1" ht="54.75" hidden="1" customHeight="1">
      <c r="A25" s="395"/>
      <c r="B25" s="395"/>
      <c r="C25" s="395"/>
      <c r="D25" s="397"/>
      <c r="E25" s="399"/>
      <c r="F25" s="222" t="s">
        <v>56</v>
      </c>
      <c r="G25" s="223" t="s">
        <v>216</v>
      </c>
      <c r="H25" s="224"/>
    </row>
    <row r="26" spans="1:8" s="225" customFormat="1" ht="54.75" hidden="1" customHeight="1">
      <c r="A26" s="396"/>
      <c r="B26" s="396"/>
      <c r="C26" s="396"/>
      <c r="D26" s="398"/>
      <c r="E26" s="400"/>
      <c r="F26" s="222" t="s">
        <v>197</v>
      </c>
      <c r="G26" s="223" t="s">
        <v>217</v>
      </c>
      <c r="H26" s="224"/>
    </row>
    <row r="27" spans="1:8" s="225" customFormat="1" ht="54.75" hidden="1" customHeight="1">
      <c r="A27" s="394">
        <v>5</v>
      </c>
      <c r="B27" s="394" t="s">
        <v>186</v>
      </c>
      <c r="C27" s="395" t="s">
        <v>210</v>
      </c>
      <c r="D27" s="397" t="s">
        <v>211</v>
      </c>
      <c r="E27" s="399" t="s">
        <v>174</v>
      </c>
      <c r="F27" s="222" t="s">
        <v>68</v>
      </c>
      <c r="G27" s="223"/>
      <c r="H27" s="224"/>
    </row>
    <row r="28" spans="1:8" s="225" customFormat="1" ht="54.75" hidden="1" customHeight="1">
      <c r="A28" s="395"/>
      <c r="B28" s="395"/>
      <c r="C28" s="395"/>
      <c r="D28" s="397"/>
      <c r="E28" s="399"/>
      <c r="F28" s="222" t="s">
        <v>190</v>
      </c>
      <c r="G28" s="223" t="s">
        <v>218</v>
      </c>
      <c r="H28" s="224"/>
    </row>
    <row r="29" spans="1:8" s="225" customFormat="1" ht="54.75" hidden="1" customHeight="1">
      <c r="A29" s="395"/>
      <c r="B29" s="395"/>
      <c r="C29" s="395"/>
      <c r="D29" s="397"/>
      <c r="E29" s="399"/>
      <c r="F29" s="222" t="s">
        <v>192</v>
      </c>
      <c r="G29" s="223" t="s">
        <v>219</v>
      </c>
      <c r="H29" s="224"/>
    </row>
    <row r="30" spans="1:8" s="225" customFormat="1" ht="54.75" hidden="1" customHeight="1">
      <c r="A30" s="395"/>
      <c r="B30" s="395"/>
      <c r="C30" s="395"/>
      <c r="D30" s="397"/>
      <c r="E30" s="399"/>
      <c r="F30" s="222" t="s">
        <v>194</v>
      </c>
      <c r="G30" s="223" t="s">
        <v>220</v>
      </c>
      <c r="H30" s="224"/>
    </row>
    <row r="31" spans="1:8" s="225" customFormat="1" ht="54.75" hidden="1" customHeight="1">
      <c r="A31" s="395"/>
      <c r="B31" s="395"/>
      <c r="C31" s="395"/>
      <c r="D31" s="397"/>
      <c r="E31" s="399"/>
      <c r="F31" s="222" t="s">
        <v>56</v>
      </c>
      <c r="G31" s="223" t="s">
        <v>221</v>
      </c>
      <c r="H31" s="224"/>
    </row>
    <row r="32" spans="1:8" s="225" customFormat="1" ht="54.75" hidden="1" customHeight="1">
      <c r="A32" s="396"/>
      <c r="B32" s="396"/>
      <c r="C32" s="396"/>
      <c r="D32" s="398"/>
      <c r="E32" s="400"/>
      <c r="F32" s="222" t="s">
        <v>197</v>
      </c>
      <c r="G32" s="223" t="s">
        <v>222</v>
      </c>
      <c r="H32" s="224"/>
    </row>
    <row r="33" spans="1:8" s="225" customFormat="1" ht="54.75" hidden="1" customHeight="1">
      <c r="A33" s="394">
        <v>6</v>
      </c>
      <c r="B33" s="394" t="s">
        <v>186</v>
      </c>
      <c r="C33" s="395" t="s">
        <v>210</v>
      </c>
      <c r="D33" s="397" t="s">
        <v>211</v>
      </c>
      <c r="E33" s="399" t="s">
        <v>223</v>
      </c>
      <c r="F33" s="222" t="s">
        <v>68</v>
      </c>
      <c r="G33" s="223"/>
      <c r="H33" s="224"/>
    </row>
    <row r="34" spans="1:8" s="225" customFormat="1" ht="54.75" hidden="1" customHeight="1">
      <c r="A34" s="395"/>
      <c r="B34" s="395"/>
      <c r="C34" s="395"/>
      <c r="D34" s="397"/>
      <c r="E34" s="399"/>
      <c r="F34" s="222" t="s">
        <v>190</v>
      </c>
      <c r="G34" s="223" t="s">
        <v>224</v>
      </c>
      <c r="H34" s="224"/>
    </row>
    <row r="35" spans="1:8" s="225" customFormat="1" ht="54.75" hidden="1" customHeight="1">
      <c r="A35" s="395"/>
      <c r="B35" s="395"/>
      <c r="C35" s="395"/>
      <c r="D35" s="397"/>
      <c r="E35" s="399"/>
      <c r="F35" s="222" t="s">
        <v>192</v>
      </c>
      <c r="G35" s="223" t="s">
        <v>225</v>
      </c>
      <c r="H35" s="224"/>
    </row>
    <row r="36" spans="1:8" s="225" customFormat="1" ht="54.75" hidden="1" customHeight="1">
      <c r="A36" s="395"/>
      <c r="B36" s="395"/>
      <c r="C36" s="395"/>
      <c r="D36" s="397"/>
      <c r="E36" s="399"/>
      <c r="F36" s="222" t="s">
        <v>194</v>
      </c>
      <c r="G36" s="223" t="s">
        <v>226</v>
      </c>
      <c r="H36" s="224"/>
    </row>
    <row r="37" spans="1:8" s="225" customFormat="1" ht="54.75" hidden="1" customHeight="1">
      <c r="A37" s="395"/>
      <c r="B37" s="395"/>
      <c r="C37" s="395"/>
      <c r="D37" s="397"/>
      <c r="E37" s="399"/>
      <c r="F37" s="222" t="s">
        <v>56</v>
      </c>
      <c r="G37" s="223" t="s">
        <v>227</v>
      </c>
      <c r="H37" s="224"/>
    </row>
    <row r="38" spans="1:8" s="225" customFormat="1" ht="54.75" hidden="1" customHeight="1">
      <c r="A38" s="396"/>
      <c r="B38" s="396"/>
      <c r="C38" s="396"/>
      <c r="D38" s="398"/>
      <c r="E38" s="400"/>
      <c r="F38" s="222" t="s">
        <v>197</v>
      </c>
      <c r="G38" s="223" t="s">
        <v>228</v>
      </c>
      <c r="H38" s="224"/>
    </row>
    <row r="39" spans="1:8" s="225" customFormat="1" ht="54.75" hidden="1" customHeight="1">
      <c r="A39" s="394">
        <v>7</v>
      </c>
      <c r="B39" s="394" t="s">
        <v>186</v>
      </c>
      <c r="C39" s="395" t="s">
        <v>229</v>
      </c>
      <c r="D39" s="397" t="s">
        <v>230</v>
      </c>
      <c r="E39" s="399" t="s">
        <v>231</v>
      </c>
      <c r="F39" s="222" t="s">
        <v>68</v>
      </c>
      <c r="G39" s="223"/>
      <c r="H39" s="224"/>
    </row>
    <row r="40" spans="1:8" s="225" customFormat="1" ht="54.75" hidden="1" customHeight="1">
      <c r="A40" s="395"/>
      <c r="B40" s="395"/>
      <c r="C40" s="395"/>
      <c r="D40" s="397"/>
      <c r="E40" s="399"/>
      <c r="F40" s="222" t="s">
        <v>190</v>
      </c>
      <c r="G40" s="223" t="s">
        <v>232</v>
      </c>
      <c r="H40" s="224"/>
    </row>
    <row r="41" spans="1:8" s="225" customFormat="1" ht="54.75" hidden="1" customHeight="1">
      <c r="A41" s="395"/>
      <c r="B41" s="395"/>
      <c r="C41" s="395"/>
      <c r="D41" s="397"/>
      <c r="E41" s="399"/>
      <c r="F41" s="222" t="s">
        <v>192</v>
      </c>
      <c r="G41" s="223" t="s">
        <v>233</v>
      </c>
      <c r="H41" s="224"/>
    </row>
    <row r="42" spans="1:8" s="225" customFormat="1" ht="54.75" hidden="1" customHeight="1">
      <c r="A42" s="395"/>
      <c r="B42" s="395"/>
      <c r="C42" s="395"/>
      <c r="D42" s="397"/>
      <c r="E42" s="399"/>
      <c r="F42" s="222" t="s">
        <v>194</v>
      </c>
      <c r="G42" s="223" t="s">
        <v>234</v>
      </c>
      <c r="H42" s="224"/>
    </row>
    <row r="43" spans="1:8" s="225" customFormat="1" ht="54.75" hidden="1" customHeight="1">
      <c r="A43" s="395"/>
      <c r="B43" s="395"/>
      <c r="C43" s="395"/>
      <c r="D43" s="397"/>
      <c r="E43" s="399"/>
      <c r="F43" s="222" t="s">
        <v>56</v>
      </c>
      <c r="G43" s="223" t="s">
        <v>235</v>
      </c>
      <c r="H43" s="224"/>
    </row>
    <row r="44" spans="1:8" s="225" customFormat="1" ht="54.75" hidden="1" customHeight="1">
      <c r="A44" s="396"/>
      <c r="B44" s="396"/>
      <c r="C44" s="396"/>
      <c r="D44" s="398"/>
      <c r="E44" s="400"/>
      <c r="F44" s="222" t="s">
        <v>197</v>
      </c>
      <c r="G44" s="223" t="s">
        <v>236</v>
      </c>
      <c r="H44" s="224"/>
    </row>
    <row r="45" spans="1:8" s="225" customFormat="1" ht="54.75" hidden="1" customHeight="1">
      <c r="A45" s="394">
        <v>8</v>
      </c>
      <c r="B45" s="394" t="s">
        <v>186</v>
      </c>
      <c r="C45" s="395" t="s">
        <v>229</v>
      </c>
      <c r="D45" s="397" t="s">
        <v>230</v>
      </c>
      <c r="E45" s="399" t="s">
        <v>237</v>
      </c>
      <c r="F45" s="222" t="s">
        <v>68</v>
      </c>
      <c r="G45" s="223"/>
      <c r="H45" s="224"/>
    </row>
    <row r="46" spans="1:8" s="225" customFormat="1" ht="54.75" hidden="1" customHeight="1">
      <c r="A46" s="395"/>
      <c r="B46" s="395"/>
      <c r="C46" s="395"/>
      <c r="D46" s="397"/>
      <c r="E46" s="399"/>
      <c r="F46" s="222" t="s">
        <v>190</v>
      </c>
      <c r="G46" s="223" t="s">
        <v>238</v>
      </c>
      <c r="H46" s="224"/>
    </row>
    <row r="47" spans="1:8" s="225" customFormat="1" ht="54.75" hidden="1" customHeight="1">
      <c r="A47" s="395"/>
      <c r="B47" s="395"/>
      <c r="C47" s="395"/>
      <c r="D47" s="397"/>
      <c r="E47" s="399"/>
      <c r="F47" s="222" t="s">
        <v>192</v>
      </c>
      <c r="G47" s="223" t="s">
        <v>239</v>
      </c>
      <c r="H47" s="224"/>
    </row>
    <row r="48" spans="1:8" s="225" customFormat="1" ht="54.75" hidden="1" customHeight="1">
      <c r="A48" s="395"/>
      <c r="B48" s="395"/>
      <c r="C48" s="395"/>
      <c r="D48" s="397"/>
      <c r="E48" s="399"/>
      <c r="F48" s="222" t="s">
        <v>194</v>
      </c>
      <c r="G48" s="223" t="s">
        <v>240</v>
      </c>
      <c r="H48" s="224"/>
    </row>
    <row r="49" spans="1:8" s="225" customFormat="1" ht="54.75" hidden="1" customHeight="1">
      <c r="A49" s="395"/>
      <c r="B49" s="395"/>
      <c r="C49" s="395"/>
      <c r="D49" s="397"/>
      <c r="E49" s="399"/>
      <c r="F49" s="222" t="s">
        <v>56</v>
      </c>
      <c r="G49" s="223" t="s">
        <v>241</v>
      </c>
      <c r="H49" s="224"/>
    </row>
    <row r="50" spans="1:8" s="225" customFormat="1" ht="54.75" hidden="1" customHeight="1">
      <c r="A50" s="396"/>
      <c r="B50" s="396"/>
      <c r="C50" s="396"/>
      <c r="D50" s="398"/>
      <c r="E50" s="400"/>
      <c r="F50" s="222" t="s">
        <v>197</v>
      </c>
      <c r="G50" s="223" t="s">
        <v>242</v>
      </c>
      <c r="H50" s="224"/>
    </row>
    <row r="51" spans="1:8" s="225" customFormat="1" ht="54.75" hidden="1" customHeight="1">
      <c r="A51" s="394">
        <v>9</v>
      </c>
      <c r="B51" s="394" t="s">
        <v>186</v>
      </c>
      <c r="C51" s="395" t="s">
        <v>229</v>
      </c>
      <c r="D51" s="397" t="s">
        <v>230</v>
      </c>
      <c r="E51" s="399" t="s">
        <v>105</v>
      </c>
      <c r="F51" s="222" t="s">
        <v>68</v>
      </c>
      <c r="G51" s="223"/>
      <c r="H51" s="224"/>
    </row>
    <row r="52" spans="1:8" s="225" customFormat="1" ht="54.75" hidden="1" customHeight="1">
      <c r="A52" s="395"/>
      <c r="B52" s="395"/>
      <c r="C52" s="395"/>
      <c r="D52" s="397"/>
      <c r="E52" s="399"/>
      <c r="F52" s="222" t="s">
        <v>190</v>
      </c>
      <c r="G52" s="223" t="s">
        <v>243</v>
      </c>
      <c r="H52" s="224"/>
    </row>
    <row r="53" spans="1:8" s="225" customFormat="1" ht="54.75" hidden="1" customHeight="1">
      <c r="A53" s="395"/>
      <c r="B53" s="395"/>
      <c r="C53" s="395"/>
      <c r="D53" s="397"/>
      <c r="E53" s="399"/>
      <c r="F53" s="222" t="s">
        <v>192</v>
      </c>
      <c r="G53" s="223" t="s">
        <v>244</v>
      </c>
      <c r="H53" s="224"/>
    </row>
    <row r="54" spans="1:8" s="225" customFormat="1" ht="54.75" hidden="1" customHeight="1">
      <c r="A54" s="395"/>
      <c r="B54" s="395"/>
      <c r="C54" s="395"/>
      <c r="D54" s="397"/>
      <c r="E54" s="399"/>
      <c r="F54" s="222" t="s">
        <v>194</v>
      </c>
      <c r="G54" s="223" t="s">
        <v>245</v>
      </c>
      <c r="H54" s="224"/>
    </row>
    <row r="55" spans="1:8" s="225" customFormat="1" ht="54.75" hidden="1" customHeight="1">
      <c r="A55" s="395"/>
      <c r="B55" s="395"/>
      <c r="C55" s="395"/>
      <c r="D55" s="397"/>
      <c r="E55" s="399"/>
      <c r="F55" s="222" t="s">
        <v>56</v>
      </c>
      <c r="G55" s="223" t="s">
        <v>246</v>
      </c>
      <c r="H55" s="224"/>
    </row>
    <row r="56" spans="1:8" s="225" customFormat="1" ht="54.75" hidden="1" customHeight="1">
      <c r="A56" s="396"/>
      <c r="B56" s="396"/>
      <c r="C56" s="396"/>
      <c r="D56" s="398"/>
      <c r="E56" s="400"/>
      <c r="F56" s="222" t="s">
        <v>197</v>
      </c>
      <c r="G56" s="223" t="s">
        <v>247</v>
      </c>
      <c r="H56" s="224"/>
    </row>
    <row r="57" spans="1:8" s="225" customFormat="1" ht="54.75" hidden="1" customHeight="1">
      <c r="A57" s="394">
        <v>9</v>
      </c>
      <c r="B57" s="394" t="s">
        <v>186</v>
      </c>
      <c r="C57" s="395" t="s">
        <v>248</v>
      </c>
      <c r="D57" s="397" t="s">
        <v>249</v>
      </c>
      <c r="E57" s="399" t="s">
        <v>250</v>
      </c>
      <c r="F57" s="222" t="s">
        <v>68</v>
      </c>
      <c r="G57" s="223"/>
      <c r="H57" s="224"/>
    </row>
    <row r="58" spans="1:8" s="225" customFormat="1" ht="54.75" hidden="1" customHeight="1">
      <c r="A58" s="395"/>
      <c r="B58" s="395"/>
      <c r="C58" s="395"/>
      <c r="D58" s="397"/>
      <c r="E58" s="399"/>
      <c r="F58" s="222" t="s">
        <v>190</v>
      </c>
      <c r="G58" s="223" t="s">
        <v>251</v>
      </c>
      <c r="H58" s="224"/>
    </row>
    <row r="59" spans="1:8" s="225" customFormat="1" ht="54.75" hidden="1" customHeight="1">
      <c r="A59" s="395"/>
      <c r="B59" s="395"/>
      <c r="C59" s="395"/>
      <c r="D59" s="397"/>
      <c r="E59" s="399"/>
      <c r="F59" s="222" t="s">
        <v>192</v>
      </c>
      <c r="G59" s="223" t="s">
        <v>252</v>
      </c>
      <c r="H59" s="224"/>
    </row>
    <row r="60" spans="1:8" s="225" customFormat="1" ht="54.75" hidden="1" customHeight="1">
      <c r="A60" s="395"/>
      <c r="B60" s="395"/>
      <c r="C60" s="395"/>
      <c r="D60" s="397"/>
      <c r="E60" s="399"/>
      <c r="F60" s="222" t="s">
        <v>194</v>
      </c>
      <c r="G60" s="223" t="s">
        <v>253</v>
      </c>
      <c r="H60" s="224"/>
    </row>
    <row r="61" spans="1:8" s="225" customFormat="1" ht="54.75" hidden="1" customHeight="1">
      <c r="A61" s="395"/>
      <c r="B61" s="395"/>
      <c r="C61" s="395"/>
      <c r="D61" s="397"/>
      <c r="E61" s="399"/>
      <c r="F61" s="222" t="s">
        <v>56</v>
      </c>
      <c r="G61" s="223" t="s">
        <v>254</v>
      </c>
      <c r="H61" s="224"/>
    </row>
    <row r="62" spans="1:8" s="225" customFormat="1" ht="54.75" hidden="1" customHeight="1">
      <c r="A62" s="396"/>
      <c r="B62" s="396"/>
      <c r="C62" s="396"/>
      <c r="D62" s="398"/>
      <c r="E62" s="400"/>
      <c r="F62" s="222" t="s">
        <v>197</v>
      </c>
      <c r="G62" s="223" t="s">
        <v>255</v>
      </c>
      <c r="H62" s="224"/>
    </row>
    <row r="63" spans="1:8" s="225" customFormat="1" ht="54.75" hidden="1" customHeight="1">
      <c r="A63" s="394">
        <v>9</v>
      </c>
      <c r="B63" s="394" t="s">
        <v>186</v>
      </c>
      <c r="C63" s="395" t="s">
        <v>248</v>
      </c>
      <c r="D63" s="397" t="s">
        <v>249</v>
      </c>
      <c r="E63" s="399" t="s">
        <v>199</v>
      </c>
      <c r="F63" s="222" t="s">
        <v>68</v>
      </c>
      <c r="G63" s="223"/>
      <c r="H63" s="224"/>
    </row>
    <row r="64" spans="1:8" s="225" customFormat="1" ht="54.75" hidden="1" customHeight="1">
      <c r="A64" s="395"/>
      <c r="B64" s="395"/>
      <c r="C64" s="395"/>
      <c r="D64" s="397"/>
      <c r="E64" s="399"/>
      <c r="F64" s="222" t="s">
        <v>190</v>
      </c>
      <c r="G64" s="223" t="s">
        <v>256</v>
      </c>
      <c r="H64" s="224"/>
    </row>
    <row r="65" spans="1:8" s="225" customFormat="1" ht="54.75" hidden="1" customHeight="1">
      <c r="A65" s="395"/>
      <c r="B65" s="395"/>
      <c r="C65" s="395"/>
      <c r="D65" s="397"/>
      <c r="E65" s="399"/>
      <c r="F65" s="222" t="s">
        <v>192</v>
      </c>
      <c r="G65" s="223" t="s">
        <v>257</v>
      </c>
      <c r="H65" s="224"/>
    </row>
    <row r="66" spans="1:8" s="225" customFormat="1" ht="54.75" hidden="1" customHeight="1">
      <c r="A66" s="395"/>
      <c r="B66" s="395"/>
      <c r="C66" s="395"/>
      <c r="D66" s="397"/>
      <c r="E66" s="399"/>
      <c r="F66" s="222" t="s">
        <v>194</v>
      </c>
      <c r="G66" s="223" t="s">
        <v>258</v>
      </c>
      <c r="H66" s="224"/>
    </row>
    <row r="67" spans="1:8" s="225" customFormat="1" ht="54.75" hidden="1" customHeight="1">
      <c r="A67" s="395"/>
      <c r="B67" s="395"/>
      <c r="C67" s="395"/>
      <c r="D67" s="397"/>
      <c r="E67" s="399"/>
      <c r="F67" s="222" t="s">
        <v>56</v>
      </c>
      <c r="G67" s="223" t="s">
        <v>259</v>
      </c>
      <c r="H67" s="224"/>
    </row>
    <row r="68" spans="1:8" s="225" customFormat="1" ht="54.75" hidden="1" customHeight="1">
      <c r="A68" s="396"/>
      <c r="B68" s="396"/>
      <c r="C68" s="396"/>
      <c r="D68" s="398"/>
      <c r="E68" s="400"/>
      <c r="F68" s="222" t="s">
        <v>197</v>
      </c>
      <c r="G68" s="223" t="s">
        <v>260</v>
      </c>
      <c r="H68" s="224"/>
    </row>
    <row r="69" spans="1:8" s="225" customFormat="1" ht="54.75" hidden="1" customHeight="1">
      <c r="A69" s="394">
        <v>9</v>
      </c>
      <c r="B69" s="394" t="s">
        <v>186</v>
      </c>
      <c r="C69" s="395" t="s">
        <v>248</v>
      </c>
      <c r="D69" s="397" t="s">
        <v>249</v>
      </c>
      <c r="E69" s="399" t="s">
        <v>223</v>
      </c>
      <c r="F69" s="222" t="s">
        <v>68</v>
      </c>
      <c r="G69" s="223"/>
      <c r="H69" s="224"/>
    </row>
    <row r="70" spans="1:8" s="225" customFormat="1" ht="54.75" hidden="1" customHeight="1">
      <c r="A70" s="395"/>
      <c r="B70" s="395"/>
      <c r="C70" s="395"/>
      <c r="D70" s="397"/>
      <c r="E70" s="399"/>
      <c r="F70" s="222" t="s">
        <v>190</v>
      </c>
      <c r="G70" s="223" t="s">
        <v>261</v>
      </c>
      <c r="H70" s="224"/>
    </row>
    <row r="71" spans="1:8" s="225" customFormat="1" ht="54.75" hidden="1" customHeight="1">
      <c r="A71" s="395"/>
      <c r="B71" s="395"/>
      <c r="C71" s="395"/>
      <c r="D71" s="397"/>
      <c r="E71" s="399"/>
      <c r="F71" s="222" t="s">
        <v>192</v>
      </c>
      <c r="G71" s="223" t="s">
        <v>262</v>
      </c>
      <c r="H71" s="224"/>
    </row>
    <row r="72" spans="1:8" s="225" customFormat="1" ht="54.75" hidden="1" customHeight="1">
      <c r="A72" s="395"/>
      <c r="B72" s="395"/>
      <c r="C72" s="395"/>
      <c r="D72" s="397"/>
      <c r="E72" s="399"/>
      <c r="F72" s="222" t="s">
        <v>194</v>
      </c>
      <c r="G72" s="223" t="s">
        <v>263</v>
      </c>
      <c r="H72" s="224"/>
    </row>
    <row r="73" spans="1:8" s="225" customFormat="1" ht="54.75" hidden="1" customHeight="1">
      <c r="A73" s="395"/>
      <c r="B73" s="395"/>
      <c r="C73" s="395"/>
      <c r="D73" s="397"/>
      <c r="E73" s="399"/>
      <c r="F73" s="222" t="s">
        <v>56</v>
      </c>
      <c r="G73" s="223" t="s">
        <v>264</v>
      </c>
      <c r="H73" s="224"/>
    </row>
    <row r="74" spans="1:8" s="225" customFormat="1" ht="54.75" hidden="1" customHeight="1">
      <c r="A74" s="396"/>
      <c r="B74" s="396"/>
      <c r="C74" s="396"/>
      <c r="D74" s="398"/>
      <c r="E74" s="400"/>
      <c r="F74" s="222" t="s">
        <v>197</v>
      </c>
      <c r="G74" s="223" t="s">
        <v>265</v>
      </c>
      <c r="H74" s="224"/>
    </row>
    <row r="75" spans="1:8" s="225" customFormat="1" ht="54.75" hidden="1" customHeight="1">
      <c r="A75" s="394">
        <v>8</v>
      </c>
      <c r="B75" s="394" t="s">
        <v>186</v>
      </c>
      <c r="C75" s="395" t="s">
        <v>266</v>
      </c>
      <c r="D75" s="395" t="s">
        <v>267</v>
      </c>
      <c r="E75" s="399" t="s">
        <v>174</v>
      </c>
      <c r="F75" s="222" t="s">
        <v>68</v>
      </c>
      <c r="G75" s="223"/>
      <c r="H75" s="224"/>
    </row>
    <row r="76" spans="1:8" s="225" customFormat="1" ht="54.75" hidden="1" customHeight="1">
      <c r="A76" s="395"/>
      <c r="B76" s="395"/>
      <c r="C76" s="395"/>
      <c r="D76" s="395"/>
      <c r="E76" s="399"/>
      <c r="F76" s="222" t="s">
        <v>190</v>
      </c>
      <c r="G76" s="223" t="s">
        <v>268</v>
      </c>
      <c r="H76" s="224"/>
    </row>
    <row r="77" spans="1:8" s="225" customFormat="1" ht="54.75" hidden="1" customHeight="1">
      <c r="A77" s="395"/>
      <c r="B77" s="395"/>
      <c r="C77" s="395"/>
      <c r="D77" s="395"/>
      <c r="E77" s="399"/>
      <c r="F77" s="222" t="s">
        <v>192</v>
      </c>
      <c r="G77" s="223" t="s">
        <v>269</v>
      </c>
      <c r="H77" s="224"/>
    </row>
    <row r="78" spans="1:8" s="225" customFormat="1" ht="54.75" hidden="1" customHeight="1">
      <c r="A78" s="395"/>
      <c r="B78" s="395"/>
      <c r="C78" s="395"/>
      <c r="D78" s="395"/>
      <c r="E78" s="399"/>
      <c r="F78" s="222" t="s">
        <v>194</v>
      </c>
      <c r="G78" s="223" t="s">
        <v>270</v>
      </c>
      <c r="H78" s="224"/>
    </row>
    <row r="79" spans="1:8" s="225" customFormat="1" ht="54.75" hidden="1" customHeight="1">
      <c r="A79" s="395"/>
      <c r="B79" s="395"/>
      <c r="C79" s="395"/>
      <c r="D79" s="395"/>
      <c r="E79" s="399"/>
      <c r="F79" s="222" t="s">
        <v>56</v>
      </c>
      <c r="G79" s="223" t="s">
        <v>271</v>
      </c>
      <c r="H79" s="224"/>
    </row>
    <row r="80" spans="1:8" s="225" customFormat="1" ht="54.75" hidden="1" customHeight="1">
      <c r="A80" s="396"/>
      <c r="B80" s="396"/>
      <c r="C80" s="396"/>
      <c r="D80" s="396"/>
      <c r="E80" s="400"/>
      <c r="F80" s="222" t="s">
        <v>197</v>
      </c>
      <c r="G80" s="223" t="s">
        <v>272</v>
      </c>
      <c r="H80" s="224"/>
    </row>
    <row r="81" spans="1:10" s="225" customFormat="1" ht="54.75" hidden="1" customHeight="1">
      <c r="A81" s="394">
        <v>8</v>
      </c>
      <c r="B81" s="394" t="s">
        <v>186</v>
      </c>
      <c r="C81" s="395" t="s">
        <v>266</v>
      </c>
      <c r="D81" s="395" t="s">
        <v>267</v>
      </c>
      <c r="E81" s="399" t="s">
        <v>237</v>
      </c>
      <c r="F81" s="222" t="s">
        <v>68</v>
      </c>
      <c r="G81" s="223"/>
      <c r="H81" s="224"/>
    </row>
    <row r="82" spans="1:10" s="225" customFormat="1" ht="54.75" hidden="1" customHeight="1">
      <c r="A82" s="395"/>
      <c r="B82" s="395"/>
      <c r="C82" s="395"/>
      <c r="D82" s="395"/>
      <c r="E82" s="399"/>
      <c r="F82" s="222" t="s">
        <v>190</v>
      </c>
      <c r="G82" s="223" t="s">
        <v>273</v>
      </c>
      <c r="H82" s="224"/>
      <c r="J82" s="227"/>
    </row>
    <row r="83" spans="1:10" s="225" customFormat="1" ht="54.75" hidden="1" customHeight="1">
      <c r="A83" s="395"/>
      <c r="B83" s="395"/>
      <c r="C83" s="395"/>
      <c r="D83" s="395"/>
      <c r="E83" s="399"/>
      <c r="F83" s="222" t="s">
        <v>192</v>
      </c>
      <c r="G83" s="223" t="s">
        <v>274</v>
      </c>
      <c r="H83" s="224"/>
      <c r="J83" s="227"/>
    </row>
    <row r="84" spans="1:10" s="225" customFormat="1" ht="54.75" hidden="1" customHeight="1">
      <c r="A84" s="395"/>
      <c r="B84" s="395"/>
      <c r="C84" s="395"/>
      <c r="D84" s="395"/>
      <c r="E84" s="399"/>
      <c r="F84" s="222" t="s">
        <v>194</v>
      </c>
      <c r="G84" s="223" t="s">
        <v>275</v>
      </c>
      <c r="H84" s="224"/>
      <c r="J84" s="227"/>
    </row>
    <row r="85" spans="1:10" s="225" customFormat="1" ht="54.75" hidden="1" customHeight="1">
      <c r="A85" s="395"/>
      <c r="B85" s="395"/>
      <c r="C85" s="395"/>
      <c r="D85" s="395"/>
      <c r="E85" s="399"/>
      <c r="F85" s="222" t="s">
        <v>56</v>
      </c>
      <c r="G85" s="223" t="s">
        <v>276</v>
      </c>
      <c r="H85" s="224"/>
      <c r="J85" s="227"/>
    </row>
    <row r="86" spans="1:10" s="225" customFormat="1" ht="54.75" hidden="1" customHeight="1">
      <c r="A86" s="396"/>
      <c r="B86" s="396"/>
      <c r="C86" s="396"/>
      <c r="D86" s="396"/>
      <c r="E86" s="400"/>
      <c r="F86" s="222" t="s">
        <v>197</v>
      </c>
      <c r="G86" s="223" t="s">
        <v>277</v>
      </c>
      <c r="H86" s="224"/>
      <c r="J86" s="227"/>
    </row>
    <row r="87" spans="1:10" s="225" customFormat="1" ht="54.75" hidden="1" customHeight="1">
      <c r="A87" s="394">
        <v>9</v>
      </c>
      <c r="B87" s="394" t="s">
        <v>186</v>
      </c>
      <c r="C87" s="395" t="s">
        <v>266</v>
      </c>
      <c r="D87" s="395" t="s">
        <v>267</v>
      </c>
      <c r="E87" s="399" t="s">
        <v>223</v>
      </c>
      <c r="F87" s="222" t="s">
        <v>68</v>
      </c>
      <c r="G87" s="223"/>
      <c r="H87" s="224"/>
    </row>
    <row r="88" spans="1:10" s="225" customFormat="1" ht="54.75" hidden="1" customHeight="1">
      <c r="A88" s="395"/>
      <c r="B88" s="395"/>
      <c r="C88" s="395"/>
      <c r="D88" s="395"/>
      <c r="E88" s="399"/>
      <c r="F88" s="222" t="s">
        <v>190</v>
      </c>
      <c r="G88" s="223" t="s">
        <v>278</v>
      </c>
      <c r="H88" s="224"/>
    </row>
    <row r="89" spans="1:10" s="225" customFormat="1" ht="54.75" hidden="1" customHeight="1">
      <c r="A89" s="395"/>
      <c r="B89" s="395"/>
      <c r="C89" s="395"/>
      <c r="D89" s="395"/>
      <c r="E89" s="399"/>
      <c r="F89" s="222" t="s">
        <v>192</v>
      </c>
      <c r="G89" s="223" t="s">
        <v>279</v>
      </c>
      <c r="H89" s="224"/>
    </row>
    <row r="90" spans="1:10" s="225" customFormat="1" ht="54.75" hidden="1" customHeight="1">
      <c r="A90" s="395"/>
      <c r="B90" s="395"/>
      <c r="C90" s="395"/>
      <c r="D90" s="395"/>
      <c r="E90" s="399"/>
      <c r="F90" s="222" t="s">
        <v>194</v>
      </c>
      <c r="G90" s="223" t="s">
        <v>280</v>
      </c>
      <c r="H90" s="224"/>
    </row>
    <row r="91" spans="1:10" s="225" customFormat="1" ht="54.75" hidden="1" customHeight="1">
      <c r="A91" s="395"/>
      <c r="B91" s="395"/>
      <c r="C91" s="395"/>
      <c r="D91" s="395"/>
      <c r="E91" s="399"/>
      <c r="F91" s="222" t="s">
        <v>56</v>
      </c>
      <c r="G91" s="223" t="s">
        <v>281</v>
      </c>
      <c r="H91" s="224"/>
    </row>
    <row r="92" spans="1:10" s="225" customFormat="1" ht="54.75" hidden="1" customHeight="1">
      <c r="A92" s="396"/>
      <c r="B92" s="396"/>
      <c r="C92" s="396"/>
      <c r="D92" s="396"/>
      <c r="E92" s="400"/>
      <c r="F92" s="222" t="s">
        <v>197</v>
      </c>
      <c r="G92" s="223" t="s">
        <v>282</v>
      </c>
      <c r="H92" s="224"/>
    </row>
    <row r="93" spans="1:10" s="225" customFormat="1" ht="54.75" hidden="1" customHeight="1">
      <c r="A93" s="394">
        <v>9</v>
      </c>
      <c r="B93" s="394" t="s">
        <v>186</v>
      </c>
      <c r="C93" s="395" t="s">
        <v>283</v>
      </c>
      <c r="D93" s="395" t="s">
        <v>284</v>
      </c>
      <c r="E93" s="399" t="s">
        <v>174</v>
      </c>
      <c r="F93" s="222" t="s">
        <v>68</v>
      </c>
      <c r="G93" s="223"/>
      <c r="H93" s="224"/>
    </row>
    <row r="94" spans="1:10" s="225" customFormat="1" ht="54.75" hidden="1" customHeight="1">
      <c r="A94" s="395"/>
      <c r="B94" s="395"/>
      <c r="C94" s="395"/>
      <c r="D94" s="395"/>
      <c r="E94" s="399"/>
      <c r="F94" s="222" t="s">
        <v>190</v>
      </c>
      <c r="G94" s="223" t="s">
        <v>285</v>
      </c>
      <c r="H94" s="224"/>
    </row>
    <row r="95" spans="1:10" s="225" customFormat="1" ht="54.75" hidden="1" customHeight="1">
      <c r="A95" s="395"/>
      <c r="B95" s="395"/>
      <c r="C95" s="395"/>
      <c r="D95" s="395"/>
      <c r="E95" s="399"/>
      <c r="F95" s="222" t="s">
        <v>192</v>
      </c>
      <c r="G95" s="223" t="s">
        <v>286</v>
      </c>
      <c r="H95" s="224"/>
    </row>
    <row r="96" spans="1:10" s="225" customFormat="1" ht="54.75" hidden="1" customHeight="1">
      <c r="A96" s="395"/>
      <c r="B96" s="395"/>
      <c r="C96" s="395"/>
      <c r="D96" s="395"/>
      <c r="E96" s="399"/>
      <c r="F96" s="222" t="s">
        <v>194</v>
      </c>
      <c r="G96" s="223" t="s">
        <v>287</v>
      </c>
      <c r="H96" s="224"/>
    </row>
    <row r="97" spans="1:8" s="225" customFormat="1" ht="54.75" hidden="1" customHeight="1">
      <c r="A97" s="395"/>
      <c r="B97" s="395"/>
      <c r="C97" s="395"/>
      <c r="D97" s="395"/>
      <c r="E97" s="399"/>
      <c r="F97" s="222" t="s">
        <v>56</v>
      </c>
      <c r="G97" s="223" t="s">
        <v>288</v>
      </c>
      <c r="H97" s="224"/>
    </row>
    <row r="98" spans="1:8" s="225" customFormat="1" ht="54.75" hidden="1" customHeight="1">
      <c r="A98" s="396"/>
      <c r="B98" s="396"/>
      <c r="C98" s="396"/>
      <c r="D98" s="396"/>
      <c r="E98" s="400"/>
      <c r="F98" s="222" t="s">
        <v>197</v>
      </c>
      <c r="G98" s="223" t="s">
        <v>289</v>
      </c>
      <c r="H98" s="224"/>
    </row>
    <row r="99" spans="1:8" s="225" customFormat="1" ht="54.75" hidden="1" customHeight="1">
      <c r="A99" s="394">
        <v>9</v>
      </c>
      <c r="B99" s="394" t="s">
        <v>186</v>
      </c>
      <c r="C99" s="395" t="s">
        <v>283</v>
      </c>
      <c r="D99" s="395" t="s">
        <v>284</v>
      </c>
      <c r="E99" s="399" t="s">
        <v>199</v>
      </c>
      <c r="F99" s="222" t="s">
        <v>68</v>
      </c>
      <c r="G99" s="223"/>
      <c r="H99" s="224"/>
    </row>
    <row r="100" spans="1:8" s="225" customFormat="1" ht="54.75" hidden="1" customHeight="1">
      <c r="A100" s="395"/>
      <c r="B100" s="395"/>
      <c r="C100" s="395"/>
      <c r="D100" s="395"/>
      <c r="E100" s="399"/>
      <c r="F100" s="222" t="s">
        <v>190</v>
      </c>
      <c r="G100" s="223" t="s">
        <v>290</v>
      </c>
      <c r="H100" s="224"/>
    </row>
    <row r="101" spans="1:8" s="225" customFormat="1" ht="54.75" hidden="1" customHeight="1">
      <c r="A101" s="395"/>
      <c r="B101" s="395"/>
      <c r="C101" s="395"/>
      <c r="D101" s="395"/>
      <c r="E101" s="399"/>
      <c r="F101" s="222" t="s">
        <v>192</v>
      </c>
      <c r="G101" s="223" t="s">
        <v>291</v>
      </c>
      <c r="H101" s="224"/>
    </row>
    <row r="102" spans="1:8" s="225" customFormat="1" ht="54.75" hidden="1" customHeight="1">
      <c r="A102" s="395"/>
      <c r="B102" s="395"/>
      <c r="C102" s="395"/>
      <c r="D102" s="395"/>
      <c r="E102" s="399"/>
      <c r="F102" s="222" t="s">
        <v>194</v>
      </c>
      <c r="G102" s="223" t="s">
        <v>292</v>
      </c>
      <c r="H102" s="224"/>
    </row>
    <row r="103" spans="1:8" s="225" customFormat="1" ht="54.75" hidden="1" customHeight="1">
      <c r="A103" s="395"/>
      <c r="B103" s="395"/>
      <c r="C103" s="395"/>
      <c r="D103" s="395"/>
      <c r="E103" s="399"/>
      <c r="F103" s="222" t="s">
        <v>56</v>
      </c>
      <c r="G103" s="223" t="s">
        <v>293</v>
      </c>
      <c r="H103" s="224"/>
    </row>
    <row r="104" spans="1:8" s="225" customFormat="1" ht="54.75" hidden="1" customHeight="1">
      <c r="A104" s="396"/>
      <c r="B104" s="396"/>
      <c r="C104" s="396"/>
      <c r="D104" s="396"/>
      <c r="E104" s="400"/>
      <c r="F104" s="222" t="s">
        <v>197</v>
      </c>
      <c r="G104" s="223" t="s">
        <v>294</v>
      </c>
      <c r="H104" s="224"/>
    </row>
    <row r="105" spans="1:8" s="225" customFormat="1" ht="54.75" hidden="1" customHeight="1">
      <c r="A105" s="394">
        <v>9</v>
      </c>
      <c r="B105" s="394" t="s">
        <v>186</v>
      </c>
      <c r="C105" s="395" t="s">
        <v>283</v>
      </c>
      <c r="D105" s="395" t="s">
        <v>284</v>
      </c>
      <c r="E105" s="399" t="s">
        <v>295</v>
      </c>
      <c r="F105" s="222" t="s">
        <v>68</v>
      </c>
      <c r="G105" s="223"/>
      <c r="H105" s="224"/>
    </row>
    <row r="106" spans="1:8" s="225" customFormat="1" ht="54.75" hidden="1" customHeight="1">
      <c r="A106" s="395"/>
      <c r="B106" s="395"/>
      <c r="C106" s="395"/>
      <c r="D106" s="395"/>
      <c r="E106" s="399"/>
      <c r="F106" s="222" t="s">
        <v>190</v>
      </c>
      <c r="G106" s="223" t="s">
        <v>296</v>
      </c>
      <c r="H106" s="224"/>
    </row>
    <row r="107" spans="1:8" s="225" customFormat="1" ht="54.75" hidden="1" customHeight="1">
      <c r="A107" s="395"/>
      <c r="B107" s="395"/>
      <c r="C107" s="395"/>
      <c r="D107" s="395"/>
      <c r="E107" s="399"/>
      <c r="F107" s="222" t="s">
        <v>192</v>
      </c>
      <c r="G107" s="223" t="s">
        <v>297</v>
      </c>
      <c r="H107" s="224"/>
    </row>
    <row r="108" spans="1:8" s="225" customFormat="1" ht="54.75" hidden="1" customHeight="1">
      <c r="A108" s="395"/>
      <c r="B108" s="395"/>
      <c r="C108" s="395"/>
      <c r="D108" s="395"/>
      <c r="E108" s="399"/>
      <c r="F108" s="222" t="s">
        <v>194</v>
      </c>
      <c r="G108" s="223" t="s">
        <v>298</v>
      </c>
      <c r="H108" s="224"/>
    </row>
    <row r="109" spans="1:8" s="225" customFormat="1" ht="54.75" hidden="1" customHeight="1">
      <c r="A109" s="395"/>
      <c r="B109" s="395"/>
      <c r="C109" s="395"/>
      <c r="D109" s="395"/>
      <c r="E109" s="399"/>
      <c r="F109" s="222" t="s">
        <v>56</v>
      </c>
      <c r="G109" s="223" t="s">
        <v>299</v>
      </c>
      <c r="H109" s="224"/>
    </row>
    <row r="110" spans="1:8" s="225" customFormat="1" ht="54.75" hidden="1" customHeight="1">
      <c r="A110" s="396"/>
      <c r="B110" s="396"/>
      <c r="C110" s="396"/>
      <c r="D110" s="396"/>
      <c r="E110" s="400"/>
      <c r="F110" s="222" t="s">
        <v>197</v>
      </c>
      <c r="G110" s="223" t="s">
        <v>300</v>
      </c>
      <c r="H110" s="224"/>
    </row>
    <row r="111" spans="1:8" s="225" customFormat="1" ht="54.75" hidden="1" customHeight="1">
      <c r="A111" s="394">
        <v>9</v>
      </c>
      <c r="B111" s="394" t="s">
        <v>186</v>
      </c>
      <c r="C111" s="395" t="s">
        <v>301</v>
      </c>
      <c r="D111" s="395" t="s">
        <v>302</v>
      </c>
      <c r="E111" s="399" t="s">
        <v>303</v>
      </c>
      <c r="F111" s="222" t="s">
        <v>68</v>
      </c>
      <c r="G111" s="223"/>
      <c r="H111" s="224"/>
    </row>
    <row r="112" spans="1:8" s="225" customFormat="1" ht="54.75" hidden="1" customHeight="1">
      <c r="A112" s="395"/>
      <c r="B112" s="395"/>
      <c r="C112" s="395"/>
      <c r="D112" s="395"/>
      <c r="E112" s="399"/>
      <c r="F112" s="222" t="s">
        <v>190</v>
      </c>
      <c r="G112" s="223" t="s">
        <v>304</v>
      </c>
      <c r="H112" s="224"/>
    </row>
    <row r="113" spans="1:8" s="225" customFormat="1" ht="54.75" hidden="1" customHeight="1">
      <c r="A113" s="395"/>
      <c r="B113" s="395"/>
      <c r="C113" s="395"/>
      <c r="D113" s="395"/>
      <c r="E113" s="399"/>
      <c r="F113" s="222" t="s">
        <v>192</v>
      </c>
      <c r="G113" s="223" t="s">
        <v>305</v>
      </c>
      <c r="H113" s="224"/>
    </row>
    <row r="114" spans="1:8" s="225" customFormat="1" ht="54.75" hidden="1" customHeight="1">
      <c r="A114" s="395"/>
      <c r="B114" s="395"/>
      <c r="C114" s="395"/>
      <c r="D114" s="395"/>
      <c r="E114" s="399"/>
      <c r="F114" s="222" t="s">
        <v>194</v>
      </c>
      <c r="G114" s="223" t="s">
        <v>306</v>
      </c>
      <c r="H114" s="224"/>
    </row>
    <row r="115" spans="1:8" s="225" customFormat="1" ht="54.75" hidden="1" customHeight="1">
      <c r="A115" s="395"/>
      <c r="B115" s="395"/>
      <c r="C115" s="395"/>
      <c r="D115" s="395"/>
      <c r="E115" s="399"/>
      <c r="F115" s="222" t="s">
        <v>56</v>
      </c>
      <c r="G115" s="223" t="s">
        <v>307</v>
      </c>
      <c r="H115" s="224"/>
    </row>
    <row r="116" spans="1:8" s="225" customFormat="1" ht="54.75" hidden="1" customHeight="1">
      <c r="A116" s="396"/>
      <c r="B116" s="396"/>
      <c r="C116" s="396"/>
      <c r="D116" s="396"/>
      <c r="E116" s="400"/>
      <c r="F116" s="222" t="s">
        <v>197</v>
      </c>
      <c r="G116" s="223" t="s">
        <v>308</v>
      </c>
      <c r="H116" s="224"/>
    </row>
    <row r="117" spans="1:8" s="225" customFormat="1" ht="54.75" hidden="1" customHeight="1">
      <c r="A117" s="394">
        <v>9</v>
      </c>
      <c r="B117" s="394" t="s">
        <v>186</v>
      </c>
      <c r="C117" s="395" t="s">
        <v>301</v>
      </c>
      <c r="D117" s="395" t="s">
        <v>302</v>
      </c>
      <c r="E117" s="399" t="s">
        <v>309</v>
      </c>
      <c r="F117" s="222" t="s">
        <v>68</v>
      </c>
      <c r="G117" s="223"/>
      <c r="H117" s="224"/>
    </row>
    <row r="118" spans="1:8" s="225" customFormat="1" ht="54.75" hidden="1" customHeight="1">
      <c r="A118" s="395"/>
      <c r="B118" s="395"/>
      <c r="C118" s="395"/>
      <c r="D118" s="395"/>
      <c r="E118" s="399"/>
      <c r="F118" s="222" t="s">
        <v>190</v>
      </c>
      <c r="G118" s="223" t="s">
        <v>310</v>
      </c>
      <c r="H118" s="224"/>
    </row>
    <row r="119" spans="1:8" s="225" customFormat="1" ht="54.75" hidden="1" customHeight="1">
      <c r="A119" s="395"/>
      <c r="B119" s="395"/>
      <c r="C119" s="395"/>
      <c r="D119" s="395"/>
      <c r="E119" s="399"/>
      <c r="F119" s="222" t="s">
        <v>192</v>
      </c>
      <c r="G119" s="223" t="s">
        <v>311</v>
      </c>
      <c r="H119" s="224"/>
    </row>
    <row r="120" spans="1:8" s="225" customFormat="1" ht="54.75" hidden="1" customHeight="1">
      <c r="A120" s="395"/>
      <c r="B120" s="395"/>
      <c r="C120" s="395"/>
      <c r="D120" s="395"/>
      <c r="E120" s="399"/>
      <c r="F120" s="222" t="s">
        <v>194</v>
      </c>
      <c r="G120" s="223" t="s">
        <v>312</v>
      </c>
      <c r="H120" s="224"/>
    </row>
    <row r="121" spans="1:8" s="225" customFormat="1" ht="54.75" hidden="1" customHeight="1">
      <c r="A121" s="395"/>
      <c r="B121" s="395"/>
      <c r="C121" s="395"/>
      <c r="D121" s="395"/>
      <c r="E121" s="399"/>
      <c r="F121" s="222" t="s">
        <v>56</v>
      </c>
      <c r="G121" s="223" t="s">
        <v>313</v>
      </c>
      <c r="H121" s="224"/>
    </row>
    <row r="122" spans="1:8" s="225" customFormat="1" ht="54.75" hidden="1" customHeight="1">
      <c r="A122" s="396"/>
      <c r="B122" s="396"/>
      <c r="C122" s="396"/>
      <c r="D122" s="396"/>
      <c r="E122" s="400"/>
      <c r="F122" s="222" t="s">
        <v>197</v>
      </c>
      <c r="G122" s="223" t="s">
        <v>314</v>
      </c>
      <c r="H122" s="224"/>
    </row>
    <row r="123" spans="1:8" s="225" customFormat="1" ht="54.75" hidden="1" customHeight="1">
      <c r="A123" s="394">
        <v>9</v>
      </c>
      <c r="B123" s="394" t="s">
        <v>186</v>
      </c>
      <c r="C123" s="395" t="s">
        <v>301</v>
      </c>
      <c r="D123" s="395" t="s">
        <v>302</v>
      </c>
      <c r="E123" s="399" t="s">
        <v>295</v>
      </c>
      <c r="F123" s="222" t="s">
        <v>68</v>
      </c>
      <c r="G123" s="223"/>
      <c r="H123" s="224"/>
    </row>
    <row r="124" spans="1:8" s="225" customFormat="1" ht="54.75" hidden="1" customHeight="1">
      <c r="A124" s="395"/>
      <c r="B124" s="395"/>
      <c r="C124" s="395"/>
      <c r="D124" s="395"/>
      <c r="E124" s="399"/>
      <c r="F124" s="222" t="s">
        <v>190</v>
      </c>
      <c r="G124" s="223" t="s">
        <v>315</v>
      </c>
      <c r="H124" s="224"/>
    </row>
    <row r="125" spans="1:8" s="225" customFormat="1" ht="54.75" hidden="1" customHeight="1">
      <c r="A125" s="395"/>
      <c r="B125" s="395"/>
      <c r="C125" s="395"/>
      <c r="D125" s="395"/>
      <c r="E125" s="399"/>
      <c r="F125" s="222" t="s">
        <v>192</v>
      </c>
      <c r="G125" s="223" t="s">
        <v>316</v>
      </c>
      <c r="H125" s="224"/>
    </row>
    <row r="126" spans="1:8" s="225" customFormat="1" ht="54.75" hidden="1" customHeight="1">
      <c r="A126" s="395"/>
      <c r="B126" s="395"/>
      <c r="C126" s="395"/>
      <c r="D126" s="395"/>
      <c r="E126" s="399"/>
      <c r="F126" s="222" t="s">
        <v>194</v>
      </c>
      <c r="G126" s="223" t="s">
        <v>317</v>
      </c>
      <c r="H126" s="224"/>
    </row>
    <row r="127" spans="1:8" s="225" customFormat="1" ht="54.75" hidden="1" customHeight="1">
      <c r="A127" s="395"/>
      <c r="B127" s="395"/>
      <c r="C127" s="395"/>
      <c r="D127" s="395"/>
      <c r="E127" s="399"/>
      <c r="F127" s="222" t="s">
        <v>56</v>
      </c>
      <c r="G127" s="223" t="s">
        <v>318</v>
      </c>
      <c r="H127" s="224"/>
    </row>
    <row r="128" spans="1:8" s="225" customFormat="1" ht="54.75" hidden="1" customHeight="1">
      <c r="A128" s="396"/>
      <c r="B128" s="396"/>
      <c r="C128" s="396"/>
      <c r="D128" s="396"/>
      <c r="E128" s="400"/>
      <c r="F128" s="222" t="s">
        <v>197</v>
      </c>
      <c r="G128" s="223" t="s">
        <v>319</v>
      </c>
      <c r="H128" s="224"/>
    </row>
    <row r="129" spans="1:8" s="225" customFormat="1" ht="48.95" customHeight="1">
      <c r="A129" s="394">
        <v>9</v>
      </c>
      <c r="B129" s="394" t="s">
        <v>186</v>
      </c>
      <c r="C129" s="395" t="s">
        <v>175</v>
      </c>
      <c r="D129" s="395" t="s">
        <v>320</v>
      </c>
      <c r="E129" s="399" t="s">
        <v>179</v>
      </c>
      <c r="F129" s="222" t="s">
        <v>68</v>
      </c>
      <c r="G129" s="223"/>
      <c r="H129" s="224"/>
    </row>
    <row r="130" spans="1:8" s="225" customFormat="1" ht="57.6" customHeight="1">
      <c r="A130" s="395"/>
      <c r="B130" s="395"/>
      <c r="C130" s="395"/>
      <c r="D130" s="395"/>
      <c r="E130" s="399"/>
      <c r="F130" s="222" t="s">
        <v>190</v>
      </c>
      <c r="G130" s="223" t="s">
        <v>321</v>
      </c>
      <c r="H130" s="224"/>
    </row>
    <row r="131" spans="1:8" s="225" customFormat="1" ht="45" customHeight="1">
      <c r="A131" s="395"/>
      <c r="B131" s="395"/>
      <c r="C131" s="395"/>
      <c r="D131" s="395"/>
      <c r="E131" s="399"/>
      <c r="F131" s="222" t="s">
        <v>192</v>
      </c>
      <c r="G131" s="223" t="s">
        <v>322</v>
      </c>
      <c r="H131" s="224"/>
    </row>
    <row r="132" spans="1:8" s="225" customFormat="1" ht="65.099999999999994" customHeight="1">
      <c r="A132" s="395"/>
      <c r="B132" s="395"/>
      <c r="C132" s="395"/>
      <c r="D132" s="395"/>
      <c r="E132" s="399"/>
      <c r="F132" s="222" t="s">
        <v>194</v>
      </c>
      <c r="G132" s="223" t="s">
        <v>323</v>
      </c>
      <c r="H132" s="224"/>
    </row>
    <row r="133" spans="1:8" s="225" customFormat="1" ht="54.95" customHeight="1">
      <c r="A133" s="395"/>
      <c r="B133" s="395"/>
      <c r="C133" s="395"/>
      <c r="D133" s="395"/>
      <c r="E133" s="399"/>
      <c r="F133" s="222" t="s">
        <v>56</v>
      </c>
      <c r="G133" s="223" t="s">
        <v>324</v>
      </c>
      <c r="H133" s="224"/>
    </row>
    <row r="134" spans="1:8" s="225" customFormat="1" ht="71.45" customHeight="1">
      <c r="A134" s="396"/>
      <c r="B134" s="396"/>
      <c r="C134" s="396"/>
      <c r="D134" s="396"/>
      <c r="E134" s="400"/>
      <c r="F134" s="222" t="s">
        <v>197</v>
      </c>
      <c r="G134" s="223"/>
      <c r="H134" s="224"/>
    </row>
    <row r="135" spans="1:8" s="225" customFormat="1" ht="54.75" customHeight="1">
      <c r="A135" s="394">
        <v>9</v>
      </c>
      <c r="B135" s="394" t="s">
        <v>186</v>
      </c>
      <c r="C135" s="395" t="s">
        <v>175</v>
      </c>
      <c r="D135" s="395" t="s">
        <v>320</v>
      </c>
      <c r="E135" s="399" t="s">
        <v>180</v>
      </c>
      <c r="F135" s="222" t="s">
        <v>68</v>
      </c>
      <c r="G135" s="223"/>
      <c r="H135" s="224"/>
    </row>
    <row r="136" spans="1:8" s="225" customFormat="1" ht="54.75" customHeight="1">
      <c r="A136" s="395"/>
      <c r="B136" s="395"/>
      <c r="C136" s="395"/>
      <c r="D136" s="395"/>
      <c r="E136" s="399"/>
      <c r="F136" s="222" t="s">
        <v>190</v>
      </c>
      <c r="G136" s="223" t="s">
        <v>325</v>
      </c>
      <c r="H136" s="224"/>
    </row>
    <row r="137" spans="1:8" s="225" customFormat="1" ht="54.75" customHeight="1">
      <c r="A137" s="395"/>
      <c r="B137" s="395"/>
      <c r="C137" s="395"/>
      <c r="D137" s="395"/>
      <c r="E137" s="399"/>
      <c r="F137" s="222" t="s">
        <v>192</v>
      </c>
      <c r="G137" s="223" t="s">
        <v>326</v>
      </c>
      <c r="H137" s="224"/>
    </row>
    <row r="138" spans="1:8" s="225" customFormat="1" ht="54.75" customHeight="1">
      <c r="A138" s="395"/>
      <c r="B138" s="395"/>
      <c r="C138" s="395"/>
      <c r="D138" s="395"/>
      <c r="E138" s="399"/>
      <c r="F138" s="222" t="s">
        <v>194</v>
      </c>
      <c r="G138" s="223" t="s">
        <v>327</v>
      </c>
      <c r="H138" s="224"/>
    </row>
    <row r="139" spans="1:8" s="225" customFormat="1" ht="54.75" customHeight="1">
      <c r="A139" s="395"/>
      <c r="B139" s="395"/>
      <c r="C139" s="395"/>
      <c r="D139" s="395"/>
      <c r="E139" s="399"/>
      <c r="F139" s="222" t="s">
        <v>56</v>
      </c>
      <c r="G139" s="223" t="s">
        <v>328</v>
      </c>
      <c r="H139" s="224"/>
    </row>
    <row r="140" spans="1:8" s="225" customFormat="1" ht="54.75" customHeight="1">
      <c r="A140" s="396"/>
      <c r="B140" s="396"/>
      <c r="C140" s="396"/>
      <c r="D140" s="396"/>
      <c r="E140" s="400"/>
      <c r="F140" s="222" t="s">
        <v>197</v>
      </c>
      <c r="G140" s="223"/>
      <c r="H140" s="224"/>
    </row>
    <row r="141" spans="1:8" s="225" customFormat="1" ht="54.75" customHeight="1">
      <c r="A141" s="394">
        <v>9</v>
      </c>
      <c r="B141" s="394" t="s">
        <v>186</v>
      </c>
      <c r="C141" s="395" t="s">
        <v>175</v>
      </c>
      <c r="D141" s="395" t="s">
        <v>320</v>
      </c>
      <c r="E141" s="399" t="s">
        <v>181</v>
      </c>
      <c r="F141" s="222" t="s">
        <v>68</v>
      </c>
      <c r="G141" s="223"/>
      <c r="H141" s="224"/>
    </row>
    <row r="142" spans="1:8" s="225" customFormat="1" ht="54.75" customHeight="1">
      <c r="A142" s="395"/>
      <c r="B142" s="395"/>
      <c r="C142" s="395"/>
      <c r="D142" s="395"/>
      <c r="E142" s="399"/>
      <c r="F142" s="222" t="s">
        <v>190</v>
      </c>
      <c r="G142" s="223" t="s">
        <v>329</v>
      </c>
      <c r="H142" s="224"/>
    </row>
    <row r="143" spans="1:8" s="225" customFormat="1" ht="54.75" customHeight="1">
      <c r="A143" s="395"/>
      <c r="B143" s="395"/>
      <c r="C143" s="395"/>
      <c r="D143" s="395"/>
      <c r="E143" s="399"/>
      <c r="F143" s="222" t="s">
        <v>192</v>
      </c>
      <c r="G143" s="223" t="s">
        <v>330</v>
      </c>
      <c r="H143" s="224"/>
    </row>
    <row r="144" spans="1:8" s="225" customFormat="1" ht="54.75" customHeight="1">
      <c r="A144" s="395"/>
      <c r="B144" s="395"/>
      <c r="C144" s="395"/>
      <c r="D144" s="395"/>
      <c r="E144" s="399"/>
      <c r="F144" s="222" t="s">
        <v>194</v>
      </c>
      <c r="G144" s="223" t="s">
        <v>331</v>
      </c>
      <c r="H144" s="224"/>
    </row>
    <row r="145" spans="1:8" s="225" customFormat="1" ht="54.75" customHeight="1">
      <c r="A145" s="395"/>
      <c r="B145" s="395"/>
      <c r="C145" s="395"/>
      <c r="D145" s="395"/>
      <c r="E145" s="399"/>
      <c r="F145" s="222" t="s">
        <v>56</v>
      </c>
      <c r="G145" s="223" t="s">
        <v>332</v>
      </c>
      <c r="H145" s="224"/>
    </row>
    <row r="146" spans="1:8" s="225" customFormat="1" ht="54.75" customHeight="1">
      <c r="A146" s="396"/>
      <c r="B146" s="396"/>
      <c r="C146" s="396"/>
      <c r="D146" s="396"/>
      <c r="E146" s="400"/>
      <c r="F146" s="222" t="s">
        <v>197</v>
      </c>
      <c r="G146" s="223"/>
      <c r="H146" s="224"/>
    </row>
    <row r="147" spans="1:8" s="225" customFormat="1" ht="54.75" hidden="1" customHeight="1">
      <c r="A147" s="394">
        <v>9</v>
      </c>
      <c r="B147" s="394" t="s">
        <v>186</v>
      </c>
      <c r="C147" s="395" t="s">
        <v>333</v>
      </c>
      <c r="D147" s="395" t="s">
        <v>334</v>
      </c>
      <c r="E147" s="399" t="s">
        <v>189</v>
      </c>
      <c r="F147" s="222" t="s">
        <v>68</v>
      </c>
      <c r="G147" s="223"/>
      <c r="H147" s="224"/>
    </row>
    <row r="148" spans="1:8" s="225" customFormat="1" ht="54.75" hidden="1" customHeight="1">
      <c r="A148" s="395"/>
      <c r="B148" s="395"/>
      <c r="C148" s="395"/>
      <c r="D148" s="395"/>
      <c r="E148" s="399"/>
      <c r="F148" s="222" t="s">
        <v>190</v>
      </c>
      <c r="G148" s="223" t="s">
        <v>335</v>
      </c>
      <c r="H148" s="224"/>
    </row>
    <row r="149" spans="1:8" s="225" customFormat="1" ht="54.75" hidden="1" customHeight="1">
      <c r="A149" s="395"/>
      <c r="B149" s="395"/>
      <c r="C149" s="395"/>
      <c r="D149" s="395"/>
      <c r="E149" s="399"/>
      <c r="F149" s="222" t="s">
        <v>192</v>
      </c>
      <c r="G149" s="223" t="s">
        <v>336</v>
      </c>
      <c r="H149" s="224"/>
    </row>
    <row r="150" spans="1:8" s="225" customFormat="1" ht="54.75" hidden="1" customHeight="1">
      <c r="A150" s="395"/>
      <c r="B150" s="395"/>
      <c r="C150" s="395"/>
      <c r="D150" s="395"/>
      <c r="E150" s="399"/>
      <c r="F150" s="222" t="s">
        <v>194</v>
      </c>
      <c r="G150" s="223" t="s">
        <v>337</v>
      </c>
      <c r="H150" s="224"/>
    </row>
    <row r="151" spans="1:8" s="225" customFormat="1" ht="54.75" hidden="1" customHeight="1">
      <c r="A151" s="395"/>
      <c r="B151" s="395"/>
      <c r="C151" s="395"/>
      <c r="D151" s="395"/>
      <c r="E151" s="399"/>
      <c r="F151" s="222" t="s">
        <v>56</v>
      </c>
      <c r="G151" s="223" t="s">
        <v>338</v>
      </c>
      <c r="H151" s="224"/>
    </row>
    <row r="152" spans="1:8" s="225" customFormat="1" ht="54.75" hidden="1" customHeight="1">
      <c r="A152" s="396"/>
      <c r="B152" s="396"/>
      <c r="C152" s="396"/>
      <c r="D152" s="396"/>
      <c r="E152" s="400"/>
      <c r="F152" s="222" t="s">
        <v>197</v>
      </c>
      <c r="G152" s="223" t="s">
        <v>339</v>
      </c>
      <c r="H152" s="224"/>
    </row>
    <row r="153" spans="1:8" s="225" customFormat="1" ht="54.75" hidden="1" customHeight="1">
      <c r="A153" s="394">
        <v>9</v>
      </c>
      <c r="B153" s="394" t="s">
        <v>186</v>
      </c>
      <c r="C153" s="395" t="s">
        <v>333</v>
      </c>
      <c r="D153" s="395" t="s">
        <v>334</v>
      </c>
      <c r="E153" s="399" t="s">
        <v>340</v>
      </c>
      <c r="F153" s="222" t="s">
        <v>68</v>
      </c>
      <c r="G153" s="223"/>
      <c r="H153" s="224"/>
    </row>
    <row r="154" spans="1:8" s="225" customFormat="1" ht="54.75" hidden="1" customHeight="1">
      <c r="A154" s="395"/>
      <c r="B154" s="395"/>
      <c r="C154" s="395"/>
      <c r="D154" s="395"/>
      <c r="E154" s="399"/>
      <c r="F154" s="222" t="s">
        <v>190</v>
      </c>
      <c r="G154" s="223" t="s">
        <v>341</v>
      </c>
      <c r="H154" s="224"/>
    </row>
    <row r="155" spans="1:8" s="225" customFormat="1" ht="54.75" hidden="1" customHeight="1">
      <c r="A155" s="395"/>
      <c r="B155" s="395"/>
      <c r="C155" s="395"/>
      <c r="D155" s="395"/>
      <c r="E155" s="399"/>
      <c r="F155" s="222" t="s">
        <v>192</v>
      </c>
      <c r="G155" s="223" t="s">
        <v>342</v>
      </c>
      <c r="H155" s="224"/>
    </row>
    <row r="156" spans="1:8" s="225" customFormat="1" ht="54.75" hidden="1" customHeight="1">
      <c r="A156" s="395"/>
      <c r="B156" s="395"/>
      <c r="C156" s="395"/>
      <c r="D156" s="395"/>
      <c r="E156" s="399"/>
      <c r="F156" s="222" t="s">
        <v>194</v>
      </c>
      <c r="G156" s="223" t="s">
        <v>343</v>
      </c>
      <c r="H156" s="224"/>
    </row>
    <row r="157" spans="1:8" s="225" customFormat="1" ht="54.75" hidden="1" customHeight="1">
      <c r="A157" s="395"/>
      <c r="B157" s="395"/>
      <c r="C157" s="395"/>
      <c r="D157" s="395"/>
      <c r="E157" s="399"/>
      <c r="F157" s="222" t="s">
        <v>56</v>
      </c>
      <c r="G157" s="223" t="s">
        <v>344</v>
      </c>
      <c r="H157" s="224"/>
    </row>
    <row r="158" spans="1:8" s="225" customFormat="1" ht="54.75" hidden="1" customHeight="1">
      <c r="A158" s="396"/>
      <c r="B158" s="396"/>
      <c r="C158" s="396"/>
      <c r="D158" s="396"/>
      <c r="E158" s="400"/>
      <c r="F158" s="222" t="s">
        <v>197</v>
      </c>
      <c r="G158" s="223" t="s">
        <v>345</v>
      </c>
      <c r="H158" s="224"/>
    </row>
    <row r="159" spans="1:8" s="225" customFormat="1" ht="54.75" hidden="1" customHeight="1">
      <c r="A159" s="394">
        <v>9</v>
      </c>
      <c r="B159" s="394" t="s">
        <v>186</v>
      </c>
      <c r="C159" s="395" t="s">
        <v>333</v>
      </c>
      <c r="D159" s="395" t="s">
        <v>334</v>
      </c>
      <c r="E159" s="399" t="s">
        <v>181</v>
      </c>
      <c r="F159" s="222" t="s">
        <v>68</v>
      </c>
      <c r="G159" s="223"/>
      <c r="H159" s="224"/>
    </row>
    <row r="160" spans="1:8" s="225" customFormat="1" ht="54.75" hidden="1" customHeight="1">
      <c r="A160" s="395"/>
      <c r="B160" s="395"/>
      <c r="C160" s="395"/>
      <c r="D160" s="395"/>
      <c r="E160" s="399"/>
      <c r="F160" s="222" t="s">
        <v>190</v>
      </c>
      <c r="G160" s="223" t="s">
        <v>346</v>
      </c>
      <c r="H160" s="224"/>
    </row>
    <row r="161" spans="1:8" s="225" customFormat="1" ht="54.75" hidden="1" customHeight="1">
      <c r="A161" s="395"/>
      <c r="B161" s="395"/>
      <c r="C161" s="395"/>
      <c r="D161" s="395"/>
      <c r="E161" s="399"/>
      <c r="F161" s="222" t="s">
        <v>192</v>
      </c>
      <c r="G161" s="223" t="s">
        <v>347</v>
      </c>
      <c r="H161" s="224"/>
    </row>
    <row r="162" spans="1:8" s="225" customFormat="1" ht="54.75" hidden="1" customHeight="1">
      <c r="A162" s="395"/>
      <c r="B162" s="395"/>
      <c r="C162" s="395"/>
      <c r="D162" s="395"/>
      <c r="E162" s="399"/>
      <c r="F162" s="222" t="s">
        <v>194</v>
      </c>
      <c r="G162" s="223" t="s">
        <v>348</v>
      </c>
      <c r="H162" s="224"/>
    </row>
    <row r="163" spans="1:8" s="225" customFormat="1" ht="54.75" hidden="1" customHeight="1">
      <c r="A163" s="395"/>
      <c r="B163" s="395"/>
      <c r="C163" s="395"/>
      <c r="D163" s="395"/>
      <c r="E163" s="399"/>
      <c r="F163" s="222" t="s">
        <v>56</v>
      </c>
      <c r="G163" s="223" t="s">
        <v>349</v>
      </c>
      <c r="H163" s="224"/>
    </row>
    <row r="164" spans="1:8" s="225" customFormat="1" ht="54.75" hidden="1" customHeight="1">
      <c r="A164" s="396"/>
      <c r="B164" s="396"/>
      <c r="C164" s="396"/>
      <c r="D164" s="396"/>
      <c r="E164" s="400"/>
      <c r="F164" s="222" t="s">
        <v>197</v>
      </c>
      <c r="G164" s="223" t="s">
        <v>350</v>
      </c>
      <c r="H164" s="224"/>
    </row>
    <row r="165" spans="1:8" s="225" customFormat="1" ht="54.75" hidden="1" customHeight="1">
      <c r="A165" s="394">
        <v>9</v>
      </c>
      <c r="B165" s="394" t="s">
        <v>186</v>
      </c>
      <c r="C165" s="395" t="s">
        <v>351</v>
      </c>
      <c r="D165" s="395" t="s">
        <v>352</v>
      </c>
      <c r="E165" s="399" t="s">
        <v>181</v>
      </c>
      <c r="F165" s="222" t="s">
        <v>68</v>
      </c>
      <c r="G165" s="223"/>
      <c r="H165" s="224"/>
    </row>
    <row r="166" spans="1:8" s="225" customFormat="1" ht="54.75" hidden="1" customHeight="1">
      <c r="A166" s="395"/>
      <c r="B166" s="395"/>
      <c r="C166" s="395"/>
      <c r="D166" s="395"/>
      <c r="E166" s="399"/>
      <c r="F166" s="222" t="s">
        <v>190</v>
      </c>
      <c r="G166" s="223" t="s">
        <v>353</v>
      </c>
      <c r="H166" s="224"/>
    </row>
    <row r="167" spans="1:8" s="225" customFormat="1" ht="54.75" hidden="1" customHeight="1">
      <c r="A167" s="395"/>
      <c r="B167" s="395"/>
      <c r="C167" s="395"/>
      <c r="D167" s="395"/>
      <c r="E167" s="399"/>
      <c r="F167" s="222" t="s">
        <v>192</v>
      </c>
      <c r="G167" s="223" t="s">
        <v>354</v>
      </c>
      <c r="H167" s="224"/>
    </row>
    <row r="168" spans="1:8" s="225" customFormat="1" ht="54.75" hidden="1" customHeight="1">
      <c r="A168" s="395"/>
      <c r="B168" s="395"/>
      <c r="C168" s="395"/>
      <c r="D168" s="395"/>
      <c r="E168" s="399"/>
      <c r="F168" s="222" t="s">
        <v>194</v>
      </c>
      <c r="G168" s="223" t="s">
        <v>355</v>
      </c>
      <c r="H168" s="224"/>
    </row>
    <row r="169" spans="1:8" s="225" customFormat="1" ht="54.75" hidden="1" customHeight="1">
      <c r="A169" s="395"/>
      <c r="B169" s="395"/>
      <c r="C169" s="395"/>
      <c r="D169" s="395"/>
      <c r="E169" s="399"/>
      <c r="F169" s="222" t="s">
        <v>56</v>
      </c>
      <c r="G169" s="223" t="s">
        <v>356</v>
      </c>
      <c r="H169" s="224"/>
    </row>
    <row r="170" spans="1:8" s="225" customFormat="1" ht="54.75" hidden="1" customHeight="1">
      <c r="A170" s="396"/>
      <c r="B170" s="396"/>
      <c r="C170" s="396"/>
      <c r="D170" s="396"/>
      <c r="E170" s="400"/>
      <c r="F170" s="222" t="s">
        <v>197</v>
      </c>
      <c r="G170" s="223" t="s">
        <v>357</v>
      </c>
      <c r="H170" s="224"/>
    </row>
    <row r="171" spans="1:8" s="225" customFormat="1" ht="54.75" hidden="1" customHeight="1">
      <c r="A171" s="394">
        <v>9</v>
      </c>
      <c r="B171" s="394" t="s">
        <v>186</v>
      </c>
      <c r="C171" s="395" t="s">
        <v>351</v>
      </c>
      <c r="D171" s="395" t="s">
        <v>352</v>
      </c>
      <c r="E171" s="399" t="s">
        <v>295</v>
      </c>
      <c r="F171" s="222" t="s">
        <v>68</v>
      </c>
      <c r="G171" s="223"/>
      <c r="H171" s="224"/>
    </row>
    <row r="172" spans="1:8" s="225" customFormat="1" ht="54.75" hidden="1" customHeight="1">
      <c r="A172" s="395"/>
      <c r="B172" s="395"/>
      <c r="C172" s="395"/>
      <c r="D172" s="395"/>
      <c r="E172" s="399"/>
      <c r="F172" s="222" t="s">
        <v>190</v>
      </c>
      <c r="G172" s="223" t="s">
        <v>358</v>
      </c>
      <c r="H172" s="224"/>
    </row>
    <row r="173" spans="1:8" s="225" customFormat="1" ht="54.75" hidden="1" customHeight="1">
      <c r="A173" s="395"/>
      <c r="B173" s="395"/>
      <c r="C173" s="395"/>
      <c r="D173" s="395"/>
      <c r="E173" s="399"/>
      <c r="F173" s="222" t="s">
        <v>192</v>
      </c>
      <c r="G173" s="223" t="s">
        <v>359</v>
      </c>
      <c r="H173" s="224"/>
    </row>
    <row r="174" spans="1:8" s="225" customFormat="1" ht="54.75" hidden="1" customHeight="1">
      <c r="A174" s="395"/>
      <c r="B174" s="395"/>
      <c r="C174" s="395"/>
      <c r="D174" s="395"/>
      <c r="E174" s="399"/>
      <c r="F174" s="222" t="s">
        <v>194</v>
      </c>
      <c r="G174" s="223" t="s">
        <v>360</v>
      </c>
      <c r="H174" s="224"/>
    </row>
    <row r="175" spans="1:8" s="225" customFormat="1" ht="54.75" hidden="1" customHeight="1">
      <c r="A175" s="395"/>
      <c r="B175" s="395"/>
      <c r="C175" s="395"/>
      <c r="D175" s="395"/>
      <c r="E175" s="399"/>
      <c r="F175" s="222" t="s">
        <v>56</v>
      </c>
      <c r="G175" s="223" t="s">
        <v>361</v>
      </c>
      <c r="H175" s="224"/>
    </row>
    <row r="176" spans="1:8" s="225" customFormat="1" ht="54.75" hidden="1" customHeight="1">
      <c r="A176" s="396"/>
      <c r="B176" s="396"/>
      <c r="C176" s="396"/>
      <c r="D176" s="396"/>
      <c r="E176" s="400"/>
      <c r="F176" s="222" t="s">
        <v>197</v>
      </c>
      <c r="G176" s="223" t="s">
        <v>362</v>
      </c>
      <c r="H176" s="224"/>
    </row>
    <row r="177" spans="1:8" s="225" customFormat="1" ht="54.75" hidden="1" customHeight="1">
      <c r="A177" s="394">
        <v>9</v>
      </c>
      <c r="B177" s="394" t="s">
        <v>186</v>
      </c>
      <c r="C177" s="395" t="s">
        <v>351</v>
      </c>
      <c r="D177" s="395" t="s">
        <v>352</v>
      </c>
      <c r="E177" s="399" t="s">
        <v>223</v>
      </c>
      <c r="F177" s="222" t="s">
        <v>68</v>
      </c>
      <c r="G177" s="223"/>
      <c r="H177" s="224"/>
    </row>
    <row r="178" spans="1:8" s="225" customFormat="1" ht="54.75" hidden="1" customHeight="1">
      <c r="A178" s="395"/>
      <c r="B178" s="395"/>
      <c r="C178" s="395"/>
      <c r="D178" s="395"/>
      <c r="E178" s="399"/>
      <c r="F178" s="222" t="s">
        <v>190</v>
      </c>
      <c r="G178" s="223" t="s">
        <v>363</v>
      </c>
      <c r="H178" s="224"/>
    </row>
    <row r="179" spans="1:8" s="225" customFormat="1" ht="54.75" hidden="1" customHeight="1">
      <c r="A179" s="395"/>
      <c r="B179" s="395"/>
      <c r="C179" s="395"/>
      <c r="D179" s="395"/>
      <c r="E179" s="399"/>
      <c r="F179" s="222" t="s">
        <v>192</v>
      </c>
      <c r="G179" s="223" t="s">
        <v>364</v>
      </c>
      <c r="H179" s="224"/>
    </row>
    <row r="180" spans="1:8" s="225" customFormat="1" ht="54.75" hidden="1" customHeight="1">
      <c r="A180" s="395"/>
      <c r="B180" s="395"/>
      <c r="C180" s="395"/>
      <c r="D180" s="395"/>
      <c r="E180" s="399"/>
      <c r="F180" s="222" t="s">
        <v>194</v>
      </c>
      <c r="G180" s="223" t="s">
        <v>365</v>
      </c>
      <c r="H180" s="224"/>
    </row>
    <row r="181" spans="1:8" s="225" customFormat="1" ht="54.75" hidden="1" customHeight="1">
      <c r="A181" s="395"/>
      <c r="B181" s="395"/>
      <c r="C181" s="395"/>
      <c r="D181" s="395"/>
      <c r="E181" s="399"/>
      <c r="F181" s="222" t="s">
        <v>56</v>
      </c>
      <c r="G181" s="223" t="s">
        <v>366</v>
      </c>
      <c r="H181" s="224"/>
    </row>
    <row r="182" spans="1:8" s="225" customFormat="1" ht="54.75" hidden="1" customHeight="1">
      <c r="A182" s="396"/>
      <c r="B182" s="396"/>
      <c r="C182" s="396"/>
      <c r="D182" s="396"/>
      <c r="E182" s="400"/>
      <c r="F182" s="222" t="s">
        <v>197</v>
      </c>
      <c r="G182" s="223" t="s">
        <v>367</v>
      </c>
      <c r="H182" s="224"/>
    </row>
    <row r="183" spans="1:8" s="225" customFormat="1" ht="54.75" hidden="1" customHeight="1">
      <c r="A183" s="394">
        <v>9</v>
      </c>
      <c r="B183" s="394" t="s">
        <v>186</v>
      </c>
      <c r="C183" s="394" t="s">
        <v>368</v>
      </c>
      <c r="D183" s="394" t="s">
        <v>369</v>
      </c>
      <c r="E183" s="399" t="s">
        <v>370</v>
      </c>
      <c r="F183" s="222" t="s">
        <v>68</v>
      </c>
      <c r="G183" s="223"/>
      <c r="H183" s="224"/>
    </row>
    <row r="184" spans="1:8" s="225" customFormat="1" ht="54.75" hidden="1" customHeight="1">
      <c r="A184" s="395"/>
      <c r="B184" s="395"/>
      <c r="C184" s="395"/>
      <c r="D184" s="395"/>
      <c r="E184" s="399"/>
      <c r="F184" s="222" t="s">
        <v>190</v>
      </c>
      <c r="G184" s="223" t="s">
        <v>371</v>
      </c>
      <c r="H184" s="224"/>
    </row>
    <row r="185" spans="1:8" s="225" customFormat="1" ht="54.75" hidden="1" customHeight="1">
      <c r="A185" s="395"/>
      <c r="B185" s="395"/>
      <c r="C185" s="395"/>
      <c r="D185" s="395"/>
      <c r="E185" s="399"/>
      <c r="F185" s="222" t="s">
        <v>192</v>
      </c>
      <c r="G185" s="223" t="s">
        <v>372</v>
      </c>
      <c r="H185" s="224"/>
    </row>
    <row r="186" spans="1:8" s="225" customFormat="1" ht="54.75" hidden="1" customHeight="1">
      <c r="A186" s="395"/>
      <c r="B186" s="395"/>
      <c r="C186" s="395"/>
      <c r="D186" s="395"/>
      <c r="E186" s="399"/>
      <c r="F186" s="222" t="s">
        <v>194</v>
      </c>
      <c r="G186" s="223" t="s">
        <v>373</v>
      </c>
      <c r="H186" s="224"/>
    </row>
    <row r="187" spans="1:8" s="225" customFormat="1" ht="54.75" hidden="1" customHeight="1">
      <c r="A187" s="395"/>
      <c r="B187" s="395"/>
      <c r="C187" s="395"/>
      <c r="D187" s="395"/>
      <c r="E187" s="399"/>
      <c r="F187" s="222" t="s">
        <v>56</v>
      </c>
      <c r="G187" s="223" t="s">
        <v>374</v>
      </c>
      <c r="H187" s="224"/>
    </row>
    <row r="188" spans="1:8" s="225" customFormat="1" ht="54.75" hidden="1" customHeight="1">
      <c r="A188" s="396"/>
      <c r="B188" s="396"/>
      <c r="C188" s="396"/>
      <c r="D188" s="396"/>
      <c r="E188" s="400"/>
      <c r="F188" s="222" t="s">
        <v>197</v>
      </c>
      <c r="G188" s="223" t="s">
        <v>375</v>
      </c>
      <c r="H188" s="224"/>
    </row>
    <row r="189" spans="1:8" s="225" customFormat="1" ht="54.75" hidden="1" customHeight="1">
      <c r="A189" s="394">
        <v>9</v>
      </c>
      <c r="B189" s="394" t="s">
        <v>186</v>
      </c>
      <c r="C189" s="394" t="s">
        <v>368</v>
      </c>
      <c r="D189" s="394" t="s">
        <v>369</v>
      </c>
      <c r="E189" s="399" t="s">
        <v>199</v>
      </c>
      <c r="F189" s="222" t="s">
        <v>68</v>
      </c>
      <c r="G189" s="223"/>
      <c r="H189" s="224"/>
    </row>
    <row r="190" spans="1:8" s="225" customFormat="1" ht="54.75" hidden="1" customHeight="1">
      <c r="A190" s="395"/>
      <c r="B190" s="395"/>
      <c r="C190" s="395"/>
      <c r="D190" s="395"/>
      <c r="E190" s="399"/>
      <c r="F190" s="222" t="s">
        <v>190</v>
      </c>
      <c r="G190" s="223" t="s">
        <v>376</v>
      </c>
      <c r="H190" s="224"/>
    </row>
    <row r="191" spans="1:8" s="225" customFormat="1" ht="54.75" hidden="1" customHeight="1">
      <c r="A191" s="395"/>
      <c r="B191" s="395"/>
      <c r="C191" s="395"/>
      <c r="D191" s="395"/>
      <c r="E191" s="399"/>
      <c r="F191" s="222" t="s">
        <v>192</v>
      </c>
      <c r="G191" s="223" t="s">
        <v>377</v>
      </c>
      <c r="H191" s="224"/>
    </row>
    <row r="192" spans="1:8" s="225" customFormat="1" ht="54.75" hidden="1" customHeight="1">
      <c r="A192" s="395"/>
      <c r="B192" s="395"/>
      <c r="C192" s="395"/>
      <c r="D192" s="395"/>
      <c r="E192" s="399"/>
      <c r="F192" s="222" t="s">
        <v>194</v>
      </c>
      <c r="G192" s="223" t="s">
        <v>378</v>
      </c>
      <c r="H192" s="224"/>
    </row>
    <row r="193" spans="1:8" s="225" customFormat="1" ht="54.75" hidden="1" customHeight="1">
      <c r="A193" s="395"/>
      <c r="B193" s="395"/>
      <c r="C193" s="395"/>
      <c r="D193" s="395"/>
      <c r="E193" s="399"/>
      <c r="F193" s="222" t="s">
        <v>56</v>
      </c>
      <c r="G193" s="223" t="s">
        <v>379</v>
      </c>
      <c r="H193" s="224"/>
    </row>
    <row r="194" spans="1:8" s="225" customFormat="1" ht="54.75" hidden="1" customHeight="1">
      <c r="A194" s="396"/>
      <c r="B194" s="396"/>
      <c r="C194" s="396"/>
      <c r="D194" s="396"/>
      <c r="E194" s="400"/>
      <c r="F194" s="222" t="s">
        <v>197</v>
      </c>
      <c r="G194" s="223" t="s">
        <v>380</v>
      </c>
      <c r="H194" s="224"/>
    </row>
    <row r="195" spans="1:8" s="225" customFormat="1" ht="54.75" hidden="1" customHeight="1">
      <c r="A195" s="394">
        <v>9</v>
      </c>
      <c r="B195" s="394" t="s">
        <v>186</v>
      </c>
      <c r="C195" s="394" t="s">
        <v>368</v>
      </c>
      <c r="D195" s="394" t="s">
        <v>369</v>
      </c>
      <c r="E195" s="399" t="s">
        <v>295</v>
      </c>
      <c r="F195" s="222" t="s">
        <v>68</v>
      </c>
      <c r="G195" s="223"/>
      <c r="H195" s="224"/>
    </row>
    <row r="196" spans="1:8" s="225" customFormat="1" ht="54.75" hidden="1" customHeight="1">
      <c r="A196" s="395"/>
      <c r="B196" s="395"/>
      <c r="C196" s="395"/>
      <c r="D196" s="395"/>
      <c r="E196" s="399"/>
      <c r="F196" s="222" t="s">
        <v>190</v>
      </c>
      <c r="G196" s="223" t="s">
        <v>381</v>
      </c>
      <c r="H196" s="224"/>
    </row>
    <row r="197" spans="1:8" s="225" customFormat="1" ht="54.75" hidden="1" customHeight="1">
      <c r="A197" s="395"/>
      <c r="B197" s="395"/>
      <c r="C197" s="395"/>
      <c r="D197" s="395"/>
      <c r="E197" s="399"/>
      <c r="F197" s="222" t="s">
        <v>192</v>
      </c>
      <c r="G197" s="223" t="s">
        <v>382</v>
      </c>
      <c r="H197" s="224"/>
    </row>
    <row r="198" spans="1:8" s="225" customFormat="1" ht="54.75" hidden="1" customHeight="1">
      <c r="A198" s="395"/>
      <c r="B198" s="395"/>
      <c r="C198" s="395"/>
      <c r="D198" s="395"/>
      <c r="E198" s="399"/>
      <c r="F198" s="222" t="s">
        <v>194</v>
      </c>
      <c r="G198" s="223" t="s">
        <v>383</v>
      </c>
      <c r="H198" s="224"/>
    </row>
    <row r="199" spans="1:8" s="225" customFormat="1" ht="54.75" hidden="1" customHeight="1">
      <c r="A199" s="395"/>
      <c r="B199" s="395"/>
      <c r="C199" s="395"/>
      <c r="D199" s="395"/>
      <c r="E199" s="399"/>
      <c r="F199" s="222" t="s">
        <v>56</v>
      </c>
      <c r="G199" s="223" t="s">
        <v>384</v>
      </c>
      <c r="H199" s="224"/>
    </row>
    <row r="200" spans="1:8" s="225" customFormat="1" ht="54.75" hidden="1" customHeight="1">
      <c r="A200" s="396"/>
      <c r="B200" s="396"/>
      <c r="C200" s="396"/>
      <c r="D200" s="396"/>
      <c r="E200" s="400"/>
      <c r="F200" s="222" t="s">
        <v>197</v>
      </c>
      <c r="G200" s="223" t="s">
        <v>385</v>
      </c>
      <c r="H200" s="224"/>
    </row>
    <row r="201" spans="1:8" s="225" customFormat="1" ht="54.75" hidden="1" customHeight="1">
      <c r="A201" s="394">
        <v>9</v>
      </c>
      <c r="B201" s="394" t="s">
        <v>186</v>
      </c>
      <c r="C201" s="394" t="s">
        <v>386</v>
      </c>
      <c r="D201" s="394" t="s">
        <v>387</v>
      </c>
      <c r="E201" s="399" t="s">
        <v>181</v>
      </c>
      <c r="F201" s="222" t="s">
        <v>68</v>
      </c>
      <c r="G201" s="223"/>
      <c r="H201" s="224"/>
    </row>
    <row r="202" spans="1:8" s="225" customFormat="1" ht="54.75" hidden="1" customHeight="1">
      <c r="A202" s="395"/>
      <c r="B202" s="395"/>
      <c r="C202" s="395"/>
      <c r="D202" s="395"/>
      <c r="E202" s="399"/>
      <c r="F202" s="222" t="s">
        <v>190</v>
      </c>
      <c r="G202" s="223" t="s">
        <v>388</v>
      </c>
      <c r="H202" s="224"/>
    </row>
    <row r="203" spans="1:8" s="225" customFormat="1" ht="54.75" hidden="1" customHeight="1">
      <c r="A203" s="395"/>
      <c r="B203" s="395"/>
      <c r="C203" s="395"/>
      <c r="D203" s="395"/>
      <c r="E203" s="399"/>
      <c r="F203" s="222" t="s">
        <v>192</v>
      </c>
      <c r="G203" s="223" t="s">
        <v>389</v>
      </c>
      <c r="H203" s="224"/>
    </row>
    <row r="204" spans="1:8" s="225" customFormat="1" ht="54.75" hidden="1" customHeight="1">
      <c r="A204" s="395"/>
      <c r="B204" s="395"/>
      <c r="C204" s="395"/>
      <c r="D204" s="395"/>
      <c r="E204" s="399"/>
      <c r="F204" s="222" t="s">
        <v>194</v>
      </c>
      <c r="G204" s="223" t="s">
        <v>390</v>
      </c>
      <c r="H204" s="224"/>
    </row>
    <row r="205" spans="1:8" s="225" customFormat="1" ht="54.75" hidden="1" customHeight="1">
      <c r="A205" s="395"/>
      <c r="B205" s="395"/>
      <c r="C205" s="395"/>
      <c r="D205" s="395"/>
      <c r="E205" s="399"/>
      <c r="F205" s="222" t="s">
        <v>56</v>
      </c>
      <c r="G205" s="223" t="s">
        <v>391</v>
      </c>
      <c r="H205" s="224"/>
    </row>
    <row r="206" spans="1:8" s="225" customFormat="1" ht="54.75" hidden="1" customHeight="1">
      <c r="A206" s="396"/>
      <c r="B206" s="396"/>
      <c r="C206" s="396"/>
      <c r="D206" s="396"/>
      <c r="E206" s="400"/>
      <c r="F206" s="222" t="s">
        <v>197</v>
      </c>
      <c r="G206" s="223" t="s">
        <v>392</v>
      </c>
      <c r="H206" s="224"/>
    </row>
    <row r="207" spans="1:8" s="225" customFormat="1" ht="54.75" hidden="1" customHeight="1">
      <c r="A207" s="394">
        <v>9</v>
      </c>
      <c r="B207" s="394" t="s">
        <v>186</v>
      </c>
      <c r="C207" s="394" t="s">
        <v>386</v>
      </c>
      <c r="D207" s="394" t="s">
        <v>387</v>
      </c>
      <c r="E207" s="399" t="s">
        <v>223</v>
      </c>
      <c r="F207" s="222" t="s">
        <v>68</v>
      </c>
      <c r="G207" s="223"/>
      <c r="H207" s="224"/>
    </row>
    <row r="208" spans="1:8" s="225" customFormat="1" ht="54.75" hidden="1" customHeight="1">
      <c r="A208" s="395"/>
      <c r="B208" s="395"/>
      <c r="C208" s="395"/>
      <c r="D208" s="395"/>
      <c r="E208" s="399"/>
      <c r="F208" s="222" t="s">
        <v>190</v>
      </c>
      <c r="G208" s="223"/>
      <c r="H208" s="224"/>
    </row>
    <row r="209" spans="1:9" s="225" customFormat="1" ht="54.75" hidden="1" customHeight="1">
      <c r="A209" s="395"/>
      <c r="B209" s="395"/>
      <c r="C209" s="395"/>
      <c r="D209" s="395"/>
      <c r="E209" s="399"/>
      <c r="F209" s="222" t="s">
        <v>192</v>
      </c>
      <c r="G209" s="223" t="s">
        <v>393</v>
      </c>
      <c r="H209" s="224"/>
    </row>
    <row r="210" spans="1:9" s="225" customFormat="1" ht="54.75" hidden="1" customHeight="1">
      <c r="A210" s="395"/>
      <c r="B210" s="395"/>
      <c r="C210" s="395"/>
      <c r="D210" s="395"/>
      <c r="E210" s="399"/>
      <c r="F210" s="222" t="s">
        <v>194</v>
      </c>
      <c r="G210" s="223" t="s">
        <v>394</v>
      </c>
      <c r="H210" s="224"/>
    </row>
    <row r="211" spans="1:9" s="225" customFormat="1" ht="54.75" hidden="1" customHeight="1">
      <c r="A211" s="395"/>
      <c r="B211" s="395"/>
      <c r="C211" s="395"/>
      <c r="D211" s="395"/>
      <c r="E211" s="399"/>
      <c r="F211" s="222" t="s">
        <v>56</v>
      </c>
      <c r="G211" s="223" t="s">
        <v>395</v>
      </c>
      <c r="H211" s="224"/>
    </row>
    <row r="212" spans="1:9" s="225" customFormat="1" ht="54.75" hidden="1" customHeight="1">
      <c r="A212" s="396"/>
      <c r="B212" s="396"/>
      <c r="C212" s="396"/>
      <c r="D212" s="396"/>
      <c r="E212" s="400"/>
      <c r="F212" s="222" t="s">
        <v>197</v>
      </c>
      <c r="G212" s="223" t="s">
        <v>396</v>
      </c>
      <c r="H212" s="224"/>
      <c r="I212" s="225">
        <f>274-253</f>
        <v>21</v>
      </c>
    </row>
    <row r="213" spans="1:9" s="225" customFormat="1" ht="54.75" hidden="1" customHeight="1">
      <c r="A213" s="394">
        <v>9</v>
      </c>
      <c r="B213" s="394" t="s">
        <v>186</v>
      </c>
      <c r="C213" s="394" t="s">
        <v>386</v>
      </c>
      <c r="D213" s="394" t="s">
        <v>387</v>
      </c>
      <c r="E213" s="399" t="s">
        <v>295</v>
      </c>
      <c r="F213" s="222" t="s">
        <v>68</v>
      </c>
      <c r="G213" s="223"/>
      <c r="H213" s="224"/>
    </row>
    <row r="214" spans="1:9" s="225" customFormat="1" ht="54.75" hidden="1" customHeight="1">
      <c r="A214" s="395"/>
      <c r="B214" s="395"/>
      <c r="C214" s="395"/>
      <c r="D214" s="395"/>
      <c r="E214" s="399"/>
      <c r="F214" s="222" t="s">
        <v>190</v>
      </c>
      <c r="G214" s="223" t="s">
        <v>397</v>
      </c>
      <c r="H214" s="224"/>
    </row>
    <row r="215" spans="1:9" s="225" customFormat="1" ht="54.75" hidden="1" customHeight="1">
      <c r="A215" s="395"/>
      <c r="B215" s="395"/>
      <c r="C215" s="395"/>
      <c r="D215" s="395"/>
      <c r="E215" s="399"/>
      <c r="F215" s="222" t="s">
        <v>192</v>
      </c>
      <c r="G215" s="223" t="s">
        <v>398</v>
      </c>
      <c r="H215" s="224"/>
    </row>
    <row r="216" spans="1:9" s="225" customFormat="1" ht="54.75" hidden="1" customHeight="1">
      <c r="A216" s="395"/>
      <c r="B216" s="395"/>
      <c r="C216" s="395"/>
      <c r="D216" s="395"/>
      <c r="E216" s="399"/>
      <c r="F216" s="222" t="s">
        <v>194</v>
      </c>
      <c r="G216" s="223" t="s">
        <v>399</v>
      </c>
      <c r="H216" s="224"/>
    </row>
    <row r="217" spans="1:9" s="225" customFormat="1" ht="54.75" hidden="1" customHeight="1">
      <c r="A217" s="395"/>
      <c r="B217" s="395"/>
      <c r="C217" s="395"/>
      <c r="D217" s="395"/>
      <c r="E217" s="399"/>
      <c r="F217" s="222" t="s">
        <v>56</v>
      </c>
      <c r="G217" s="223" t="s">
        <v>400</v>
      </c>
      <c r="H217" s="224"/>
    </row>
    <row r="218" spans="1:9" s="225" customFormat="1" ht="54.75" hidden="1" customHeight="1">
      <c r="A218" s="396"/>
      <c r="B218" s="396"/>
      <c r="C218" s="396"/>
      <c r="D218" s="396"/>
      <c r="E218" s="400"/>
      <c r="F218" s="222" t="s">
        <v>197</v>
      </c>
      <c r="G218" s="223" t="s">
        <v>401</v>
      </c>
      <c r="H218" s="224"/>
    </row>
    <row r="219" spans="1:9" s="225" customFormat="1" ht="54.75" hidden="1" customHeight="1">
      <c r="A219" s="394">
        <v>9</v>
      </c>
      <c r="B219" s="394" t="s">
        <v>186</v>
      </c>
      <c r="C219" s="394" t="s">
        <v>402</v>
      </c>
      <c r="D219" s="394" t="s">
        <v>403</v>
      </c>
      <c r="E219" s="399" t="s">
        <v>189</v>
      </c>
      <c r="F219" s="222" t="s">
        <v>68</v>
      </c>
      <c r="G219" s="223"/>
      <c r="H219" s="224"/>
    </row>
    <row r="220" spans="1:9" s="225" customFormat="1" ht="54.75" hidden="1" customHeight="1">
      <c r="A220" s="395"/>
      <c r="B220" s="395"/>
      <c r="C220" s="395"/>
      <c r="D220" s="395"/>
      <c r="E220" s="399"/>
      <c r="F220" s="222" t="s">
        <v>190</v>
      </c>
      <c r="G220" s="223" t="s">
        <v>404</v>
      </c>
      <c r="H220" s="224"/>
    </row>
    <row r="221" spans="1:9" s="225" customFormat="1" ht="54.75" hidden="1" customHeight="1">
      <c r="A221" s="395"/>
      <c r="B221" s="395"/>
      <c r="C221" s="395"/>
      <c r="D221" s="395"/>
      <c r="E221" s="399"/>
      <c r="F221" s="222" t="s">
        <v>192</v>
      </c>
      <c r="G221" s="223" t="s">
        <v>405</v>
      </c>
      <c r="H221" s="224"/>
    </row>
    <row r="222" spans="1:9" s="225" customFormat="1" ht="54.75" hidden="1" customHeight="1">
      <c r="A222" s="395"/>
      <c r="B222" s="395"/>
      <c r="C222" s="395"/>
      <c r="D222" s="395"/>
      <c r="E222" s="399"/>
      <c r="F222" s="222" t="s">
        <v>194</v>
      </c>
      <c r="G222" s="223" t="s">
        <v>406</v>
      </c>
      <c r="H222" s="224"/>
    </row>
    <row r="223" spans="1:9" s="225" customFormat="1" ht="54.75" hidden="1" customHeight="1">
      <c r="A223" s="395"/>
      <c r="B223" s="395"/>
      <c r="C223" s="395"/>
      <c r="D223" s="395"/>
      <c r="E223" s="399"/>
      <c r="F223" s="222" t="s">
        <v>56</v>
      </c>
      <c r="G223" s="223" t="s">
        <v>407</v>
      </c>
      <c r="H223" s="224"/>
    </row>
    <row r="224" spans="1:9" s="225" customFormat="1" ht="54.75" hidden="1" customHeight="1">
      <c r="A224" s="396"/>
      <c r="B224" s="396"/>
      <c r="C224" s="396"/>
      <c r="D224" s="396"/>
      <c r="E224" s="400"/>
      <c r="F224" s="222" t="s">
        <v>197</v>
      </c>
      <c r="G224" s="223" t="s">
        <v>408</v>
      </c>
      <c r="H224" s="224"/>
    </row>
    <row r="225" spans="1:8" s="225" customFormat="1" ht="54.75" hidden="1" customHeight="1">
      <c r="A225" s="394">
        <v>9</v>
      </c>
      <c r="B225" s="394" t="s">
        <v>186</v>
      </c>
      <c r="C225" s="394" t="s">
        <v>402</v>
      </c>
      <c r="D225" s="394" t="s">
        <v>403</v>
      </c>
      <c r="E225" s="399" t="s">
        <v>340</v>
      </c>
      <c r="F225" s="222" t="s">
        <v>68</v>
      </c>
      <c r="G225" s="223"/>
      <c r="H225" s="224"/>
    </row>
    <row r="226" spans="1:8" s="225" customFormat="1" ht="54.75" hidden="1" customHeight="1">
      <c r="A226" s="395"/>
      <c r="B226" s="395"/>
      <c r="C226" s="395"/>
      <c r="D226" s="395"/>
      <c r="E226" s="399"/>
      <c r="F226" s="222" t="s">
        <v>190</v>
      </c>
      <c r="G226" s="223" t="s">
        <v>409</v>
      </c>
      <c r="H226" s="224"/>
    </row>
    <row r="227" spans="1:8" s="225" customFormat="1" ht="54.75" hidden="1" customHeight="1">
      <c r="A227" s="395"/>
      <c r="B227" s="395"/>
      <c r="C227" s="395"/>
      <c r="D227" s="395"/>
      <c r="E227" s="399"/>
      <c r="F227" s="222" t="s">
        <v>192</v>
      </c>
      <c r="G227" s="223" t="s">
        <v>410</v>
      </c>
      <c r="H227" s="224"/>
    </row>
    <row r="228" spans="1:8" s="225" customFormat="1" ht="54.75" hidden="1" customHeight="1">
      <c r="A228" s="395"/>
      <c r="B228" s="395"/>
      <c r="C228" s="395"/>
      <c r="D228" s="395"/>
      <c r="E228" s="399"/>
      <c r="F228" s="222" t="s">
        <v>194</v>
      </c>
      <c r="G228" s="223" t="s">
        <v>411</v>
      </c>
      <c r="H228" s="224"/>
    </row>
    <row r="229" spans="1:8" s="225" customFormat="1" ht="54.75" hidden="1" customHeight="1">
      <c r="A229" s="395"/>
      <c r="B229" s="395"/>
      <c r="C229" s="395"/>
      <c r="D229" s="395"/>
      <c r="E229" s="399"/>
      <c r="F229" s="222" t="s">
        <v>56</v>
      </c>
      <c r="G229" s="223" t="s">
        <v>412</v>
      </c>
      <c r="H229" s="224"/>
    </row>
    <row r="230" spans="1:8" s="225" customFormat="1" ht="54.75" hidden="1" customHeight="1">
      <c r="A230" s="396"/>
      <c r="B230" s="396"/>
      <c r="C230" s="396"/>
      <c r="D230" s="396"/>
      <c r="E230" s="400"/>
      <c r="F230" s="222" t="s">
        <v>197</v>
      </c>
      <c r="G230" s="223" t="s">
        <v>413</v>
      </c>
      <c r="H230" s="224"/>
    </row>
    <row r="231" spans="1:8" s="225" customFormat="1" ht="54.75" hidden="1" customHeight="1">
      <c r="A231" s="394">
        <v>9</v>
      </c>
      <c r="B231" s="394" t="s">
        <v>186</v>
      </c>
      <c r="C231" s="394" t="s">
        <v>402</v>
      </c>
      <c r="D231" s="394" t="s">
        <v>403</v>
      </c>
      <c r="E231" s="399" t="s">
        <v>181</v>
      </c>
      <c r="F231" s="222" t="s">
        <v>68</v>
      </c>
      <c r="G231" s="223"/>
      <c r="H231" s="224"/>
    </row>
    <row r="232" spans="1:8" s="225" customFormat="1" ht="54.75" hidden="1" customHeight="1">
      <c r="A232" s="395"/>
      <c r="B232" s="395"/>
      <c r="C232" s="395"/>
      <c r="D232" s="395"/>
      <c r="E232" s="399"/>
      <c r="F232" s="222" t="s">
        <v>190</v>
      </c>
      <c r="G232" s="223" t="s">
        <v>414</v>
      </c>
      <c r="H232" s="224"/>
    </row>
    <row r="233" spans="1:8" s="225" customFormat="1" ht="54.75" hidden="1" customHeight="1">
      <c r="A233" s="395"/>
      <c r="B233" s="395"/>
      <c r="C233" s="395"/>
      <c r="D233" s="395"/>
      <c r="E233" s="399"/>
      <c r="F233" s="222" t="s">
        <v>192</v>
      </c>
      <c r="G233" s="223" t="s">
        <v>415</v>
      </c>
      <c r="H233" s="224"/>
    </row>
    <row r="234" spans="1:8" s="225" customFormat="1" ht="54.75" hidden="1" customHeight="1">
      <c r="A234" s="395"/>
      <c r="B234" s="395"/>
      <c r="C234" s="395"/>
      <c r="D234" s="395"/>
      <c r="E234" s="399"/>
      <c r="F234" s="222" t="s">
        <v>194</v>
      </c>
      <c r="G234" s="223" t="s">
        <v>416</v>
      </c>
      <c r="H234" s="224"/>
    </row>
    <row r="235" spans="1:8" s="225" customFormat="1" ht="54.75" hidden="1" customHeight="1">
      <c r="A235" s="395"/>
      <c r="B235" s="395"/>
      <c r="C235" s="395"/>
      <c r="D235" s="395"/>
      <c r="E235" s="399"/>
      <c r="F235" s="222" t="s">
        <v>56</v>
      </c>
      <c r="G235" s="223" t="s">
        <v>417</v>
      </c>
      <c r="H235" s="224"/>
    </row>
    <row r="236" spans="1:8" s="225" customFormat="1" ht="54.75" hidden="1" customHeight="1">
      <c r="A236" s="396"/>
      <c r="B236" s="396"/>
      <c r="C236" s="396"/>
      <c r="D236" s="396"/>
      <c r="E236" s="400"/>
      <c r="F236" s="222" t="s">
        <v>197</v>
      </c>
      <c r="G236" s="223" t="s">
        <v>418</v>
      </c>
      <c r="H236" s="224"/>
    </row>
    <row r="237" spans="1:8" s="225" customFormat="1" ht="54.75" hidden="1" customHeight="1">
      <c r="A237" s="394">
        <v>9</v>
      </c>
      <c r="B237" s="394" t="s">
        <v>186</v>
      </c>
      <c r="C237" s="394" t="s">
        <v>419</v>
      </c>
      <c r="D237" s="394" t="s">
        <v>420</v>
      </c>
      <c r="E237" s="399" t="s">
        <v>421</v>
      </c>
      <c r="F237" s="222" t="s">
        <v>68</v>
      </c>
      <c r="G237" s="223"/>
      <c r="H237" s="224"/>
    </row>
    <row r="238" spans="1:8" s="225" customFormat="1" ht="54.75" hidden="1" customHeight="1">
      <c r="A238" s="395"/>
      <c r="B238" s="395"/>
      <c r="C238" s="395"/>
      <c r="D238" s="395"/>
      <c r="E238" s="399"/>
      <c r="F238" s="222" t="s">
        <v>190</v>
      </c>
      <c r="G238" s="223" t="s">
        <v>422</v>
      </c>
      <c r="H238" s="224"/>
    </row>
    <row r="239" spans="1:8" s="225" customFormat="1" ht="54.75" hidden="1" customHeight="1">
      <c r="A239" s="395"/>
      <c r="B239" s="395"/>
      <c r="C239" s="395"/>
      <c r="D239" s="395"/>
      <c r="E239" s="399"/>
      <c r="F239" s="222" t="s">
        <v>192</v>
      </c>
      <c r="G239" s="223" t="s">
        <v>423</v>
      </c>
      <c r="H239" s="224"/>
    </row>
    <row r="240" spans="1:8" s="225" customFormat="1" ht="54.75" hidden="1" customHeight="1">
      <c r="A240" s="395"/>
      <c r="B240" s="395"/>
      <c r="C240" s="395"/>
      <c r="D240" s="395"/>
      <c r="E240" s="399"/>
      <c r="F240" s="222" t="s">
        <v>194</v>
      </c>
      <c r="G240" s="223" t="s">
        <v>424</v>
      </c>
      <c r="H240" s="224"/>
    </row>
    <row r="241" spans="1:8" s="225" customFormat="1" ht="54.75" hidden="1" customHeight="1">
      <c r="A241" s="395"/>
      <c r="B241" s="395"/>
      <c r="C241" s="395"/>
      <c r="D241" s="395"/>
      <c r="E241" s="399"/>
      <c r="F241" s="222" t="s">
        <v>56</v>
      </c>
      <c r="G241" s="223" t="s">
        <v>425</v>
      </c>
      <c r="H241" s="224"/>
    </row>
    <row r="242" spans="1:8" s="225" customFormat="1" ht="54.75" hidden="1" customHeight="1">
      <c r="A242" s="396"/>
      <c r="B242" s="396"/>
      <c r="C242" s="396"/>
      <c r="D242" s="396"/>
      <c r="E242" s="400"/>
      <c r="F242" s="222" t="s">
        <v>197</v>
      </c>
      <c r="G242" s="223" t="s">
        <v>426</v>
      </c>
      <c r="H242" s="224"/>
    </row>
    <row r="243" spans="1:8" s="225" customFormat="1" ht="54.75" hidden="1" customHeight="1">
      <c r="A243" s="394">
        <v>9</v>
      </c>
      <c r="B243" s="394" t="s">
        <v>186</v>
      </c>
      <c r="C243" s="394" t="s">
        <v>419</v>
      </c>
      <c r="D243" s="394" t="s">
        <v>420</v>
      </c>
      <c r="E243" s="399" t="s">
        <v>237</v>
      </c>
      <c r="F243" s="222" t="s">
        <v>68</v>
      </c>
      <c r="G243" s="223"/>
      <c r="H243" s="224"/>
    </row>
    <row r="244" spans="1:8" s="225" customFormat="1" ht="54.75" hidden="1" customHeight="1">
      <c r="A244" s="395"/>
      <c r="B244" s="395"/>
      <c r="C244" s="395"/>
      <c r="D244" s="395"/>
      <c r="E244" s="399"/>
      <c r="F244" s="222" t="s">
        <v>190</v>
      </c>
      <c r="G244" s="223" t="s">
        <v>427</v>
      </c>
      <c r="H244" s="224"/>
    </row>
    <row r="245" spans="1:8" s="225" customFormat="1" ht="54.75" hidden="1" customHeight="1">
      <c r="A245" s="395"/>
      <c r="B245" s="395"/>
      <c r="C245" s="395"/>
      <c r="D245" s="395"/>
      <c r="E245" s="399"/>
      <c r="F245" s="222" t="s">
        <v>192</v>
      </c>
      <c r="G245" s="223" t="s">
        <v>428</v>
      </c>
      <c r="H245" s="224"/>
    </row>
    <row r="246" spans="1:8" s="225" customFormat="1" ht="54.75" hidden="1" customHeight="1">
      <c r="A246" s="395"/>
      <c r="B246" s="395"/>
      <c r="C246" s="395"/>
      <c r="D246" s="395"/>
      <c r="E246" s="399"/>
      <c r="F246" s="222" t="s">
        <v>194</v>
      </c>
      <c r="G246" s="223" t="s">
        <v>429</v>
      </c>
      <c r="H246" s="224"/>
    </row>
    <row r="247" spans="1:8" s="225" customFormat="1" ht="54.75" hidden="1" customHeight="1">
      <c r="A247" s="395"/>
      <c r="B247" s="395"/>
      <c r="C247" s="395"/>
      <c r="D247" s="395"/>
      <c r="E247" s="399"/>
      <c r="F247" s="222" t="s">
        <v>56</v>
      </c>
      <c r="G247" s="223" t="s">
        <v>430</v>
      </c>
      <c r="H247" s="224"/>
    </row>
    <row r="248" spans="1:8" s="225" customFormat="1" ht="54.75" hidden="1" customHeight="1">
      <c r="A248" s="396"/>
      <c r="B248" s="396"/>
      <c r="C248" s="396"/>
      <c r="D248" s="396"/>
      <c r="E248" s="400"/>
      <c r="F248" s="222" t="s">
        <v>197</v>
      </c>
      <c r="G248" s="223" t="s">
        <v>431</v>
      </c>
      <c r="H248" s="224"/>
    </row>
    <row r="249" spans="1:8" s="225" customFormat="1" ht="54.75" hidden="1" customHeight="1">
      <c r="A249" s="394">
        <v>9</v>
      </c>
      <c r="B249" s="394" t="s">
        <v>186</v>
      </c>
      <c r="C249" s="394" t="s">
        <v>419</v>
      </c>
      <c r="D249" s="394" t="s">
        <v>420</v>
      </c>
      <c r="E249" s="399" t="s">
        <v>295</v>
      </c>
      <c r="F249" s="222" t="s">
        <v>68</v>
      </c>
      <c r="G249" s="223"/>
      <c r="H249" s="224"/>
    </row>
    <row r="250" spans="1:8" s="225" customFormat="1" ht="54.75" hidden="1" customHeight="1">
      <c r="A250" s="395"/>
      <c r="B250" s="395"/>
      <c r="C250" s="395"/>
      <c r="D250" s="395"/>
      <c r="E250" s="399"/>
      <c r="F250" s="222" t="s">
        <v>190</v>
      </c>
      <c r="G250" s="223" t="s">
        <v>432</v>
      </c>
      <c r="H250" s="224"/>
    </row>
    <row r="251" spans="1:8" s="225" customFormat="1" ht="54.75" hidden="1" customHeight="1">
      <c r="A251" s="395"/>
      <c r="B251" s="395"/>
      <c r="C251" s="395"/>
      <c r="D251" s="395"/>
      <c r="E251" s="399"/>
      <c r="F251" s="222" t="s">
        <v>192</v>
      </c>
      <c r="G251" s="223" t="s">
        <v>433</v>
      </c>
      <c r="H251" s="224"/>
    </row>
    <row r="252" spans="1:8" s="225" customFormat="1" ht="54.75" hidden="1" customHeight="1">
      <c r="A252" s="395"/>
      <c r="B252" s="395"/>
      <c r="C252" s="395"/>
      <c r="D252" s="395"/>
      <c r="E252" s="399"/>
      <c r="F252" s="222" t="s">
        <v>194</v>
      </c>
      <c r="G252" s="223" t="s">
        <v>434</v>
      </c>
      <c r="H252" s="224"/>
    </row>
    <row r="253" spans="1:8" s="225" customFormat="1" ht="54.75" hidden="1" customHeight="1">
      <c r="A253" s="395"/>
      <c r="B253" s="395"/>
      <c r="C253" s="395"/>
      <c r="D253" s="395"/>
      <c r="E253" s="399"/>
      <c r="F253" s="222" t="s">
        <v>56</v>
      </c>
      <c r="G253" s="223" t="s">
        <v>435</v>
      </c>
      <c r="H253" s="224"/>
    </row>
    <row r="254" spans="1:8" s="225" customFormat="1" ht="54.75" hidden="1" customHeight="1">
      <c r="A254" s="396"/>
      <c r="B254" s="396"/>
      <c r="C254" s="396"/>
      <c r="D254" s="396"/>
      <c r="E254" s="400"/>
      <c r="F254" s="222" t="s">
        <v>197</v>
      </c>
      <c r="G254" s="223" t="s">
        <v>436</v>
      </c>
      <c r="H254" s="224"/>
    </row>
    <row r="255" spans="1:8" s="225" customFormat="1" ht="54.75" hidden="1" customHeight="1">
      <c r="A255" s="394">
        <v>9</v>
      </c>
      <c r="B255" s="394" t="s">
        <v>186</v>
      </c>
      <c r="C255" s="394" t="s">
        <v>437</v>
      </c>
      <c r="D255" s="394" t="s">
        <v>438</v>
      </c>
      <c r="E255" s="399" t="s">
        <v>250</v>
      </c>
      <c r="F255" s="222" t="s">
        <v>68</v>
      </c>
      <c r="G255" s="223"/>
      <c r="H255" s="224"/>
    </row>
    <row r="256" spans="1:8" s="225" customFormat="1" ht="54.75" hidden="1" customHeight="1">
      <c r="A256" s="395"/>
      <c r="B256" s="395"/>
      <c r="C256" s="395"/>
      <c r="D256" s="395"/>
      <c r="E256" s="399"/>
      <c r="F256" s="222" t="s">
        <v>190</v>
      </c>
      <c r="G256" s="223" t="s">
        <v>439</v>
      </c>
      <c r="H256" s="224"/>
    </row>
    <row r="257" spans="1:8" s="225" customFormat="1" ht="54.75" hidden="1" customHeight="1">
      <c r="A257" s="395"/>
      <c r="B257" s="395"/>
      <c r="C257" s="395"/>
      <c r="D257" s="395"/>
      <c r="E257" s="399"/>
      <c r="F257" s="222" t="s">
        <v>192</v>
      </c>
      <c r="G257" s="223" t="s">
        <v>440</v>
      </c>
      <c r="H257" s="224"/>
    </row>
    <row r="258" spans="1:8" s="225" customFormat="1" ht="54.75" hidden="1" customHeight="1">
      <c r="A258" s="395"/>
      <c r="B258" s="395"/>
      <c r="C258" s="395"/>
      <c r="D258" s="395"/>
      <c r="E258" s="399"/>
      <c r="F258" s="222" t="s">
        <v>194</v>
      </c>
      <c r="G258" s="223" t="s">
        <v>441</v>
      </c>
      <c r="H258" s="224"/>
    </row>
    <row r="259" spans="1:8" s="225" customFormat="1" ht="54.75" hidden="1" customHeight="1">
      <c r="A259" s="395"/>
      <c r="B259" s="395"/>
      <c r="C259" s="395"/>
      <c r="D259" s="395"/>
      <c r="E259" s="399"/>
      <c r="F259" s="222" t="s">
        <v>56</v>
      </c>
      <c r="G259" s="223" t="s">
        <v>442</v>
      </c>
      <c r="H259" s="224"/>
    </row>
    <row r="260" spans="1:8" s="225" customFormat="1" ht="54.75" hidden="1" customHeight="1">
      <c r="A260" s="396"/>
      <c r="B260" s="396"/>
      <c r="C260" s="396"/>
      <c r="D260" s="396"/>
      <c r="E260" s="400"/>
      <c r="F260" s="222" t="s">
        <v>197</v>
      </c>
      <c r="G260" s="223" t="s">
        <v>443</v>
      </c>
      <c r="H260" s="224"/>
    </row>
    <row r="261" spans="1:8" s="225" customFormat="1" ht="54.75" hidden="1" customHeight="1">
      <c r="A261" s="394">
        <v>9</v>
      </c>
      <c r="B261" s="394" t="s">
        <v>186</v>
      </c>
      <c r="C261" s="394" t="s">
        <v>437</v>
      </c>
      <c r="D261" s="394" t="s">
        <v>438</v>
      </c>
      <c r="E261" s="399" t="s">
        <v>199</v>
      </c>
      <c r="F261" s="222" t="s">
        <v>68</v>
      </c>
      <c r="G261" s="223"/>
      <c r="H261" s="224"/>
    </row>
    <row r="262" spans="1:8" s="225" customFormat="1" ht="54.75" hidden="1" customHeight="1">
      <c r="A262" s="395"/>
      <c r="B262" s="395"/>
      <c r="C262" s="395"/>
      <c r="D262" s="395"/>
      <c r="E262" s="399"/>
      <c r="F262" s="222" t="s">
        <v>190</v>
      </c>
      <c r="G262" s="223" t="s">
        <v>444</v>
      </c>
      <c r="H262" s="224"/>
    </row>
    <row r="263" spans="1:8" s="225" customFormat="1" ht="54.75" hidden="1" customHeight="1">
      <c r="A263" s="395"/>
      <c r="B263" s="395"/>
      <c r="C263" s="395"/>
      <c r="D263" s="395"/>
      <c r="E263" s="399"/>
      <c r="F263" s="222" t="s">
        <v>192</v>
      </c>
      <c r="G263" s="223" t="s">
        <v>445</v>
      </c>
      <c r="H263" s="224"/>
    </row>
    <row r="264" spans="1:8" s="225" customFormat="1" ht="54.75" hidden="1" customHeight="1">
      <c r="A264" s="395"/>
      <c r="B264" s="395"/>
      <c r="C264" s="395"/>
      <c r="D264" s="395"/>
      <c r="E264" s="399"/>
      <c r="F264" s="222" t="s">
        <v>194</v>
      </c>
      <c r="G264" s="223" t="s">
        <v>446</v>
      </c>
      <c r="H264" s="224"/>
    </row>
    <row r="265" spans="1:8" s="225" customFormat="1" ht="54.75" hidden="1" customHeight="1">
      <c r="A265" s="395"/>
      <c r="B265" s="395"/>
      <c r="C265" s="395"/>
      <c r="D265" s="395"/>
      <c r="E265" s="399"/>
      <c r="F265" s="222" t="s">
        <v>56</v>
      </c>
      <c r="G265" s="223" t="s">
        <v>447</v>
      </c>
      <c r="H265" s="224"/>
    </row>
    <row r="266" spans="1:8" s="225" customFormat="1" ht="54.75" hidden="1" customHeight="1">
      <c r="A266" s="396"/>
      <c r="B266" s="396"/>
      <c r="C266" s="396"/>
      <c r="D266" s="396"/>
      <c r="E266" s="400"/>
      <c r="F266" s="222" t="s">
        <v>197</v>
      </c>
      <c r="G266" s="223" t="s">
        <v>448</v>
      </c>
      <c r="H266" s="224"/>
    </row>
    <row r="267" spans="1:8" ht="54.75" hidden="1" customHeight="1">
      <c r="C267" s="228"/>
      <c r="E267" s="217"/>
    </row>
  </sheetData>
  <autoFilter ref="A2:H267" xr:uid="{00000000-0009-0000-0000-000001000000}"/>
  <mergeCells count="220">
    <mergeCell ref="A255:A260"/>
    <mergeCell ref="B255:B260"/>
    <mergeCell ref="C255:C260"/>
    <mergeCell ref="D255:D260"/>
    <mergeCell ref="E255:E260"/>
    <mergeCell ref="A261:A266"/>
    <mergeCell ref="B261:B266"/>
    <mergeCell ref="C261:C266"/>
    <mergeCell ref="D261:D266"/>
    <mergeCell ref="E261:E266"/>
    <mergeCell ref="A243:A248"/>
    <mergeCell ref="B243:B248"/>
    <mergeCell ref="C243:C248"/>
    <mergeCell ref="D243:D248"/>
    <mergeCell ref="E243:E248"/>
    <mergeCell ref="A249:A254"/>
    <mergeCell ref="B249:B254"/>
    <mergeCell ref="C249:C254"/>
    <mergeCell ref="D249:D254"/>
    <mergeCell ref="E249:E254"/>
    <mergeCell ref="A231:A236"/>
    <mergeCell ref="B231:B236"/>
    <mergeCell ref="C231:C236"/>
    <mergeCell ref="D231:D236"/>
    <mergeCell ref="E231:E236"/>
    <mergeCell ref="A237:A242"/>
    <mergeCell ref="B237:B242"/>
    <mergeCell ref="C237:C242"/>
    <mergeCell ref="D237:D242"/>
    <mergeCell ref="E237:E242"/>
    <mergeCell ref="A219:A224"/>
    <mergeCell ref="B219:B224"/>
    <mergeCell ref="C219:C224"/>
    <mergeCell ref="D219:D224"/>
    <mergeCell ref="E219:E224"/>
    <mergeCell ref="A225:A230"/>
    <mergeCell ref="B225:B230"/>
    <mergeCell ref="C225:C230"/>
    <mergeCell ref="D225:D230"/>
    <mergeCell ref="E225:E230"/>
    <mergeCell ref="A207:A212"/>
    <mergeCell ref="B207:B212"/>
    <mergeCell ref="C207:C212"/>
    <mergeCell ref="D207:D212"/>
    <mergeCell ref="E207:E212"/>
    <mergeCell ref="A213:A218"/>
    <mergeCell ref="B213:B218"/>
    <mergeCell ref="C213:C218"/>
    <mergeCell ref="D213:D218"/>
    <mergeCell ref="E213:E218"/>
    <mergeCell ref="A195:A200"/>
    <mergeCell ref="B195:B200"/>
    <mergeCell ref="C195:C200"/>
    <mergeCell ref="D195:D200"/>
    <mergeCell ref="E195:E200"/>
    <mergeCell ref="A201:A206"/>
    <mergeCell ref="B201:B206"/>
    <mergeCell ref="C201:C206"/>
    <mergeCell ref="D201:D206"/>
    <mergeCell ref="E201:E206"/>
    <mergeCell ref="A183:A188"/>
    <mergeCell ref="B183:B188"/>
    <mergeCell ref="C183:C188"/>
    <mergeCell ref="D183:D188"/>
    <mergeCell ref="E183:E188"/>
    <mergeCell ref="A189:A194"/>
    <mergeCell ref="B189:B194"/>
    <mergeCell ref="C189:C194"/>
    <mergeCell ref="D189:D194"/>
    <mergeCell ref="E189:E194"/>
    <mergeCell ref="A171:A176"/>
    <mergeCell ref="B171:B176"/>
    <mergeCell ref="C171:C176"/>
    <mergeCell ref="D171:D176"/>
    <mergeCell ref="E171:E176"/>
    <mergeCell ref="A177:A182"/>
    <mergeCell ref="B177:B182"/>
    <mergeCell ref="C177:C182"/>
    <mergeCell ref="D177:D182"/>
    <mergeCell ref="E177:E182"/>
    <mergeCell ref="A159:A164"/>
    <mergeCell ref="B159:B164"/>
    <mergeCell ref="C159:C164"/>
    <mergeCell ref="D159:D164"/>
    <mergeCell ref="E159:E164"/>
    <mergeCell ref="A165:A170"/>
    <mergeCell ref="B165:B170"/>
    <mergeCell ref="C165:C170"/>
    <mergeCell ref="D165:D170"/>
    <mergeCell ref="E165:E170"/>
    <mergeCell ref="A147:A152"/>
    <mergeCell ref="B147:B152"/>
    <mergeCell ref="C147:C152"/>
    <mergeCell ref="D147:D152"/>
    <mergeCell ref="E147:E152"/>
    <mergeCell ref="A153:A158"/>
    <mergeCell ref="B153:B158"/>
    <mergeCell ref="C153:C158"/>
    <mergeCell ref="D153:D158"/>
    <mergeCell ref="E153:E158"/>
    <mergeCell ref="A135:A140"/>
    <mergeCell ref="B135:B140"/>
    <mergeCell ref="C135:C140"/>
    <mergeCell ref="D135:D140"/>
    <mergeCell ref="E135:E140"/>
    <mergeCell ref="A141:A146"/>
    <mergeCell ref="B141:B146"/>
    <mergeCell ref="C141:C146"/>
    <mergeCell ref="D141:D146"/>
    <mergeCell ref="E141:E146"/>
    <mergeCell ref="A123:A128"/>
    <mergeCell ref="B123:B128"/>
    <mergeCell ref="C123:C128"/>
    <mergeCell ref="D123:D128"/>
    <mergeCell ref="E123:E128"/>
    <mergeCell ref="A129:A134"/>
    <mergeCell ref="B129:B134"/>
    <mergeCell ref="C129:C134"/>
    <mergeCell ref="D129:D134"/>
    <mergeCell ref="E129:E134"/>
    <mergeCell ref="A111:A116"/>
    <mergeCell ref="B111:B116"/>
    <mergeCell ref="C111:C116"/>
    <mergeCell ref="D111:D116"/>
    <mergeCell ref="E111:E116"/>
    <mergeCell ref="A117:A122"/>
    <mergeCell ref="B117:B122"/>
    <mergeCell ref="C117:C122"/>
    <mergeCell ref="D117:D122"/>
    <mergeCell ref="E117:E122"/>
    <mergeCell ref="A99:A104"/>
    <mergeCell ref="B99:B104"/>
    <mergeCell ref="C99:C104"/>
    <mergeCell ref="D99:D104"/>
    <mergeCell ref="E99:E104"/>
    <mergeCell ref="A105:A110"/>
    <mergeCell ref="B105:B110"/>
    <mergeCell ref="C105:C110"/>
    <mergeCell ref="D105:D110"/>
    <mergeCell ref="E105:E110"/>
    <mergeCell ref="A87:A92"/>
    <mergeCell ref="B87:B92"/>
    <mergeCell ref="C87:C92"/>
    <mergeCell ref="D87:D92"/>
    <mergeCell ref="E87:E92"/>
    <mergeCell ref="A93:A98"/>
    <mergeCell ref="B93:B98"/>
    <mergeCell ref="C93:C98"/>
    <mergeCell ref="D93:D98"/>
    <mergeCell ref="E93:E98"/>
    <mergeCell ref="A75:A80"/>
    <mergeCell ref="B75:B80"/>
    <mergeCell ref="C75:C80"/>
    <mergeCell ref="D75:D80"/>
    <mergeCell ref="E75:E80"/>
    <mergeCell ref="A81:A86"/>
    <mergeCell ref="B81:B86"/>
    <mergeCell ref="C81:C86"/>
    <mergeCell ref="D81:D86"/>
    <mergeCell ref="E81:E86"/>
    <mergeCell ref="A63:A68"/>
    <mergeCell ref="B63:B68"/>
    <mergeCell ref="C63:C68"/>
    <mergeCell ref="D63:D68"/>
    <mergeCell ref="E63:E68"/>
    <mergeCell ref="A69:A74"/>
    <mergeCell ref="B69:B74"/>
    <mergeCell ref="C69:C74"/>
    <mergeCell ref="D69:D74"/>
    <mergeCell ref="E69:E74"/>
    <mergeCell ref="A51:A56"/>
    <mergeCell ref="B51:B56"/>
    <mergeCell ref="C51:C56"/>
    <mergeCell ref="D51:D56"/>
    <mergeCell ref="E51:E56"/>
    <mergeCell ref="A57:A62"/>
    <mergeCell ref="B57:B62"/>
    <mergeCell ref="C57:C62"/>
    <mergeCell ref="D57:D62"/>
    <mergeCell ref="E57:E62"/>
    <mergeCell ref="A39:A44"/>
    <mergeCell ref="B39:B44"/>
    <mergeCell ref="C39:C44"/>
    <mergeCell ref="D39:D44"/>
    <mergeCell ref="E39:E44"/>
    <mergeCell ref="A45:A50"/>
    <mergeCell ref="B45:B50"/>
    <mergeCell ref="C45:C50"/>
    <mergeCell ref="D45:D50"/>
    <mergeCell ref="E45:E50"/>
    <mergeCell ref="A27:A32"/>
    <mergeCell ref="B27:B32"/>
    <mergeCell ref="C27:C32"/>
    <mergeCell ref="D27:D32"/>
    <mergeCell ref="E27:E32"/>
    <mergeCell ref="A33:A38"/>
    <mergeCell ref="B33:B38"/>
    <mergeCell ref="C33:C38"/>
    <mergeCell ref="D33:D38"/>
    <mergeCell ref="E33:E38"/>
    <mergeCell ref="A15:A20"/>
    <mergeCell ref="B15:B20"/>
    <mergeCell ref="C15:C20"/>
    <mergeCell ref="D15:D20"/>
    <mergeCell ref="E15:E20"/>
    <mergeCell ref="A21:A26"/>
    <mergeCell ref="B21:B26"/>
    <mergeCell ref="C21:C26"/>
    <mergeCell ref="D21:D26"/>
    <mergeCell ref="E21:E26"/>
    <mergeCell ref="A3:A8"/>
    <mergeCell ref="B3:B8"/>
    <mergeCell ref="C3:C8"/>
    <mergeCell ref="D3:D8"/>
    <mergeCell ref="E3:E8"/>
    <mergeCell ref="A9:A14"/>
    <mergeCell ref="B9:B14"/>
    <mergeCell ref="C9:C14"/>
    <mergeCell ref="D9:D14"/>
    <mergeCell ref="E9:E14"/>
  </mergeCells>
  <conditionalFormatting sqref="G3:G8">
    <cfRule type="duplicateValues" dxfId="11" priority="4"/>
  </conditionalFormatting>
  <conditionalFormatting sqref="G9:G14">
    <cfRule type="duplicateValues" dxfId="10" priority="3"/>
  </conditionalFormatting>
  <conditionalFormatting sqref="G15:G20">
    <cfRule type="duplicateValues" dxfId="9" priority="1"/>
  </conditionalFormatting>
  <conditionalFormatting sqref="G21:G26">
    <cfRule type="duplicateValues" dxfId="8" priority="2"/>
  </conditionalFormatting>
  <conditionalFormatting sqref="G27:G32">
    <cfRule type="duplicateValues" dxfId="7" priority="9"/>
  </conditionalFormatting>
  <conditionalFormatting sqref="G33:G38">
    <cfRule type="duplicateValues" dxfId="6" priority="8"/>
  </conditionalFormatting>
  <conditionalFormatting sqref="G39:G44">
    <cfRule type="duplicateValues" dxfId="5" priority="7"/>
  </conditionalFormatting>
  <conditionalFormatting sqref="G45:G50">
    <cfRule type="duplicateValues" dxfId="4" priority="11"/>
  </conditionalFormatting>
  <conditionalFormatting sqref="G51:G56">
    <cfRule type="duplicateValues" dxfId="3" priority="10"/>
  </conditionalFormatting>
  <conditionalFormatting sqref="G57:G74 G87:G266">
    <cfRule type="duplicateValues" dxfId="2" priority="12"/>
  </conditionalFormatting>
  <conditionalFormatting sqref="G75:G80">
    <cfRule type="duplicateValues" dxfId="1" priority="5"/>
  </conditionalFormatting>
  <conditionalFormatting sqref="G81:G86">
    <cfRule type="duplicateValues" dxfId="0" priority="6"/>
  </conditionalFormatting>
  <printOptions horizontalCentered="1"/>
  <pageMargins left="0.7" right="0.7" top="0.75" bottom="0.75" header="0.3" footer="0.3"/>
  <pageSetup paperSize="9" scale="49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D0FE-CE2A-457A-92F6-170FE6344B8F}">
  <sheetPr>
    <pageSetUpPr fitToPage="1"/>
  </sheetPr>
  <dimension ref="A1:H68"/>
  <sheetViews>
    <sheetView view="pageBreakPreview" topLeftCell="A15" zoomScale="85" zoomScaleNormal="85" zoomScaleSheetLayoutView="85" zoomScalePageLayoutView="70" workbookViewId="0">
      <selection activeCell="K134" sqref="K134"/>
    </sheetView>
  </sheetViews>
  <sheetFormatPr defaultColWidth="9.85546875" defaultRowHeight="17.25"/>
  <cols>
    <col min="1" max="1" width="5.42578125" style="208" bestFit="1" customWidth="1"/>
    <col min="2" max="2" width="17.7109375" style="208" customWidth="1"/>
    <col min="3" max="3" width="10.5703125" style="208" customWidth="1"/>
    <col min="4" max="4" width="20" style="208" customWidth="1"/>
    <col min="5" max="5" width="2.28515625" style="208" customWidth="1"/>
    <col min="6" max="6" width="15.85546875" style="208" customWidth="1"/>
    <col min="7" max="7" width="19.28515625" style="208" customWidth="1"/>
    <col min="8" max="8" width="45.5703125" style="208" customWidth="1"/>
    <col min="9" max="254" width="9.85546875" style="208"/>
    <col min="255" max="255" width="3.85546875" style="208" customWidth="1"/>
    <col min="256" max="257" width="9.5703125" style="208" customWidth="1"/>
    <col min="258" max="259" width="14.7109375" style="208" customWidth="1"/>
    <col min="260" max="260" width="0" style="208" hidden="1" customWidth="1"/>
    <col min="261" max="267" width="9.5703125" style="208" customWidth="1"/>
    <col min="268" max="510" width="9.85546875" style="208"/>
    <col min="511" max="511" width="3.85546875" style="208" customWidth="1"/>
    <col min="512" max="513" width="9.5703125" style="208" customWidth="1"/>
    <col min="514" max="515" width="14.7109375" style="208" customWidth="1"/>
    <col min="516" max="516" width="0" style="208" hidden="1" customWidth="1"/>
    <col min="517" max="523" width="9.5703125" style="208" customWidth="1"/>
    <col min="524" max="766" width="9.85546875" style="208"/>
    <col min="767" max="767" width="3.85546875" style="208" customWidth="1"/>
    <col min="768" max="769" width="9.5703125" style="208" customWidth="1"/>
    <col min="770" max="771" width="14.7109375" style="208" customWidth="1"/>
    <col min="772" max="772" width="0" style="208" hidden="1" customWidth="1"/>
    <col min="773" max="779" width="9.5703125" style="208" customWidth="1"/>
    <col min="780" max="1022" width="9.85546875" style="208"/>
    <col min="1023" max="1023" width="3.85546875" style="208" customWidth="1"/>
    <col min="1024" max="1025" width="9.5703125" style="208" customWidth="1"/>
    <col min="1026" max="1027" width="14.7109375" style="208" customWidth="1"/>
    <col min="1028" max="1028" width="0" style="208" hidden="1" customWidth="1"/>
    <col min="1029" max="1035" width="9.5703125" style="208" customWidth="1"/>
    <col min="1036" max="1278" width="9.85546875" style="208"/>
    <col min="1279" max="1279" width="3.85546875" style="208" customWidth="1"/>
    <col min="1280" max="1281" width="9.5703125" style="208" customWidth="1"/>
    <col min="1282" max="1283" width="14.7109375" style="208" customWidth="1"/>
    <col min="1284" max="1284" width="0" style="208" hidden="1" customWidth="1"/>
    <col min="1285" max="1291" width="9.5703125" style="208" customWidth="1"/>
    <col min="1292" max="1534" width="9.85546875" style="208"/>
    <col min="1535" max="1535" width="3.85546875" style="208" customWidth="1"/>
    <col min="1536" max="1537" width="9.5703125" style="208" customWidth="1"/>
    <col min="1538" max="1539" width="14.7109375" style="208" customWidth="1"/>
    <col min="1540" max="1540" width="0" style="208" hidden="1" customWidth="1"/>
    <col min="1541" max="1547" width="9.5703125" style="208" customWidth="1"/>
    <col min="1548" max="1790" width="9.85546875" style="208"/>
    <col min="1791" max="1791" width="3.85546875" style="208" customWidth="1"/>
    <col min="1792" max="1793" width="9.5703125" style="208" customWidth="1"/>
    <col min="1794" max="1795" width="14.7109375" style="208" customWidth="1"/>
    <col min="1796" max="1796" width="0" style="208" hidden="1" customWidth="1"/>
    <col min="1797" max="1803" width="9.5703125" style="208" customWidth="1"/>
    <col min="1804" max="2046" width="9.85546875" style="208"/>
    <col min="2047" max="2047" width="3.85546875" style="208" customWidth="1"/>
    <col min="2048" max="2049" width="9.5703125" style="208" customWidth="1"/>
    <col min="2050" max="2051" width="14.7109375" style="208" customWidth="1"/>
    <col min="2052" max="2052" width="0" style="208" hidden="1" customWidth="1"/>
    <col min="2053" max="2059" width="9.5703125" style="208" customWidth="1"/>
    <col min="2060" max="2302" width="9.85546875" style="208"/>
    <col min="2303" max="2303" width="3.85546875" style="208" customWidth="1"/>
    <col min="2304" max="2305" width="9.5703125" style="208" customWidth="1"/>
    <col min="2306" max="2307" width="14.7109375" style="208" customWidth="1"/>
    <col min="2308" max="2308" width="0" style="208" hidden="1" customWidth="1"/>
    <col min="2309" max="2315" width="9.5703125" style="208" customWidth="1"/>
    <col min="2316" max="2558" width="9.85546875" style="208"/>
    <col min="2559" max="2559" width="3.85546875" style="208" customWidth="1"/>
    <col min="2560" max="2561" width="9.5703125" style="208" customWidth="1"/>
    <col min="2562" max="2563" width="14.7109375" style="208" customWidth="1"/>
    <col min="2564" max="2564" width="0" style="208" hidden="1" customWidth="1"/>
    <col min="2565" max="2571" width="9.5703125" style="208" customWidth="1"/>
    <col min="2572" max="2814" width="9.85546875" style="208"/>
    <col min="2815" max="2815" width="3.85546875" style="208" customWidth="1"/>
    <col min="2816" max="2817" width="9.5703125" style="208" customWidth="1"/>
    <col min="2818" max="2819" width="14.7109375" style="208" customWidth="1"/>
    <col min="2820" max="2820" width="0" style="208" hidden="1" customWidth="1"/>
    <col min="2821" max="2827" width="9.5703125" style="208" customWidth="1"/>
    <col min="2828" max="3070" width="9.85546875" style="208"/>
    <col min="3071" max="3071" width="3.85546875" style="208" customWidth="1"/>
    <col min="3072" max="3073" width="9.5703125" style="208" customWidth="1"/>
    <col min="3074" max="3075" width="14.7109375" style="208" customWidth="1"/>
    <col min="3076" max="3076" width="0" style="208" hidden="1" customWidth="1"/>
    <col min="3077" max="3083" width="9.5703125" style="208" customWidth="1"/>
    <col min="3084" max="3326" width="9.85546875" style="208"/>
    <col min="3327" max="3327" width="3.85546875" style="208" customWidth="1"/>
    <col min="3328" max="3329" width="9.5703125" style="208" customWidth="1"/>
    <col min="3330" max="3331" width="14.7109375" style="208" customWidth="1"/>
    <col min="3332" max="3332" width="0" style="208" hidden="1" customWidth="1"/>
    <col min="3333" max="3339" width="9.5703125" style="208" customWidth="1"/>
    <col min="3340" max="3582" width="9.85546875" style="208"/>
    <col min="3583" max="3583" width="3.85546875" style="208" customWidth="1"/>
    <col min="3584" max="3585" width="9.5703125" style="208" customWidth="1"/>
    <col min="3586" max="3587" width="14.7109375" style="208" customWidth="1"/>
    <col min="3588" max="3588" width="0" style="208" hidden="1" customWidth="1"/>
    <col min="3589" max="3595" width="9.5703125" style="208" customWidth="1"/>
    <col min="3596" max="3838" width="9.85546875" style="208"/>
    <col min="3839" max="3839" width="3.85546875" style="208" customWidth="1"/>
    <col min="3840" max="3841" width="9.5703125" style="208" customWidth="1"/>
    <col min="3842" max="3843" width="14.7109375" style="208" customWidth="1"/>
    <col min="3844" max="3844" width="0" style="208" hidden="1" customWidth="1"/>
    <col min="3845" max="3851" width="9.5703125" style="208" customWidth="1"/>
    <col min="3852" max="4094" width="9.85546875" style="208"/>
    <col min="4095" max="4095" width="3.85546875" style="208" customWidth="1"/>
    <col min="4096" max="4097" width="9.5703125" style="208" customWidth="1"/>
    <col min="4098" max="4099" width="14.7109375" style="208" customWidth="1"/>
    <col min="4100" max="4100" width="0" style="208" hidden="1" customWidth="1"/>
    <col min="4101" max="4107" width="9.5703125" style="208" customWidth="1"/>
    <col min="4108" max="4350" width="9.85546875" style="208"/>
    <col min="4351" max="4351" width="3.85546875" style="208" customWidth="1"/>
    <col min="4352" max="4353" width="9.5703125" style="208" customWidth="1"/>
    <col min="4354" max="4355" width="14.7109375" style="208" customWidth="1"/>
    <col min="4356" max="4356" width="0" style="208" hidden="1" customWidth="1"/>
    <col min="4357" max="4363" width="9.5703125" style="208" customWidth="1"/>
    <col min="4364" max="4606" width="9.85546875" style="208"/>
    <col min="4607" max="4607" width="3.85546875" style="208" customWidth="1"/>
    <col min="4608" max="4609" width="9.5703125" style="208" customWidth="1"/>
    <col min="4610" max="4611" width="14.7109375" style="208" customWidth="1"/>
    <col min="4612" max="4612" width="0" style="208" hidden="1" customWidth="1"/>
    <col min="4613" max="4619" width="9.5703125" style="208" customWidth="1"/>
    <col min="4620" max="4862" width="9.85546875" style="208"/>
    <col min="4863" max="4863" width="3.85546875" style="208" customWidth="1"/>
    <col min="4864" max="4865" width="9.5703125" style="208" customWidth="1"/>
    <col min="4866" max="4867" width="14.7109375" style="208" customWidth="1"/>
    <col min="4868" max="4868" width="0" style="208" hidden="1" customWidth="1"/>
    <col min="4869" max="4875" width="9.5703125" style="208" customWidth="1"/>
    <col min="4876" max="5118" width="9.85546875" style="208"/>
    <col min="5119" max="5119" width="3.85546875" style="208" customWidth="1"/>
    <col min="5120" max="5121" width="9.5703125" style="208" customWidth="1"/>
    <col min="5122" max="5123" width="14.7109375" style="208" customWidth="1"/>
    <col min="5124" max="5124" width="0" style="208" hidden="1" customWidth="1"/>
    <col min="5125" max="5131" width="9.5703125" style="208" customWidth="1"/>
    <col min="5132" max="5374" width="9.85546875" style="208"/>
    <col min="5375" max="5375" width="3.85546875" style="208" customWidth="1"/>
    <col min="5376" max="5377" width="9.5703125" style="208" customWidth="1"/>
    <col min="5378" max="5379" width="14.7109375" style="208" customWidth="1"/>
    <col min="5380" max="5380" width="0" style="208" hidden="1" customWidth="1"/>
    <col min="5381" max="5387" width="9.5703125" style="208" customWidth="1"/>
    <col min="5388" max="5630" width="9.85546875" style="208"/>
    <col min="5631" max="5631" width="3.85546875" style="208" customWidth="1"/>
    <col min="5632" max="5633" width="9.5703125" style="208" customWidth="1"/>
    <col min="5634" max="5635" width="14.7109375" style="208" customWidth="1"/>
    <col min="5636" max="5636" width="0" style="208" hidden="1" customWidth="1"/>
    <col min="5637" max="5643" width="9.5703125" style="208" customWidth="1"/>
    <col min="5644" max="5886" width="9.85546875" style="208"/>
    <col min="5887" max="5887" width="3.85546875" style="208" customWidth="1"/>
    <col min="5888" max="5889" width="9.5703125" style="208" customWidth="1"/>
    <col min="5890" max="5891" width="14.7109375" style="208" customWidth="1"/>
    <col min="5892" max="5892" width="0" style="208" hidden="1" customWidth="1"/>
    <col min="5893" max="5899" width="9.5703125" style="208" customWidth="1"/>
    <col min="5900" max="6142" width="9.85546875" style="208"/>
    <col min="6143" max="6143" width="3.85546875" style="208" customWidth="1"/>
    <col min="6144" max="6145" width="9.5703125" style="208" customWidth="1"/>
    <col min="6146" max="6147" width="14.7109375" style="208" customWidth="1"/>
    <col min="6148" max="6148" width="0" style="208" hidden="1" customWidth="1"/>
    <col min="6149" max="6155" width="9.5703125" style="208" customWidth="1"/>
    <col min="6156" max="6398" width="9.85546875" style="208"/>
    <col min="6399" max="6399" width="3.85546875" style="208" customWidth="1"/>
    <col min="6400" max="6401" width="9.5703125" style="208" customWidth="1"/>
    <col min="6402" max="6403" width="14.7109375" style="208" customWidth="1"/>
    <col min="6404" max="6404" width="0" style="208" hidden="1" customWidth="1"/>
    <col min="6405" max="6411" width="9.5703125" style="208" customWidth="1"/>
    <col min="6412" max="6654" width="9.85546875" style="208"/>
    <col min="6655" max="6655" width="3.85546875" style="208" customWidth="1"/>
    <col min="6656" max="6657" width="9.5703125" style="208" customWidth="1"/>
    <col min="6658" max="6659" width="14.7109375" style="208" customWidth="1"/>
    <col min="6660" max="6660" width="0" style="208" hidden="1" customWidth="1"/>
    <col min="6661" max="6667" width="9.5703125" style="208" customWidth="1"/>
    <col min="6668" max="6910" width="9.85546875" style="208"/>
    <col min="6911" max="6911" width="3.85546875" style="208" customWidth="1"/>
    <col min="6912" max="6913" width="9.5703125" style="208" customWidth="1"/>
    <col min="6914" max="6915" width="14.7109375" style="208" customWidth="1"/>
    <col min="6916" max="6916" width="0" style="208" hidden="1" customWidth="1"/>
    <col min="6917" max="6923" width="9.5703125" style="208" customWidth="1"/>
    <col min="6924" max="7166" width="9.85546875" style="208"/>
    <col min="7167" max="7167" width="3.85546875" style="208" customWidth="1"/>
    <col min="7168" max="7169" width="9.5703125" style="208" customWidth="1"/>
    <col min="7170" max="7171" width="14.7109375" style="208" customWidth="1"/>
    <col min="7172" max="7172" width="0" style="208" hidden="1" customWidth="1"/>
    <col min="7173" max="7179" width="9.5703125" style="208" customWidth="1"/>
    <col min="7180" max="7422" width="9.85546875" style="208"/>
    <col min="7423" max="7423" width="3.85546875" style="208" customWidth="1"/>
    <col min="7424" max="7425" width="9.5703125" style="208" customWidth="1"/>
    <col min="7426" max="7427" width="14.7109375" style="208" customWidth="1"/>
    <col min="7428" max="7428" width="0" style="208" hidden="1" customWidth="1"/>
    <col min="7429" max="7435" width="9.5703125" style="208" customWidth="1"/>
    <col min="7436" max="7678" width="9.85546875" style="208"/>
    <col min="7679" max="7679" width="3.85546875" style="208" customWidth="1"/>
    <col min="7680" max="7681" width="9.5703125" style="208" customWidth="1"/>
    <col min="7682" max="7683" width="14.7109375" style="208" customWidth="1"/>
    <col min="7684" max="7684" width="0" style="208" hidden="1" customWidth="1"/>
    <col min="7685" max="7691" width="9.5703125" style="208" customWidth="1"/>
    <col min="7692" max="7934" width="9.85546875" style="208"/>
    <col min="7935" max="7935" width="3.85546875" style="208" customWidth="1"/>
    <col min="7936" max="7937" width="9.5703125" style="208" customWidth="1"/>
    <col min="7938" max="7939" width="14.7109375" style="208" customWidth="1"/>
    <col min="7940" max="7940" width="0" style="208" hidden="1" customWidth="1"/>
    <col min="7941" max="7947" width="9.5703125" style="208" customWidth="1"/>
    <col min="7948" max="8190" width="9.85546875" style="208"/>
    <col min="8191" max="8191" width="3.85546875" style="208" customWidth="1"/>
    <col min="8192" max="8193" width="9.5703125" style="208" customWidth="1"/>
    <col min="8194" max="8195" width="14.7109375" style="208" customWidth="1"/>
    <col min="8196" max="8196" width="0" style="208" hidden="1" customWidth="1"/>
    <col min="8197" max="8203" width="9.5703125" style="208" customWidth="1"/>
    <col min="8204" max="8446" width="9.85546875" style="208"/>
    <col min="8447" max="8447" width="3.85546875" style="208" customWidth="1"/>
    <col min="8448" max="8449" width="9.5703125" style="208" customWidth="1"/>
    <col min="8450" max="8451" width="14.7109375" style="208" customWidth="1"/>
    <col min="8452" max="8452" width="0" style="208" hidden="1" customWidth="1"/>
    <col min="8453" max="8459" width="9.5703125" style="208" customWidth="1"/>
    <col min="8460" max="8702" width="9.85546875" style="208"/>
    <col min="8703" max="8703" width="3.85546875" style="208" customWidth="1"/>
    <col min="8704" max="8705" width="9.5703125" style="208" customWidth="1"/>
    <col min="8706" max="8707" width="14.7109375" style="208" customWidth="1"/>
    <col min="8708" max="8708" width="0" style="208" hidden="1" customWidth="1"/>
    <col min="8709" max="8715" width="9.5703125" style="208" customWidth="1"/>
    <col min="8716" max="8958" width="9.85546875" style="208"/>
    <col min="8959" max="8959" width="3.85546875" style="208" customWidth="1"/>
    <col min="8960" max="8961" width="9.5703125" style="208" customWidth="1"/>
    <col min="8962" max="8963" width="14.7109375" style="208" customWidth="1"/>
    <col min="8964" max="8964" width="0" style="208" hidden="1" customWidth="1"/>
    <col min="8965" max="8971" width="9.5703125" style="208" customWidth="1"/>
    <col min="8972" max="9214" width="9.85546875" style="208"/>
    <col min="9215" max="9215" width="3.85546875" style="208" customWidth="1"/>
    <col min="9216" max="9217" width="9.5703125" style="208" customWidth="1"/>
    <col min="9218" max="9219" width="14.7109375" style="208" customWidth="1"/>
    <col min="9220" max="9220" width="0" style="208" hidden="1" customWidth="1"/>
    <col min="9221" max="9227" width="9.5703125" style="208" customWidth="1"/>
    <col min="9228" max="9470" width="9.85546875" style="208"/>
    <col min="9471" max="9471" width="3.85546875" style="208" customWidth="1"/>
    <col min="9472" max="9473" width="9.5703125" style="208" customWidth="1"/>
    <col min="9474" max="9475" width="14.7109375" style="208" customWidth="1"/>
    <col min="9476" max="9476" width="0" style="208" hidden="1" customWidth="1"/>
    <col min="9477" max="9483" width="9.5703125" style="208" customWidth="1"/>
    <col min="9484" max="9726" width="9.85546875" style="208"/>
    <col min="9727" max="9727" width="3.85546875" style="208" customWidth="1"/>
    <col min="9728" max="9729" width="9.5703125" style="208" customWidth="1"/>
    <col min="9730" max="9731" width="14.7109375" style="208" customWidth="1"/>
    <col min="9732" max="9732" width="0" style="208" hidden="1" customWidth="1"/>
    <col min="9733" max="9739" width="9.5703125" style="208" customWidth="1"/>
    <col min="9740" max="9982" width="9.85546875" style="208"/>
    <col min="9983" max="9983" width="3.85546875" style="208" customWidth="1"/>
    <col min="9984" max="9985" width="9.5703125" style="208" customWidth="1"/>
    <col min="9986" max="9987" width="14.7109375" style="208" customWidth="1"/>
    <col min="9988" max="9988" width="0" style="208" hidden="1" customWidth="1"/>
    <col min="9989" max="9995" width="9.5703125" style="208" customWidth="1"/>
    <col min="9996" max="10238" width="9.85546875" style="208"/>
    <col min="10239" max="10239" width="3.85546875" style="208" customWidth="1"/>
    <col min="10240" max="10241" width="9.5703125" style="208" customWidth="1"/>
    <col min="10242" max="10243" width="14.7109375" style="208" customWidth="1"/>
    <col min="10244" max="10244" width="0" style="208" hidden="1" customWidth="1"/>
    <col min="10245" max="10251" width="9.5703125" style="208" customWidth="1"/>
    <col min="10252" max="10494" width="9.85546875" style="208"/>
    <col min="10495" max="10495" width="3.85546875" style="208" customWidth="1"/>
    <col min="10496" max="10497" width="9.5703125" style="208" customWidth="1"/>
    <col min="10498" max="10499" width="14.7109375" style="208" customWidth="1"/>
    <col min="10500" max="10500" width="0" style="208" hidden="1" customWidth="1"/>
    <col min="10501" max="10507" width="9.5703125" style="208" customWidth="1"/>
    <col min="10508" max="10750" width="9.85546875" style="208"/>
    <col min="10751" max="10751" width="3.85546875" style="208" customWidth="1"/>
    <col min="10752" max="10753" width="9.5703125" style="208" customWidth="1"/>
    <col min="10754" max="10755" width="14.7109375" style="208" customWidth="1"/>
    <col min="10756" max="10756" width="0" style="208" hidden="1" customWidth="1"/>
    <col min="10757" max="10763" width="9.5703125" style="208" customWidth="1"/>
    <col min="10764" max="11006" width="9.85546875" style="208"/>
    <col min="11007" max="11007" width="3.85546875" style="208" customWidth="1"/>
    <col min="11008" max="11009" width="9.5703125" style="208" customWidth="1"/>
    <col min="11010" max="11011" width="14.7109375" style="208" customWidth="1"/>
    <col min="11012" max="11012" width="0" style="208" hidden="1" customWidth="1"/>
    <col min="11013" max="11019" width="9.5703125" style="208" customWidth="1"/>
    <col min="11020" max="11262" width="9.85546875" style="208"/>
    <col min="11263" max="11263" width="3.85546875" style="208" customWidth="1"/>
    <col min="11264" max="11265" width="9.5703125" style="208" customWidth="1"/>
    <col min="11266" max="11267" width="14.7109375" style="208" customWidth="1"/>
    <col min="11268" max="11268" width="0" style="208" hidden="1" customWidth="1"/>
    <col min="11269" max="11275" width="9.5703125" style="208" customWidth="1"/>
    <col min="11276" max="11518" width="9.85546875" style="208"/>
    <col min="11519" max="11519" width="3.85546875" style="208" customWidth="1"/>
    <col min="11520" max="11521" width="9.5703125" style="208" customWidth="1"/>
    <col min="11522" max="11523" width="14.7109375" style="208" customWidth="1"/>
    <col min="11524" max="11524" width="0" style="208" hidden="1" customWidth="1"/>
    <col min="11525" max="11531" width="9.5703125" style="208" customWidth="1"/>
    <col min="11532" max="11774" width="9.85546875" style="208"/>
    <col min="11775" max="11775" width="3.85546875" style="208" customWidth="1"/>
    <col min="11776" max="11777" width="9.5703125" style="208" customWidth="1"/>
    <col min="11778" max="11779" width="14.7109375" style="208" customWidth="1"/>
    <col min="11780" max="11780" width="0" style="208" hidden="1" customWidth="1"/>
    <col min="11781" max="11787" width="9.5703125" style="208" customWidth="1"/>
    <col min="11788" max="12030" width="9.85546875" style="208"/>
    <col min="12031" max="12031" width="3.85546875" style="208" customWidth="1"/>
    <col min="12032" max="12033" width="9.5703125" style="208" customWidth="1"/>
    <col min="12034" max="12035" width="14.7109375" style="208" customWidth="1"/>
    <col min="12036" max="12036" width="0" style="208" hidden="1" customWidth="1"/>
    <col min="12037" max="12043" width="9.5703125" style="208" customWidth="1"/>
    <col min="12044" max="12286" width="9.85546875" style="208"/>
    <col min="12287" max="12287" width="3.85546875" style="208" customWidth="1"/>
    <col min="12288" max="12289" width="9.5703125" style="208" customWidth="1"/>
    <col min="12290" max="12291" width="14.7109375" style="208" customWidth="1"/>
    <col min="12292" max="12292" width="0" style="208" hidden="1" customWidth="1"/>
    <col min="12293" max="12299" width="9.5703125" style="208" customWidth="1"/>
    <col min="12300" max="12542" width="9.85546875" style="208"/>
    <col min="12543" max="12543" width="3.85546875" style="208" customWidth="1"/>
    <col min="12544" max="12545" width="9.5703125" style="208" customWidth="1"/>
    <col min="12546" max="12547" width="14.7109375" style="208" customWidth="1"/>
    <col min="12548" max="12548" width="0" style="208" hidden="1" customWidth="1"/>
    <col min="12549" max="12555" width="9.5703125" style="208" customWidth="1"/>
    <col min="12556" max="12798" width="9.85546875" style="208"/>
    <col min="12799" max="12799" width="3.85546875" style="208" customWidth="1"/>
    <col min="12800" max="12801" width="9.5703125" style="208" customWidth="1"/>
    <col min="12802" max="12803" width="14.7109375" style="208" customWidth="1"/>
    <col min="12804" max="12804" width="0" style="208" hidden="1" customWidth="1"/>
    <col min="12805" max="12811" width="9.5703125" style="208" customWidth="1"/>
    <col min="12812" max="13054" width="9.85546875" style="208"/>
    <col min="13055" max="13055" width="3.85546875" style="208" customWidth="1"/>
    <col min="13056" max="13057" width="9.5703125" style="208" customWidth="1"/>
    <col min="13058" max="13059" width="14.7109375" style="208" customWidth="1"/>
    <col min="13060" max="13060" width="0" style="208" hidden="1" customWidth="1"/>
    <col min="13061" max="13067" width="9.5703125" style="208" customWidth="1"/>
    <col min="13068" max="13310" width="9.85546875" style="208"/>
    <col min="13311" max="13311" width="3.85546875" style="208" customWidth="1"/>
    <col min="13312" max="13313" width="9.5703125" style="208" customWidth="1"/>
    <col min="13314" max="13315" width="14.7109375" style="208" customWidth="1"/>
    <col min="13316" max="13316" width="0" style="208" hidden="1" customWidth="1"/>
    <col min="13317" max="13323" width="9.5703125" style="208" customWidth="1"/>
    <col min="13324" max="13566" width="9.85546875" style="208"/>
    <col min="13567" max="13567" width="3.85546875" style="208" customWidth="1"/>
    <col min="13568" max="13569" width="9.5703125" style="208" customWidth="1"/>
    <col min="13570" max="13571" width="14.7109375" style="208" customWidth="1"/>
    <col min="13572" max="13572" width="0" style="208" hidden="1" customWidth="1"/>
    <col min="13573" max="13579" width="9.5703125" style="208" customWidth="1"/>
    <col min="13580" max="13822" width="9.85546875" style="208"/>
    <col min="13823" max="13823" width="3.85546875" style="208" customWidth="1"/>
    <col min="13824" max="13825" width="9.5703125" style="208" customWidth="1"/>
    <col min="13826" max="13827" width="14.7109375" style="208" customWidth="1"/>
    <col min="13828" max="13828" width="0" style="208" hidden="1" customWidth="1"/>
    <col min="13829" max="13835" width="9.5703125" style="208" customWidth="1"/>
    <col min="13836" max="14078" width="9.85546875" style="208"/>
    <col min="14079" max="14079" width="3.85546875" style="208" customWidth="1"/>
    <col min="14080" max="14081" width="9.5703125" style="208" customWidth="1"/>
    <col min="14082" max="14083" width="14.7109375" style="208" customWidth="1"/>
    <col min="14084" max="14084" width="0" style="208" hidden="1" customWidth="1"/>
    <col min="14085" max="14091" width="9.5703125" style="208" customWidth="1"/>
    <col min="14092" max="14334" width="9.85546875" style="208"/>
    <col min="14335" max="14335" width="3.85546875" style="208" customWidth="1"/>
    <col min="14336" max="14337" width="9.5703125" style="208" customWidth="1"/>
    <col min="14338" max="14339" width="14.7109375" style="208" customWidth="1"/>
    <col min="14340" max="14340" width="0" style="208" hidden="1" customWidth="1"/>
    <col min="14341" max="14347" width="9.5703125" style="208" customWidth="1"/>
    <col min="14348" max="14590" width="9.85546875" style="208"/>
    <col min="14591" max="14591" width="3.85546875" style="208" customWidth="1"/>
    <col min="14592" max="14593" width="9.5703125" style="208" customWidth="1"/>
    <col min="14594" max="14595" width="14.7109375" style="208" customWidth="1"/>
    <col min="14596" max="14596" width="0" style="208" hidden="1" customWidth="1"/>
    <col min="14597" max="14603" width="9.5703125" style="208" customWidth="1"/>
    <col min="14604" max="14846" width="9.85546875" style="208"/>
    <col min="14847" max="14847" width="3.85546875" style="208" customWidth="1"/>
    <col min="14848" max="14849" width="9.5703125" style="208" customWidth="1"/>
    <col min="14850" max="14851" width="14.7109375" style="208" customWidth="1"/>
    <col min="14852" max="14852" width="0" style="208" hidden="1" customWidth="1"/>
    <col min="14853" max="14859" width="9.5703125" style="208" customWidth="1"/>
    <col min="14860" max="15102" width="9.85546875" style="208"/>
    <col min="15103" max="15103" width="3.85546875" style="208" customWidth="1"/>
    <col min="15104" max="15105" width="9.5703125" style="208" customWidth="1"/>
    <col min="15106" max="15107" width="14.7109375" style="208" customWidth="1"/>
    <col min="15108" max="15108" width="0" style="208" hidden="1" customWidth="1"/>
    <col min="15109" max="15115" width="9.5703125" style="208" customWidth="1"/>
    <col min="15116" max="15358" width="9.85546875" style="208"/>
    <col min="15359" max="15359" width="3.85546875" style="208" customWidth="1"/>
    <col min="15360" max="15361" width="9.5703125" style="208" customWidth="1"/>
    <col min="15362" max="15363" width="14.7109375" style="208" customWidth="1"/>
    <col min="15364" max="15364" width="0" style="208" hidden="1" customWidth="1"/>
    <col min="15365" max="15371" width="9.5703125" style="208" customWidth="1"/>
    <col min="15372" max="15614" width="9.85546875" style="208"/>
    <col min="15615" max="15615" width="3.85546875" style="208" customWidth="1"/>
    <col min="15616" max="15617" width="9.5703125" style="208" customWidth="1"/>
    <col min="15618" max="15619" width="14.7109375" style="208" customWidth="1"/>
    <col min="15620" max="15620" width="0" style="208" hidden="1" customWidth="1"/>
    <col min="15621" max="15627" width="9.5703125" style="208" customWidth="1"/>
    <col min="15628" max="15870" width="9.85546875" style="208"/>
    <col min="15871" max="15871" width="3.85546875" style="208" customWidth="1"/>
    <col min="15872" max="15873" width="9.5703125" style="208" customWidth="1"/>
    <col min="15874" max="15875" width="14.7109375" style="208" customWidth="1"/>
    <col min="15876" max="15876" width="0" style="208" hidden="1" customWidth="1"/>
    <col min="15877" max="15883" width="9.5703125" style="208" customWidth="1"/>
    <col min="15884" max="16126" width="9.85546875" style="208"/>
    <col min="16127" max="16127" width="3.85546875" style="208" customWidth="1"/>
    <col min="16128" max="16129" width="9.5703125" style="208" customWidth="1"/>
    <col min="16130" max="16131" width="14.7109375" style="208" customWidth="1"/>
    <col min="16132" max="16132" width="0" style="208" hidden="1" customWidth="1"/>
    <col min="16133" max="16139" width="9.5703125" style="208" customWidth="1"/>
    <col min="16140" max="16384" width="9.85546875" style="208"/>
  </cols>
  <sheetData>
    <row r="1" spans="1:8" s="177" customFormat="1" ht="18" customHeight="1">
      <c r="B1"/>
      <c r="C1"/>
      <c r="D1"/>
      <c r="E1"/>
      <c r="F1" s="229" t="s">
        <v>78</v>
      </c>
      <c r="G1" s="230" t="s">
        <v>146</v>
      </c>
      <c r="H1"/>
    </row>
    <row r="2" spans="1:8" s="177" customFormat="1" ht="14.45" customHeight="1">
      <c r="B2"/>
      <c r="C2"/>
      <c r="D2"/>
      <c r="E2"/>
      <c r="F2" s="229" t="s">
        <v>80</v>
      </c>
      <c r="G2" s="231" t="s">
        <v>449</v>
      </c>
      <c r="H2"/>
    </row>
    <row r="3" spans="1:8" s="177" customFormat="1" ht="14.45" customHeight="1" thickBot="1">
      <c r="B3"/>
      <c r="C3"/>
      <c r="D3"/>
      <c r="E3"/>
      <c r="F3" s="229" t="s">
        <v>82</v>
      </c>
      <c r="G3" s="232" t="s">
        <v>147</v>
      </c>
      <c r="H3"/>
    </row>
    <row r="4" spans="1:8" s="177" customFormat="1" ht="17.25" customHeight="1" thickBot="1">
      <c r="A4" s="175"/>
      <c r="B4" s="403" t="s">
        <v>148</v>
      </c>
      <c r="C4" s="403"/>
      <c r="D4" s="233"/>
      <c r="E4"/>
      <c r="F4"/>
      <c r="G4"/>
      <c r="H4"/>
    </row>
    <row r="5" spans="1:8" s="177" customFormat="1" ht="3.95" customHeight="1" thickBot="1">
      <c r="A5" s="175"/>
      <c r="B5" s="404"/>
      <c r="C5" s="404"/>
      <c r="D5" s="213"/>
      <c r="E5"/>
      <c r="F5" s="175"/>
      <c r="G5" s="175"/>
      <c r="H5"/>
    </row>
    <row r="6" spans="1:8" s="177" customFormat="1" ht="17.25" customHeight="1" thickBot="1">
      <c r="A6" s="175"/>
      <c r="B6" s="403" t="s">
        <v>149</v>
      </c>
      <c r="C6" s="403"/>
      <c r="D6" s="234" t="str">
        <f>'[12]1. CUTTING DOCKET'!L14</f>
        <v>GOLF WANG</v>
      </c>
      <c r="E6"/>
      <c r="F6" s="178" t="s">
        <v>150</v>
      </c>
      <c r="G6" s="235" t="str">
        <f>'[12]1. CUTTING DOCKET'!D9</f>
        <v>SS23 PRODUCTION</v>
      </c>
      <c r="H6"/>
    </row>
    <row r="7" spans="1:8" s="177" customFormat="1" ht="3.95" customHeight="1" thickBot="1">
      <c r="A7" s="175"/>
      <c r="B7" s="405"/>
      <c r="C7" s="405"/>
      <c r="D7" s="213"/>
      <c r="E7"/>
      <c r="F7" s="180"/>
      <c r="G7" s="236"/>
      <c r="H7"/>
    </row>
    <row r="8" spans="1:8" s="177" customFormat="1" ht="17.25" customHeight="1" thickBot="1">
      <c r="A8" s="175"/>
      <c r="B8" s="403" t="s">
        <v>450</v>
      </c>
      <c r="C8" s="403"/>
      <c r="D8" s="237" t="e">
        <f>#REF!</f>
        <v>#REF!</v>
      </c>
      <c r="E8" s="238"/>
      <c r="F8" s="178" t="s">
        <v>145</v>
      </c>
      <c r="G8" s="237" t="e">
        <f>#REF!</f>
        <v>#REF!</v>
      </c>
      <c r="H8"/>
    </row>
    <row r="9" spans="1:8" s="177" customFormat="1" ht="9" customHeight="1" thickBot="1">
      <c r="A9" s="239"/>
      <c r="B9" s="183"/>
      <c r="C9" s="183"/>
      <c r="D9" s="183"/>
      <c r="F9" s="183"/>
      <c r="G9" s="183"/>
    </row>
    <row r="10" spans="1:8" s="189" customFormat="1" ht="33.75" customHeight="1" thickBot="1">
      <c r="A10" s="240" t="s">
        <v>451</v>
      </c>
      <c r="B10" s="241" t="s">
        <v>452</v>
      </c>
      <c r="C10" s="401" t="s">
        <v>453</v>
      </c>
      <c r="D10" s="402"/>
      <c r="E10" s="402"/>
      <c r="F10" s="402"/>
      <c r="G10" s="242" t="s">
        <v>454</v>
      </c>
      <c r="H10" s="243" t="s">
        <v>455</v>
      </c>
    </row>
    <row r="11" spans="1:8" s="177" customFormat="1" ht="76.5" customHeight="1">
      <c r="A11" s="190">
        <v>1</v>
      </c>
      <c r="B11" s="191" t="s">
        <v>156</v>
      </c>
      <c r="C11" s="407" t="s">
        <v>478</v>
      </c>
      <c r="D11" s="408"/>
      <c r="E11" s="408"/>
      <c r="F11" s="409"/>
      <c r="G11" s="190"/>
      <c r="H11" s="190"/>
    </row>
    <row r="12" spans="1:8" s="177" customFormat="1" ht="76.5" customHeight="1">
      <c r="A12" s="194">
        <v>2</v>
      </c>
      <c r="B12" s="195" t="s">
        <v>157</v>
      </c>
      <c r="C12" s="410" t="s">
        <v>158</v>
      </c>
      <c r="D12" s="411"/>
      <c r="E12" s="411"/>
      <c r="F12" s="412"/>
      <c r="G12" s="244"/>
      <c r="H12" s="244"/>
    </row>
    <row r="13" spans="1:8" s="177" customFormat="1" ht="76.5" customHeight="1">
      <c r="A13" s="194">
        <v>3</v>
      </c>
      <c r="B13" s="195" t="s">
        <v>159</v>
      </c>
      <c r="C13" s="410" t="s">
        <v>479</v>
      </c>
      <c r="D13" s="411"/>
      <c r="E13" s="411"/>
      <c r="F13" s="412"/>
      <c r="G13" s="244"/>
      <c r="H13" s="244"/>
    </row>
    <row r="14" spans="1:8" s="177" customFormat="1" ht="48.6" customHeight="1">
      <c r="A14" s="194">
        <v>4</v>
      </c>
      <c r="B14" s="195" t="s">
        <v>160</v>
      </c>
      <c r="C14" s="410" t="s">
        <v>161</v>
      </c>
      <c r="D14" s="411"/>
      <c r="E14" s="411"/>
      <c r="F14" s="412"/>
      <c r="G14" s="244"/>
      <c r="H14" s="244"/>
    </row>
    <row r="15" spans="1:8" s="177" customFormat="1" ht="60.95" customHeight="1">
      <c r="A15" s="194">
        <v>5</v>
      </c>
      <c r="B15" s="195" t="s">
        <v>162</v>
      </c>
      <c r="C15" s="410" t="s">
        <v>173</v>
      </c>
      <c r="D15" s="411"/>
      <c r="E15" s="411"/>
      <c r="F15" s="412"/>
      <c r="G15" s="244"/>
      <c r="H15" s="244"/>
    </row>
    <row r="16" spans="1:8" s="177" customFormat="1" ht="76.5" customHeight="1">
      <c r="A16" s="194">
        <v>6</v>
      </c>
      <c r="B16" s="195" t="s">
        <v>163</v>
      </c>
      <c r="C16" s="410" t="s">
        <v>164</v>
      </c>
      <c r="D16" s="411"/>
      <c r="E16" s="411"/>
      <c r="F16" s="412"/>
      <c r="G16" s="244"/>
      <c r="H16" s="244"/>
    </row>
    <row r="17" spans="1:8" s="177" customFormat="1" ht="45.95" customHeight="1">
      <c r="A17" s="194">
        <v>7</v>
      </c>
      <c r="B17" s="195" t="s">
        <v>165</v>
      </c>
      <c r="C17" s="410" t="s">
        <v>178</v>
      </c>
      <c r="D17" s="411"/>
      <c r="E17" s="411"/>
      <c r="F17" s="412"/>
      <c r="G17" s="244"/>
      <c r="H17" s="244"/>
    </row>
    <row r="18" spans="1:8" s="177" customFormat="1" ht="39.950000000000003" customHeight="1">
      <c r="A18" s="194">
        <v>8</v>
      </c>
      <c r="B18" s="195" t="s">
        <v>166</v>
      </c>
      <c r="C18" s="410" t="s">
        <v>177</v>
      </c>
      <c r="D18" s="411"/>
      <c r="E18" s="411"/>
      <c r="F18" s="412"/>
      <c r="G18" s="244"/>
      <c r="H18" s="244"/>
    </row>
    <row r="19" spans="1:8" s="177" customFormat="1" ht="51.95" customHeight="1">
      <c r="A19" s="194">
        <v>9</v>
      </c>
      <c r="B19" s="195" t="s">
        <v>167</v>
      </c>
      <c r="C19" s="410" t="s">
        <v>120</v>
      </c>
      <c r="D19" s="411"/>
      <c r="E19" s="411"/>
      <c r="F19" s="412"/>
      <c r="G19" s="244"/>
      <c r="H19" s="244"/>
    </row>
    <row r="20" spans="1:8" s="177" customFormat="1" ht="76.5" customHeight="1" thickBot="1">
      <c r="A20" s="203">
        <v>10</v>
      </c>
      <c r="B20" s="245" t="s">
        <v>168</v>
      </c>
      <c r="C20" s="413" t="s">
        <v>169</v>
      </c>
      <c r="D20" s="414"/>
      <c r="E20" s="414"/>
      <c r="F20" s="415"/>
      <c r="G20" s="204"/>
      <c r="H20" s="204"/>
    </row>
    <row r="21" spans="1:8" ht="12" customHeight="1">
      <c r="A21" s="189"/>
      <c r="B21" s="189"/>
      <c r="C21" s="181"/>
      <c r="D21" s="181"/>
      <c r="E21" s="181"/>
      <c r="F21" s="181"/>
      <c r="G21" s="189"/>
      <c r="H21" s="189"/>
    </row>
    <row r="22" spans="1:8" ht="34.5" customHeight="1">
      <c r="A22" s="189"/>
      <c r="B22" s="406" t="s">
        <v>456</v>
      </c>
      <c r="C22" s="406"/>
      <c r="D22" s="406"/>
      <c r="E22" s="181"/>
      <c r="F22" s="181"/>
      <c r="G22" s="406" t="s">
        <v>457</v>
      </c>
      <c r="H22" s="406"/>
    </row>
    <row r="23" spans="1:8" ht="39.950000000000003" customHeight="1">
      <c r="A23" s="189"/>
      <c r="B23" s="246"/>
      <c r="C23" s="246"/>
      <c r="D23" s="246"/>
      <c r="E23" s="246"/>
      <c r="F23" s="177"/>
      <c r="G23" s="246"/>
      <c r="H23" s="246"/>
    </row>
    <row r="24" spans="1:8" ht="39.950000000000003" customHeight="1">
      <c r="A24" s="189"/>
      <c r="B24" s="246"/>
      <c r="C24" s="246"/>
      <c r="D24" s="246"/>
      <c r="E24" s="246"/>
      <c r="F24" s="177"/>
      <c r="G24" s="246"/>
      <c r="H24" s="246"/>
    </row>
    <row r="25" spans="1:8" ht="39.950000000000003" customHeight="1">
      <c r="A25" s="189"/>
      <c r="B25" s="246"/>
      <c r="C25" s="246"/>
      <c r="D25" s="246"/>
      <c r="E25" s="246"/>
      <c r="F25" s="177"/>
      <c r="G25" s="246"/>
      <c r="H25" s="246"/>
    </row>
    <row r="26" spans="1:8" ht="39.950000000000003" customHeight="1">
      <c r="A26" s="175"/>
      <c r="B26" s="246" t="s">
        <v>458</v>
      </c>
      <c r="C26" s="166"/>
      <c r="D26" s="166"/>
      <c r="E26" s="166"/>
      <c r="F26" s="166"/>
      <c r="G26" s="166"/>
      <c r="H26" s="166"/>
    </row>
    <row r="27" spans="1:8" ht="39.950000000000003" customHeight="1">
      <c r="A27" s="175"/>
      <c r="B27" s="166"/>
      <c r="C27" s="166"/>
      <c r="D27" s="166"/>
      <c r="E27" s="166"/>
      <c r="F27" s="166"/>
      <c r="G27" s="166"/>
      <c r="H27" s="166"/>
    </row>
    <row r="28" spans="1:8" ht="39.950000000000003" customHeight="1">
      <c r="A28" s="175"/>
      <c r="B28" s="166"/>
      <c r="C28" s="166"/>
      <c r="D28" s="166"/>
      <c r="E28" s="166"/>
      <c r="F28" s="166"/>
      <c r="G28" s="166"/>
      <c r="H28" s="166"/>
    </row>
    <row r="29" spans="1:8" ht="39.950000000000003" customHeight="1">
      <c r="A29" s="175"/>
      <c r="B29" s="166"/>
      <c r="C29" s="166"/>
      <c r="D29" s="166"/>
      <c r="E29" s="166"/>
      <c r="F29" s="166"/>
      <c r="G29" s="166"/>
      <c r="H29" s="166"/>
    </row>
    <row r="30" spans="1:8" ht="39.950000000000003" customHeight="1">
      <c r="A30" s="175"/>
      <c r="B30" s="166"/>
      <c r="C30" s="166"/>
      <c r="D30" s="166"/>
      <c r="E30" s="166"/>
      <c r="F30" s="166"/>
      <c r="G30" s="166"/>
      <c r="H30" s="166"/>
    </row>
    <row r="31" spans="1:8" ht="39.950000000000003" customHeight="1">
      <c r="A31" s="175"/>
      <c r="B31" s="166"/>
      <c r="C31" s="166"/>
      <c r="D31" s="166"/>
      <c r="E31" s="166"/>
      <c r="F31" s="166"/>
      <c r="G31" s="166"/>
      <c r="H31" s="166"/>
    </row>
    <row r="32" spans="1:8" ht="39.950000000000003" customHeight="1">
      <c r="A32" s="175"/>
      <c r="B32" s="166"/>
      <c r="C32" s="166"/>
      <c r="D32" s="166"/>
      <c r="E32" s="166"/>
      <c r="F32" s="166"/>
      <c r="G32" s="166"/>
      <c r="H32" s="166"/>
    </row>
    <row r="33" spans="1:8" ht="39.950000000000003" customHeight="1">
      <c r="A33" s="175"/>
      <c r="B33" s="166"/>
      <c r="C33" s="166"/>
      <c r="D33" s="166"/>
      <c r="E33" s="166"/>
      <c r="F33" s="166"/>
      <c r="G33" s="166"/>
      <c r="H33" s="166"/>
    </row>
    <row r="34" spans="1:8" ht="39.950000000000003" customHeight="1">
      <c r="A34" s="175"/>
      <c r="B34" s="166"/>
      <c r="C34" s="166"/>
      <c r="D34" s="166"/>
      <c r="E34" s="166"/>
      <c r="F34" s="166"/>
      <c r="G34" s="166"/>
      <c r="H34" s="166"/>
    </row>
    <row r="35" spans="1:8" ht="39.950000000000003" customHeight="1">
      <c r="A35" s="175"/>
      <c r="B35" s="166"/>
      <c r="C35" s="166"/>
      <c r="D35" s="166"/>
      <c r="E35" s="166"/>
      <c r="F35" s="166"/>
      <c r="G35" s="166"/>
      <c r="H35" s="166"/>
    </row>
    <row r="36" spans="1:8" ht="39.950000000000003" customHeight="1">
      <c r="A36" s="175"/>
      <c r="B36" s="166"/>
      <c r="C36" s="166"/>
      <c r="D36" s="166"/>
      <c r="E36" s="166"/>
      <c r="F36" s="166"/>
      <c r="G36" s="166"/>
      <c r="H36" s="166"/>
    </row>
    <row r="37" spans="1:8" ht="39.950000000000003" customHeight="1">
      <c r="A37" s="175"/>
      <c r="B37" s="166"/>
      <c r="C37" s="166"/>
      <c r="D37" s="166"/>
      <c r="E37" s="166"/>
      <c r="F37" s="166"/>
      <c r="G37" s="166"/>
      <c r="H37" s="166"/>
    </row>
    <row r="38" spans="1:8" ht="39.950000000000003" customHeight="1">
      <c r="A38" s="175"/>
      <c r="B38" s="166"/>
      <c r="C38" s="166"/>
      <c r="D38" s="166"/>
      <c r="E38" s="166"/>
      <c r="F38" s="166"/>
      <c r="G38" s="166"/>
      <c r="H38" s="166"/>
    </row>
    <row r="39" spans="1:8" ht="39.950000000000003" customHeight="1">
      <c r="A39" s="175"/>
      <c r="B39" s="166"/>
      <c r="C39" s="166"/>
      <c r="D39" s="166"/>
      <c r="E39" s="166"/>
      <c r="F39" s="166"/>
      <c r="G39" s="166"/>
      <c r="H39" s="166"/>
    </row>
    <row r="40" spans="1:8" ht="39.950000000000003" customHeight="1">
      <c r="A40" s="175"/>
      <c r="B40" s="166"/>
      <c r="C40" s="166"/>
      <c r="D40" s="166"/>
      <c r="E40" s="166"/>
      <c r="F40" s="166"/>
      <c r="G40" s="166"/>
      <c r="H40" s="166"/>
    </row>
    <row r="41" spans="1:8" ht="39.950000000000003" customHeight="1">
      <c r="A41" s="175"/>
      <c r="B41" s="166"/>
      <c r="C41" s="166"/>
      <c r="D41" s="166"/>
      <c r="E41" s="166"/>
      <c r="F41" s="166"/>
      <c r="G41" s="166"/>
      <c r="H41" s="166"/>
    </row>
    <row r="42" spans="1:8" ht="39.950000000000003" customHeight="1">
      <c r="A42" s="175"/>
      <c r="B42" s="166"/>
      <c r="C42" s="166"/>
      <c r="D42" s="166"/>
      <c r="E42" s="166"/>
      <c r="F42" s="166"/>
      <c r="G42" s="166"/>
      <c r="H42" s="166"/>
    </row>
    <row r="43" spans="1:8" ht="39.950000000000003" customHeight="1">
      <c r="A43" s="175"/>
      <c r="B43" s="166"/>
      <c r="C43" s="166"/>
      <c r="D43" s="166"/>
      <c r="E43" s="166"/>
      <c r="F43" s="166"/>
      <c r="G43" s="166"/>
      <c r="H43" s="166"/>
    </row>
    <row r="44" spans="1:8" ht="39.950000000000003" customHeight="1">
      <c r="A44" s="175"/>
      <c r="B44" s="166"/>
      <c r="C44" s="166"/>
      <c r="D44" s="166"/>
      <c r="E44" s="166"/>
      <c r="F44" s="166"/>
      <c r="G44" s="166"/>
      <c r="H44" s="166"/>
    </row>
    <row r="45" spans="1:8" ht="39.950000000000003" customHeight="1">
      <c r="A45" s="175"/>
      <c r="B45" s="166"/>
      <c r="C45" s="166"/>
      <c r="D45" s="166"/>
      <c r="E45" s="166"/>
      <c r="F45" s="166"/>
      <c r="G45" s="166"/>
      <c r="H45" s="166"/>
    </row>
    <row r="46" spans="1:8" ht="39.950000000000003" customHeight="1">
      <c r="A46" s="175"/>
      <c r="B46" s="166"/>
      <c r="C46" s="166"/>
      <c r="D46" s="166"/>
      <c r="E46" s="166"/>
      <c r="F46" s="166"/>
      <c r="G46" s="166"/>
      <c r="H46" s="166"/>
    </row>
    <row r="47" spans="1:8" ht="39.950000000000003" customHeight="1">
      <c r="A47" s="175"/>
      <c r="B47" s="166"/>
      <c r="C47" s="166"/>
      <c r="D47" s="166"/>
      <c r="E47" s="166"/>
      <c r="F47" s="166"/>
      <c r="G47" s="166"/>
      <c r="H47" s="166"/>
    </row>
    <row r="48" spans="1:8" ht="39.950000000000003" customHeight="1">
      <c r="A48" s="175"/>
      <c r="B48" s="166"/>
      <c r="C48" s="166"/>
      <c r="D48" s="166"/>
      <c r="E48" s="166"/>
      <c r="F48" s="166"/>
      <c r="G48" s="166"/>
      <c r="H48" s="166"/>
    </row>
    <row r="49" spans="1:8" ht="39.950000000000003" customHeight="1">
      <c r="A49" s="175"/>
      <c r="B49" s="166"/>
      <c r="C49" s="166"/>
      <c r="D49" s="166"/>
      <c r="E49" s="166"/>
      <c r="F49" s="166"/>
      <c r="G49" s="166"/>
      <c r="H49" s="166"/>
    </row>
    <row r="50" spans="1:8" ht="39.950000000000003" customHeight="1">
      <c r="A50" s="175"/>
      <c r="B50" s="166"/>
      <c r="C50" s="166"/>
      <c r="D50" s="166"/>
      <c r="E50" s="166"/>
      <c r="F50" s="166"/>
      <c r="G50" s="166"/>
      <c r="H50" s="166"/>
    </row>
    <row r="51" spans="1:8" ht="39.950000000000003" customHeight="1">
      <c r="A51" s="175"/>
      <c r="B51" s="166"/>
      <c r="C51" s="166"/>
      <c r="D51" s="166"/>
      <c r="E51" s="166"/>
      <c r="F51" s="166"/>
      <c r="G51" s="166"/>
      <c r="H51" s="166"/>
    </row>
    <row r="52" spans="1:8" ht="39.950000000000003" customHeight="1">
      <c r="A52" s="175"/>
      <c r="B52" s="166"/>
      <c r="C52" s="166"/>
      <c r="D52" s="166"/>
      <c r="E52" s="166"/>
      <c r="F52" s="166"/>
      <c r="G52" s="166"/>
      <c r="H52" s="166"/>
    </row>
    <row r="53" spans="1:8" ht="39.950000000000003" customHeight="1">
      <c r="A53" s="175"/>
      <c r="B53" s="166"/>
      <c r="C53" s="166"/>
      <c r="D53" s="166"/>
      <c r="E53" s="166"/>
      <c r="F53" s="166"/>
      <c r="G53" s="166"/>
      <c r="H53" s="166"/>
    </row>
    <row r="54" spans="1:8" ht="39.950000000000003" customHeight="1">
      <c r="A54" s="175"/>
      <c r="B54" s="166"/>
      <c r="C54" s="166"/>
      <c r="D54" s="166"/>
      <c r="E54" s="166"/>
      <c r="F54" s="166"/>
      <c r="G54" s="166"/>
      <c r="H54" s="166"/>
    </row>
    <row r="55" spans="1:8" ht="39.950000000000003" customHeight="1">
      <c r="A55" s="175"/>
      <c r="B55" s="166"/>
      <c r="C55" s="166"/>
      <c r="D55" s="166"/>
      <c r="E55" s="166"/>
      <c r="F55" s="166"/>
      <c r="G55" s="166"/>
      <c r="H55" s="166"/>
    </row>
    <row r="56" spans="1:8" ht="39.950000000000003" customHeight="1">
      <c r="A56" s="175"/>
      <c r="B56" s="166"/>
      <c r="C56" s="166"/>
      <c r="D56" s="166"/>
      <c r="E56" s="166"/>
      <c r="F56" s="166"/>
      <c r="G56" s="166"/>
      <c r="H56" s="166"/>
    </row>
    <row r="57" spans="1:8" ht="39.950000000000003" customHeight="1">
      <c r="A57" s="175"/>
      <c r="B57" s="166"/>
      <c r="C57" s="166"/>
      <c r="D57" s="166"/>
      <c r="E57" s="166"/>
      <c r="F57" s="166"/>
      <c r="G57" s="166"/>
      <c r="H57" s="166"/>
    </row>
    <row r="58" spans="1:8" ht="39.950000000000003" customHeight="1">
      <c r="A58" s="175"/>
      <c r="B58" s="166"/>
      <c r="C58" s="166"/>
      <c r="D58" s="166"/>
      <c r="E58" s="166"/>
      <c r="F58" s="166"/>
      <c r="G58" s="166"/>
      <c r="H58" s="166"/>
    </row>
    <row r="59" spans="1:8" ht="39.950000000000003" customHeight="1">
      <c r="A59" s="175"/>
      <c r="B59" s="166"/>
      <c r="C59" s="166"/>
      <c r="D59" s="166"/>
      <c r="E59" s="166"/>
      <c r="F59" s="166"/>
      <c r="G59" s="166"/>
      <c r="H59" s="166"/>
    </row>
    <row r="60" spans="1:8" ht="39.950000000000003" customHeight="1">
      <c r="A60" s="175"/>
      <c r="B60" s="166"/>
      <c r="C60" s="166"/>
      <c r="D60" s="166"/>
      <c r="E60" s="166"/>
      <c r="F60" s="166"/>
      <c r="G60" s="166"/>
      <c r="H60" s="166"/>
    </row>
    <row r="61" spans="1:8" ht="39.950000000000003" customHeight="1">
      <c r="A61" s="175"/>
      <c r="B61" s="166"/>
      <c r="C61" s="166"/>
      <c r="D61" s="166"/>
      <c r="E61" s="166"/>
      <c r="F61" s="166"/>
      <c r="G61" s="166"/>
      <c r="H61" s="166"/>
    </row>
    <row r="62" spans="1:8" ht="39.950000000000003" customHeight="1">
      <c r="A62" s="175"/>
      <c r="B62" s="166"/>
      <c r="C62" s="166"/>
      <c r="D62" s="166"/>
      <c r="E62" s="166"/>
      <c r="F62" s="166"/>
      <c r="G62" s="166"/>
      <c r="H62" s="166"/>
    </row>
    <row r="63" spans="1:8" ht="39.950000000000003" customHeight="1">
      <c r="A63" s="175"/>
      <c r="B63" s="166"/>
      <c r="C63" s="166"/>
      <c r="D63" s="166"/>
      <c r="E63" s="166"/>
      <c r="F63" s="166"/>
      <c r="G63" s="166"/>
      <c r="H63" s="166"/>
    </row>
    <row r="64" spans="1:8" ht="39.950000000000003" customHeight="1">
      <c r="A64" s="175"/>
      <c r="B64" s="166"/>
      <c r="C64" s="166"/>
      <c r="D64" s="166"/>
      <c r="E64" s="166"/>
      <c r="F64" s="166"/>
      <c r="G64" s="166"/>
      <c r="H64" s="166"/>
    </row>
    <row r="65" spans="1:8" ht="39.950000000000003" customHeight="1">
      <c r="A65" s="175"/>
      <c r="B65" s="166"/>
      <c r="C65" s="166"/>
      <c r="D65" s="166"/>
      <c r="E65" s="166"/>
      <c r="F65" s="166"/>
      <c r="G65" s="166"/>
      <c r="H65" s="166"/>
    </row>
    <row r="66" spans="1:8" ht="39.950000000000003" customHeight="1">
      <c r="A66" s="175"/>
      <c r="B66" s="166"/>
      <c r="C66" s="166"/>
      <c r="D66" s="166"/>
      <c r="E66" s="166"/>
      <c r="F66" s="166"/>
      <c r="G66" s="166"/>
      <c r="H66" s="166"/>
    </row>
    <row r="67" spans="1:8" ht="39.950000000000003" customHeight="1">
      <c r="A67" s="175"/>
      <c r="B67" s="166"/>
      <c r="C67" s="166"/>
      <c r="D67" s="166"/>
      <c r="E67" s="166"/>
      <c r="F67" s="166"/>
      <c r="G67" s="166"/>
      <c r="H67" s="166"/>
    </row>
    <row r="68" spans="1:8" ht="39.950000000000003" customHeight="1">
      <c r="A68" s="175"/>
      <c r="B68" s="166"/>
      <c r="C68" s="166"/>
      <c r="D68" s="166"/>
      <c r="E68" s="166"/>
      <c r="F68" s="166"/>
      <c r="G68" s="166"/>
      <c r="H68" s="166"/>
    </row>
  </sheetData>
  <mergeCells count="18"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A4DA-7178-45A0-A2CC-3D75FEBADD86}">
  <sheetPr>
    <pageSetUpPr fitToPage="1"/>
  </sheetPr>
  <dimension ref="A1:R47"/>
  <sheetViews>
    <sheetView view="pageBreakPreview" topLeftCell="A14" zoomScale="60" zoomScaleNormal="55" zoomScalePageLayoutView="30" workbookViewId="0">
      <selection activeCell="K134" sqref="K134"/>
    </sheetView>
  </sheetViews>
  <sheetFormatPr defaultColWidth="9.140625" defaultRowHeight="16.5"/>
  <cols>
    <col min="1" max="1" width="16.42578125" style="262" customWidth="1"/>
    <col min="2" max="2" width="29.140625" style="248" customWidth="1"/>
    <col min="3" max="3" width="9.5703125" style="248" customWidth="1"/>
    <col min="4" max="4" width="28.85546875" style="249" customWidth="1"/>
    <col min="5" max="5" width="9.5703125" style="249" customWidth="1"/>
    <col min="6" max="6" width="28.85546875" style="249" customWidth="1"/>
    <col min="7" max="7" width="9.5703125" style="249" customWidth="1"/>
    <col min="8" max="8" width="28.85546875" style="249" customWidth="1"/>
    <col min="9" max="9" width="9.5703125" style="249" customWidth="1"/>
    <col min="10" max="10" width="28.85546875" style="249" customWidth="1"/>
    <col min="11" max="11" width="9.5703125" style="249" customWidth="1"/>
    <col min="12" max="12" width="29.140625" style="249" customWidth="1"/>
    <col min="13" max="13" width="9.140625" style="249"/>
    <col min="14" max="14" width="29.140625" style="249" customWidth="1"/>
    <col min="15" max="15" width="9.5703125" style="249" customWidth="1"/>
    <col min="16" max="16" width="29.140625" style="249" customWidth="1"/>
    <col min="17" max="17" width="9.5703125" style="249" customWidth="1"/>
    <col min="18" max="18" width="29.140625" style="249" customWidth="1"/>
    <col min="19" max="16384" width="9.140625" style="249"/>
  </cols>
  <sheetData>
    <row r="1" spans="1:18">
      <c r="A1" s="247"/>
    </row>
    <row r="2" spans="1:18" s="253" customFormat="1" ht="33">
      <c r="A2" s="250"/>
      <c r="B2" s="251" t="s">
        <v>459</v>
      </c>
      <c r="C2" s="252"/>
    </row>
    <row r="3" spans="1:18">
      <c r="A3" s="247"/>
    </row>
    <row r="4" spans="1:18" s="256" customFormat="1" ht="71.25" customHeight="1">
      <c r="A4" s="254" t="s">
        <v>460</v>
      </c>
      <c r="B4" s="255" t="s">
        <v>461</v>
      </c>
      <c r="D4" s="255" t="s">
        <v>462</v>
      </c>
      <c r="F4" s="255" t="s">
        <v>463</v>
      </c>
      <c r="H4" s="255" t="s">
        <v>464</v>
      </c>
      <c r="J4" s="255" t="s">
        <v>465</v>
      </c>
      <c r="L4" s="257" t="s">
        <v>466</v>
      </c>
    </row>
    <row r="5" spans="1:18" ht="17.25">
      <c r="A5" s="258" t="s">
        <v>467</v>
      </c>
      <c r="B5" s="259"/>
    </row>
    <row r="6" spans="1:18" ht="197.25" customHeight="1">
      <c r="A6" s="247"/>
      <c r="B6" s="260"/>
      <c r="C6" s="261"/>
    </row>
    <row r="7" spans="1:18" ht="17.25">
      <c r="B7" s="263"/>
    </row>
    <row r="8" spans="1:18" s="256" customFormat="1" ht="71.25" customHeight="1">
      <c r="A8" s="254" t="s">
        <v>468</v>
      </c>
      <c r="B8" s="255" t="s">
        <v>461</v>
      </c>
      <c r="D8" s="255" t="s">
        <v>462</v>
      </c>
      <c r="F8" s="255" t="s">
        <v>463</v>
      </c>
      <c r="H8" s="255" t="s">
        <v>464</v>
      </c>
      <c r="J8" s="255" t="s">
        <v>465</v>
      </c>
      <c r="L8" s="257" t="s">
        <v>466</v>
      </c>
    </row>
    <row r="9" spans="1:18" ht="197.25" customHeight="1">
      <c r="A9" s="247"/>
      <c r="B9" s="261"/>
    </row>
    <row r="11" spans="1:18" s="256" customFormat="1" ht="71.25" customHeight="1">
      <c r="A11" s="254" t="s">
        <v>469</v>
      </c>
      <c r="B11" s="255" t="s">
        <v>461</v>
      </c>
      <c r="D11" s="255" t="s">
        <v>462</v>
      </c>
      <c r="F11" s="255" t="s">
        <v>463</v>
      </c>
      <c r="H11" s="255" t="s">
        <v>470</v>
      </c>
      <c r="J11" s="255" t="s">
        <v>464</v>
      </c>
      <c r="L11" s="255" t="s">
        <v>465</v>
      </c>
      <c r="N11" s="257" t="s">
        <v>466</v>
      </c>
    </row>
    <row r="12" spans="1:18" ht="197.25" customHeight="1">
      <c r="A12" s="247"/>
      <c r="B12" s="261"/>
    </row>
    <row r="14" spans="1:18" s="256" customFormat="1" ht="71.25" customHeight="1">
      <c r="A14" s="254" t="s">
        <v>93</v>
      </c>
      <c r="B14" s="255" t="s">
        <v>461</v>
      </c>
      <c r="D14" s="255" t="s">
        <v>462</v>
      </c>
      <c r="F14" s="255" t="s">
        <v>471</v>
      </c>
      <c r="H14" s="255" t="s">
        <v>472</v>
      </c>
      <c r="J14" s="255" t="s">
        <v>473</v>
      </c>
      <c r="L14" s="257" t="s">
        <v>474</v>
      </c>
      <c r="N14" s="257" t="s">
        <v>475</v>
      </c>
      <c r="P14" s="255" t="s">
        <v>476</v>
      </c>
      <c r="R14" s="257" t="s">
        <v>466</v>
      </c>
    </row>
    <row r="15" spans="1:18" ht="197.25" customHeight="1">
      <c r="A15" s="247"/>
      <c r="B15" s="261"/>
      <c r="F15" s="261"/>
    </row>
    <row r="18" spans="1:14" s="214" customFormat="1" ht="71.25" customHeight="1">
      <c r="A18" s="254" t="s">
        <v>176</v>
      </c>
      <c r="B18" s="255" t="s">
        <v>461</v>
      </c>
      <c r="C18" s="256"/>
      <c r="D18" s="255" t="s">
        <v>462</v>
      </c>
      <c r="E18" s="256"/>
      <c r="F18" s="255" t="s">
        <v>471</v>
      </c>
      <c r="G18" s="256"/>
      <c r="H18" s="255" t="s">
        <v>472</v>
      </c>
      <c r="I18" s="256"/>
      <c r="J18" s="257" t="s">
        <v>477</v>
      </c>
      <c r="K18" s="256"/>
      <c r="L18" s="255" t="s">
        <v>476</v>
      </c>
      <c r="M18" s="256"/>
      <c r="N18" s="257" t="s">
        <v>466</v>
      </c>
    </row>
    <row r="19" spans="1:14" ht="197.25" customHeight="1">
      <c r="A19" s="247"/>
      <c r="B19" s="261"/>
      <c r="F19" s="261"/>
    </row>
    <row r="20" spans="1:14">
      <c r="B20" s="249"/>
      <c r="C20" s="261"/>
    </row>
    <row r="21" spans="1:14" ht="27.75" customHeight="1">
      <c r="B21" s="260"/>
      <c r="C21" s="264"/>
      <c r="E21" s="261"/>
    </row>
    <row r="22" spans="1:14">
      <c r="C22" s="265"/>
    </row>
    <row r="35" spans="2:6">
      <c r="B35" s="249"/>
    </row>
    <row r="36" spans="2:6" ht="27.75" customHeight="1">
      <c r="B36" s="260"/>
      <c r="C36" s="264"/>
    </row>
    <row r="37" spans="2:6" ht="17.25">
      <c r="B37" s="263"/>
    </row>
    <row r="38" spans="2:6" ht="17.25">
      <c r="B38" s="266"/>
    </row>
    <row r="39" spans="2:6" ht="27.75" customHeight="1">
      <c r="B39" s="260"/>
      <c r="C39" s="264"/>
    </row>
    <row r="40" spans="2:6" ht="17.25">
      <c r="B40" s="263"/>
      <c r="D40" s="261"/>
    </row>
    <row r="41" spans="2:6" ht="17.25">
      <c r="B41" s="259"/>
    </row>
    <row r="42" spans="2:6" ht="27.75" customHeight="1">
      <c r="B42" s="260"/>
      <c r="C42" s="264"/>
    </row>
    <row r="43" spans="2:6" ht="17.25">
      <c r="B43" s="267"/>
    </row>
    <row r="47" spans="2:6">
      <c r="F47" s="261"/>
    </row>
  </sheetData>
  <printOptions horizontalCentered="1"/>
  <pageMargins left="0.25" right="0.25" top="0.875" bottom="0.75" header="0.3" footer="0.3"/>
  <pageSetup paperSize="9" scale="37" fitToHeight="0" orientation="landscape" r:id="rId1"/>
  <headerFooter scaleWithDoc="0">
    <oddHeader>&amp;L&amp;G&amp;R&amp;"Euclid Circular A SemiBold,Regular"&amp;16&amp;K000000[ QUY CÁCH ĐÓNG GÓI ]</oddHeader>
    <oddFooter>&amp;L&amp;"Euclid Circular A SemiBold,Regular"&amp;12[UA]&amp;"Euclid Circular A,Regular"&amp;5
&amp;G&amp;R&amp;G</oddFooter>
  </headerFooter>
  <rowBreaks count="2" manualBreakCount="2">
    <brk id="17" max="20" man="1"/>
    <brk id="19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210D-5E5C-4376-840F-A4236A3717B1}">
  <sheetPr>
    <pageSetUpPr fitToPage="1"/>
  </sheetPr>
  <dimension ref="A1:H64"/>
  <sheetViews>
    <sheetView view="pageBreakPreview" topLeftCell="A10" zoomScale="85" zoomScaleNormal="100" zoomScaleSheetLayoutView="85" zoomScalePageLayoutView="70" workbookViewId="0">
      <selection activeCell="G14" sqref="G14"/>
    </sheetView>
  </sheetViews>
  <sheetFormatPr defaultColWidth="9.85546875" defaultRowHeight="17.25"/>
  <cols>
    <col min="1" max="1" width="3.85546875" style="208" customWidth="1"/>
    <col min="2" max="2" width="18.85546875" style="208" customWidth="1"/>
    <col min="3" max="3" width="13.85546875" style="208" customWidth="1"/>
    <col min="4" max="4" width="16.28515625" style="208" customWidth="1"/>
    <col min="5" max="6" width="12.85546875" style="212" customWidth="1"/>
    <col min="7" max="7" width="14" style="208" bestFit="1" customWidth="1"/>
    <col min="8" max="8" width="28.42578125" style="208" customWidth="1"/>
    <col min="9" max="256" width="9.85546875" style="208"/>
    <col min="257" max="257" width="3.85546875" style="208" customWidth="1"/>
    <col min="258" max="259" width="9.5703125" style="208" customWidth="1"/>
    <col min="260" max="261" width="14.7109375" style="208" customWidth="1"/>
    <col min="262" max="262" width="0" style="208" hidden="1" customWidth="1"/>
    <col min="263" max="269" width="9.5703125" style="208" customWidth="1"/>
    <col min="270" max="512" width="9.85546875" style="208"/>
    <col min="513" max="513" width="3.85546875" style="208" customWidth="1"/>
    <col min="514" max="515" width="9.5703125" style="208" customWidth="1"/>
    <col min="516" max="517" width="14.7109375" style="208" customWidth="1"/>
    <col min="518" max="518" width="0" style="208" hidden="1" customWidth="1"/>
    <col min="519" max="525" width="9.5703125" style="208" customWidth="1"/>
    <col min="526" max="768" width="9.85546875" style="208"/>
    <col min="769" max="769" width="3.85546875" style="208" customWidth="1"/>
    <col min="770" max="771" width="9.5703125" style="208" customWidth="1"/>
    <col min="772" max="773" width="14.7109375" style="208" customWidth="1"/>
    <col min="774" max="774" width="0" style="208" hidden="1" customWidth="1"/>
    <col min="775" max="781" width="9.5703125" style="208" customWidth="1"/>
    <col min="782" max="1024" width="9.85546875" style="208"/>
    <col min="1025" max="1025" width="3.85546875" style="208" customWidth="1"/>
    <col min="1026" max="1027" width="9.5703125" style="208" customWidth="1"/>
    <col min="1028" max="1029" width="14.7109375" style="208" customWidth="1"/>
    <col min="1030" max="1030" width="0" style="208" hidden="1" customWidth="1"/>
    <col min="1031" max="1037" width="9.5703125" style="208" customWidth="1"/>
    <col min="1038" max="1280" width="9.85546875" style="208"/>
    <col min="1281" max="1281" width="3.85546875" style="208" customWidth="1"/>
    <col min="1282" max="1283" width="9.5703125" style="208" customWidth="1"/>
    <col min="1284" max="1285" width="14.7109375" style="208" customWidth="1"/>
    <col min="1286" max="1286" width="0" style="208" hidden="1" customWidth="1"/>
    <col min="1287" max="1293" width="9.5703125" style="208" customWidth="1"/>
    <col min="1294" max="1536" width="9.85546875" style="208"/>
    <col min="1537" max="1537" width="3.85546875" style="208" customWidth="1"/>
    <col min="1538" max="1539" width="9.5703125" style="208" customWidth="1"/>
    <col min="1540" max="1541" width="14.7109375" style="208" customWidth="1"/>
    <col min="1542" max="1542" width="0" style="208" hidden="1" customWidth="1"/>
    <col min="1543" max="1549" width="9.5703125" style="208" customWidth="1"/>
    <col min="1550" max="1792" width="9.85546875" style="208"/>
    <col min="1793" max="1793" width="3.85546875" style="208" customWidth="1"/>
    <col min="1794" max="1795" width="9.5703125" style="208" customWidth="1"/>
    <col min="1796" max="1797" width="14.7109375" style="208" customWidth="1"/>
    <col min="1798" max="1798" width="0" style="208" hidden="1" customWidth="1"/>
    <col min="1799" max="1805" width="9.5703125" style="208" customWidth="1"/>
    <col min="1806" max="2048" width="9.85546875" style="208"/>
    <col min="2049" max="2049" width="3.85546875" style="208" customWidth="1"/>
    <col min="2050" max="2051" width="9.5703125" style="208" customWidth="1"/>
    <col min="2052" max="2053" width="14.7109375" style="208" customWidth="1"/>
    <col min="2054" max="2054" width="0" style="208" hidden="1" customWidth="1"/>
    <col min="2055" max="2061" width="9.5703125" style="208" customWidth="1"/>
    <col min="2062" max="2304" width="9.85546875" style="208"/>
    <col min="2305" max="2305" width="3.85546875" style="208" customWidth="1"/>
    <col min="2306" max="2307" width="9.5703125" style="208" customWidth="1"/>
    <col min="2308" max="2309" width="14.7109375" style="208" customWidth="1"/>
    <col min="2310" max="2310" width="0" style="208" hidden="1" customWidth="1"/>
    <col min="2311" max="2317" width="9.5703125" style="208" customWidth="1"/>
    <col min="2318" max="2560" width="9.85546875" style="208"/>
    <col min="2561" max="2561" width="3.85546875" style="208" customWidth="1"/>
    <col min="2562" max="2563" width="9.5703125" style="208" customWidth="1"/>
    <col min="2564" max="2565" width="14.7109375" style="208" customWidth="1"/>
    <col min="2566" max="2566" width="0" style="208" hidden="1" customWidth="1"/>
    <col min="2567" max="2573" width="9.5703125" style="208" customWidth="1"/>
    <col min="2574" max="2816" width="9.85546875" style="208"/>
    <col min="2817" max="2817" width="3.85546875" style="208" customWidth="1"/>
    <col min="2818" max="2819" width="9.5703125" style="208" customWidth="1"/>
    <col min="2820" max="2821" width="14.7109375" style="208" customWidth="1"/>
    <col min="2822" max="2822" width="0" style="208" hidden="1" customWidth="1"/>
    <col min="2823" max="2829" width="9.5703125" style="208" customWidth="1"/>
    <col min="2830" max="3072" width="9.85546875" style="208"/>
    <col min="3073" max="3073" width="3.85546875" style="208" customWidth="1"/>
    <col min="3074" max="3075" width="9.5703125" style="208" customWidth="1"/>
    <col min="3076" max="3077" width="14.7109375" style="208" customWidth="1"/>
    <col min="3078" max="3078" width="0" style="208" hidden="1" customWidth="1"/>
    <col min="3079" max="3085" width="9.5703125" style="208" customWidth="1"/>
    <col min="3086" max="3328" width="9.85546875" style="208"/>
    <col min="3329" max="3329" width="3.85546875" style="208" customWidth="1"/>
    <col min="3330" max="3331" width="9.5703125" style="208" customWidth="1"/>
    <col min="3332" max="3333" width="14.7109375" style="208" customWidth="1"/>
    <col min="3334" max="3334" width="0" style="208" hidden="1" customWidth="1"/>
    <col min="3335" max="3341" width="9.5703125" style="208" customWidth="1"/>
    <col min="3342" max="3584" width="9.85546875" style="208"/>
    <col min="3585" max="3585" width="3.85546875" style="208" customWidth="1"/>
    <col min="3586" max="3587" width="9.5703125" style="208" customWidth="1"/>
    <col min="3588" max="3589" width="14.7109375" style="208" customWidth="1"/>
    <col min="3590" max="3590" width="0" style="208" hidden="1" customWidth="1"/>
    <col min="3591" max="3597" width="9.5703125" style="208" customWidth="1"/>
    <col min="3598" max="3840" width="9.85546875" style="208"/>
    <col min="3841" max="3841" width="3.85546875" style="208" customWidth="1"/>
    <col min="3842" max="3843" width="9.5703125" style="208" customWidth="1"/>
    <col min="3844" max="3845" width="14.7109375" style="208" customWidth="1"/>
    <col min="3846" max="3846" width="0" style="208" hidden="1" customWidth="1"/>
    <col min="3847" max="3853" width="9.5703125" style="208" customWidth="1"/>
    <col min="3854" max="4096" width="9.85546875" style="208"/>
    <col min="4097" max="4097" width="3.85546875" style="208" customWidth="1"/>
    <col min="4098" max="4099" width="9.5703125" style="208" customWidth="1"/>
    <col min="4100" max="4101" width="14.7109375" style="208" customWidth="1"/>
    <col min="4102" max="4102" width="0" style="208" hidden="1" customWidth="1"/>
    <col min="4103" max="4109" width="9.5703125" style="208" customWidth="1"/>
    <col min="4110" max="4352" width="9.85546875" style="208"/>
    <col min="4353" max="4353" width="3.85546875" style="208" customWidth="1"/>
    <col min="4354" max="4355" width="9.5703125" style="208" customWidth="1"/>
    <col min="4356" max="4357" width="14.7109375" style="208" customWidth="1"/>
    <col min="4358" max="4358" width="0" style="208" hidden="1" customWidth="1"/>
    <col min="4359" max="4365" width="9.5703125" style="208" customWidth="1"/>
    <col min="4366" max="4608" width="9.85546875" style="208"/>
    <col min="4609" max="4609" width="3.85546875" style="208" customWidth="1"/>
    <col min="4610" max="4611" width="9.5703125" style="208" customWidth="1"/>
    <col min="4612" max="4613" width="14.7109375" style="208" customWidth="1"/>
    <col min="4614" max="4614" width="0" style="208" hidden="1" customWidth="1"/>
    <col min="4615" max="4621" width="9.5703125" style="208" customWidth="1"/>
    <col min="4622" max="4864" width="9.85546875" style="208"/>
    <col min="4865" max="4865" width="3.85546875" style="208" customWidth="1"/>
    <col min="4866" max="4867" width="9.5703125" style="208" customWidth="1"/>
    <col min="4868" max="4869" width="14.7109375" style="208" customWidth="1"/>
    <col min="4870" max="4870" width="0" style="208" hidden="1" customWidth="1"/>
    <col min="4871" max="4877" width="9.5703125" style="208" customWidth="1"/>
    <col min="4878" max="5120" width="9.85546875" style="208"/>
    <col min="5121" max="5121" width="3.85546875" style="208" customWidth="1"/>
    <col min="5122" max="5123" width="9.5703125" style="208" customWidth="1"/>
    <col min="5124" max="5125" width="14.7109375" style="208" customWidth="1"/>
    <col min="5126" max="5126" width="0" style="208" hidden="1" customWidth="1"/>
    <col min="5127" max="5133" width="9.5703125" style="208" customWidth="1"/>
    <col min="5134" max="5376" width="9.85546875" style="208"/>
    <col min="5377" max="5377" width="3.85546875" style="208" customWidth="1"/>
    <col min="5378" max="5379" width="9.5703125" style="208" customWidth="1"/>
    <col min="5380" max="5381" width="14.7109375" style="208" customWidth="1"/>
    <col min="5382" max="5382" width="0" style="208" hidden="1" customWidth="1"/>
    <col min="5383" max="5389" width="9.5703125" style="208" customWidth="1"/>
    <col min="5390" max="5632" width="9.85546875" style="208"/>
    <col min="5633" max="5633" width="3.85546875" style="208" customWidth="1"/>
    <col min="5634" max="5635" width="9.5703125" style="208" customWidth="1"/>
    <col min="5636" max="5637" width="14.7109375" style="208" customWidth="1"/>
    <col min="5638" max="5638" width="0" style="208" hidden="1" customWidth="1"/>
    <col min="5639" max="5645" width="9.5703125" style="208" customWidth="1"/>
    <col min="5646" max="5888" width="9.85546875" style="208"/>
    <col min="5889" max="5889" width="3.85546875" style="208" customWidth="1"/>
    <col min="5890" max="5891" width="9.5703125" style="208" customWidth="1"/>
    <col min="5892" max="5893" width="14.7109375" style="208" customWidth="1"/>
    <col min="5894" max="5894" width="0" style="208" hidden="1" customWidth="1"/>
    <col min="5895" max="5901" width="9.5703125" style="208" customWidth="1"/>
    <col min="5902" max="6144" width="9.85546875" style="208"/>
    <col min="6145" max="6145" width="3.85546875" style="208" customWidth="1"/>
    <col min="6146" max="6147" width="9.5703125" style="208" customWidth="1"/>
    <col min="6148" max="6149" width="14.7109375" style="208" customWidth="1"/>
    <col min="6150" max="6150" width="0" style="208" hidden="1" customWidth="1"/>
    <col min="6151" max="6157" width="9.5703125" style="208" customWidth="1"/>
    <col min="6158" max="6400" width="9.85546875" style="208"/>
    <col min="6401" max="6401" width="3.85546875" style="208" customWidth="1"/>
    <col min="6402" max="6403" width="9.5703125" style="208" customWidth="1"/>
    <col min="6404" max="6405" width="14.7109375" style="208" customWidth="1"/>
    <col min="6406" max="6406" width="0" style="208" hidden="1" customWidth="1"/>
    <col min="6407" max="6413" width="9.5703125" style="208" customWidth="1"/>
    <col min="6414" max="6656" width="9.85546875" style="208"/>
    <col min="6657" max="6657" width="3.85546875" style="208" customWidth="1"/>
    <col min="6658" max="6659" width="9.5703125" style="208" customWidth="1"/>
    <col min="6660" max="6661" width="14.7109375" style="208" customWidth="1"/>
    <col min="6662" max="6662" width="0" style="208" hidden="1" customWidth="1"/>
    <col min="6663" max="6669" width="9.5703125" style="208" customWidth="1"/>
    <col min="6670" max="6912" width="9.85546875" style="208"/>
    <col min="6913" max="6913" width="3.85546875" style="208" customWidth="1"/>
    <col min="6914" max="6915" width="9.5703125" style="208" customWidth="1"/>
    <col min="6916" max="6917" width="14.7109375" style="208" customWidth="1"/>
    <col min="6918" max="6918" width="0" style="208" hidden="1" customWidth="1"/>
    <col min="6919" max="6925" width="9.5703125" style="208" customWidth="1"/>
    <col min="6926" max="7168" width="9.85546875" style="208"/>
    <col min="7169" max="7169" width="3.85546875" style="208" customWidth="1"/>
    <col min="7170" max="7171" width="9.5703125" style="208" customWidth="1"/>
    <col min="7172" max="7173" width="14.7109375" style="208" customWidth="1"/>
    <col min="7174" max="7174" width="0" style="208" hidden="1" customWidth="1"/>
    <col min="7175" max="7181" width="9.5703125" style="208" customWidth="1"/>
    <col min="7182" max="7424" width="9.85546875" style="208"/>
    <col min="7425" max="7425" width="3.85546875" style="208" customWidth="1"/>
    <col min="7426" max="7427" width="9.5703125" style="208" customWidth="1"/>
    <col min="7428" max="7429" width="14.7109375" style="208" customWidth="1"/>
    <col min="7430" max="7430" width="0" style="208" hidden="1" customWidth="1"/>
    <col min="7431" max="7437" width="9.5703125" style="208" customWidth="1"/>
    <col min="7438" max="7680" width="9.85546875" style="208"/>
    <col min="7681" max="7681" width="3.85546875" style="208" customWidth="1"/>
    <col min="7682" max="7683" width="9.5703125" style="208" customWidth="1"/>
    <col min="7684" max="7685" width="14.7109375" style="208" customWidth="1"/>
    <col min="7686" max="7686" width="0" style="208" hidden="1" customWidth="1"/>
    <col min="7687" max="7693" width="9.5703125" style="208" customWidth="1"/>
    <col min="7694" max="7936" width="9.85546875" style="208"/>
    <col min="7937" max="7937" width="3.85546875" style="208" customWidth="1"/>
    <col min="7938" max="7939" width="9.5703125" style="208" customWidth="1"/>
    <col min="7940" max="7941" width="14.7109375" style="208" customWidth="1"/>
    <col min="7942" max="7942" width="0" style="208" hidden="1" customWidth="1"/>
    <col min="7943" max="7949" width="9.5703125" style="208" customWidth="1"/>
    <col min="7950" max="8192" width="9.85546875" style="208"/>
    <col min="8193" max="8193" width="3.85546875" style="208" customWidth="1"/>
    <col min="8194" max="8195" width="9.5703125" style="208" customWidth="1"/>
    <col min="8196" max="8197" width="14.7109375" style="208" customWidth="1"/>
    <col min="8198" max="8198" width="0" style="208" hidden="1" customWidth="1"/>
    <col min="8199" max="8205" width="9.5703125" style="208" customWidth="1"/>
    <col min="8206" max="8448" width="9.85546875" style="208"/>
    <col min="8449" max="8449" width="3.85546875" style="208" customWidth="1"/>
    <col min="8450" max="8451" width="9.5703125" style="208" customWidth="1"/>
    <col min="8452" max="8453" width="14.7109375" style="208" customWidth="1"/>
    <col min="8454" max="8454" width="0" style="208" hidden="1" customWidth="1"/>
    <col min="8455" max="8461" width="9.5703125" style="208" customWidth="1"/>
    <col min="8462" max="8704" width="9.85546875" style="208"/>
    <col min="8705" max="8705" width="3.85546875" style="208" customWidth="1"/>
    <col min="8706" max="8707" width="9.5703125" style="208" customWidth="1"/>
    <col min="8708" max="8709" width="14.7109375" style="208" customWidth="1"/>
    <col min="8710" max="8710" width="0" style="208" hidden="1" customWidth="1"/>
    <col min="8711" max="8717" width="9.5703125" style="208" customWidth="1"/>
    <col min="8718" max="8960" width="9.85546875" style="208"/>
    <col min="8961" max="8961" width="3.85546875" style="208" customWidth="1"/>
    <col min="8962" max="8963" width="9.5703125" style="208" customWidth="1"/>
    <col min="8964" max="8965" width="14.7109375" style="208" customWidth="1"/>
    <col min="8966" max="8966" width="0" style="208" hidden="1" customWidth="1"/>
    <col min="8967" max="8973" width="9.5703125" style="208" customWidth="1"/>
    <col min="8974" max="9216" width="9.85546875" style="208"/>
    <col min="9217" max="9217" width="3.85546875" style="208" customWidth="1"/>
    <col min="9218" max="9219" width="9.5703125" style="208" customWidth="1"/>
    <col min="9220" max="9221" width="14.7109375" style="208" customWidth="1"/>
    <col min="9222" max="9222" width="0" style="208" hidden="1" customWidth="1"/>
    <col min="9223" max="9229" width="9.5703125" style="208" customWidth="1"/>
    <col min="9230" max="9472" width="9.85546875" style="208"/>
    <col min="9473" max="9473" width="3.85546875" style="208" customWidth="1"/>
    <col min="9474" max="9475" width="9.5703125" style="208" customWidth="1"/>
    <col min="9476" max="9477" width="14.7109375" style="208" customWidth="1"/>
    <col min="9478" max="9478" width="0" style="208" hidden="1" customWidth="1"/>
    <col min="9479" max="9485" width="9.5703125" style="208" customWidth="1"/>
    <col min="9486" max="9728" width="9.85546875" style="208"/>
    <col min="9729" max="9729" width="3.85546875" style="208" customWidth="1"/>
    <col min="9730" max="9731" width="9.5703125" style="208" customWidth="1"/>
    <col min="9732" max="9733" width="14.7109375" style="208" customWidth="1"/>
    <col min="9734" max="9734" width="0" style="208" hidden="1" customWidth="1"/>
    <col min="9735" max="9741" width="9.5703125" style="208" customWidth="1"/>
    <col min="9742" max="9984" width="9.85546875" style="208"/>
    <col min="9985" max="9985" width="3.85546875" style="208" customWidth="1"/>
    <col min="9986" max="9987" width="9.5703125" style="208" customWidth="1"/>
    <col min="9988" max="9989" width="14.7109375" style="208" customWidth="1"/>
    <col min="9990" max="9990" width="0" style="208" hidden="1" customWidth="1"/>
    <col min="9991" max="9997" width="9.5703125" style="208" customWidth="1"/>
    <col min="9998" max="10240" width="9.85546875" style="208"/>
    <col min="10241" max="10241" width="3.85546875" style="208" customWidth="1"/>
    <col min="10242" max="10243" width="9.5703125" style="208" customWidth="1"/>
    <col min="10244" max="10245" width="14.7109375" style="208" customWidth="1"/>
    <col min="10246" max="10246" width="0" style="208" hidden="1" customWidth="1"/>
    <col min="10247" max="10253" width="9.5703125" style="208" customWidth="1"/>
    <col min="10254" max="10496" width="9.85546875" style="208"/>
    <col min="10497" max="10497" width="3.85546875" style="208" customWidth="1"/>
    <col min="10498" max="10499" width="9.5703125" style="208" customWidth="1"/>
    <col min="10500" max="10501" width="14.7109375" style="208" customWidth="1"/>
    <col min="10502" max="10502" width="0" style="208" hidden="1" customWidth="1"/>
    <col min="10503" max="10509" width="9.5703125" style="208" customWidth="1"/>
    <col min="10510" max="10752" width="9.85546875" style="208"/>
    <col min="10753" max="10753" width="3.85546875" style="208" customWidth="1"/>
    <col min="10754" max="10755" width="9.5703125" style="208" customWidth="1"/>
    <col min="10756" max="10757" width="14.7109375" style="208" customWidth="1"/>
    <col min="10758" max="10758" width="0" style="208" hidden="1" customWidth="1"/>
    <col min="10759" max="10765" width="9.5703125" style="208" customWidth="1"/>
    <col min="10766" max="11008" width="9.85546875" style="208"/>
    <col min="11009" max="11009" width="3.85546875" style="208" customWidth="1"/>
    <col min="11010" max="11011" width="9.5703125" style="208" customWidth="1"/>
    <col min="11012" max="11013" width="14.7109375" style="208" customWidth="1"/>
    <col min="11014" max="11014" width="0" style="208" hidden="1" customWidth="1"/>
    <col min="11015" max="11021" width="9.5703125" style="208" customWidth="1"/>
    <col min="11022" max="11264" width="9.85546875" style="208"/>
    <col min="11265" max="11265" width="3.85546875" style="208" customWidth="1"/>
    <col min="11266" max="11267" width="9.5703125" style="208" customWidth="1"/>
    <col min="11268" max="11269" width="14.7109375" style="208" customWidth="1"/>
    <col min="11270" max="11270" width="0" style="208" hidden="1" customWidth="1"/>
    <col min="11271" max="11277" width="9.5703125" style="208" customWidth="1"/>
    <col min="11278" max="11520" width="9.85546875" style="208"/>
    <col min="11521" max="11521" width="3.85546875" style="208" customWidth="1"/>
    <col min="11522" max="11523" width="9.5703125" style="208" customWidth="1"/>
    <col min="11524" max="11525" width="14.7109375" style="208" customWidth="1"/>
    <col min="11526" max="11526" width="0" style="208" hidden="1" customWidth="1"/>
    <col min="11527" max="11533" width="9.5703125" style="208" customWidth="1"/>
    <col min="11534" max="11776" width="9.85546875" style="208"/>
    <col min="11777" max="11777" width="3.85546875" style="208" customWidth="1"/>
    <col min="11778" max="11779" width="9.5703125" style="208" customWidth="1"/>
    <col min="11780" max="11781" width="14.7109375" style="208" customWidth="1"/>
    <col min="11782" max="11782" width="0" style="208" hidden="1" customWidth="1"/>
    <col min="11783" max="11789" width="9.5703125" style="208" customWidth="1"/>
    <col min="11790" max="12032" width="9.85546875" style="208"/>
    <col min="12033" max="12033" width="3.85546875" style="208" customWidth="1"/>
    <col min="12034" max="12035" width="9.5703125" style="208" customWidth="1"/>
    <col min="12036" max="12037" width="14.7109375" style="208" customWidth="1"/>
    <col min="12038" max="12038" width="0" style="208" hidden="1" customWidth="1"/>
    <col min="12039" max="12045" width="9.5703125" style="208" customWidth="1"/>
    <col min="12046" max="12288" width="9.85546875" style="208"/>
    <col min="12289" max="12289" width="3.85546875" style="208" customWidth="1"/>
    <col min="12290" max="12291" width="9.5703125" style="208" customWidth="1"/>
    <col min="12292" max="12293" width="14.7109375" style="208" customWidth="1"/>
    <col min="12294" max="12294" width="0" style="208" hidden="1" customWidth="1"/>
    <col min="12295" max="12301" width="9.5703125" style="208" customWidth="1"/>
    <col min="12302" max="12544" width="9.85546875" style="208"/>
    <col min="12545" max="12545" width="3.85546875" style="208" customWidth="1"/>
    <col min="12546" max="12547" width="9.5703125" style="208" customWidth="1"/>
    <col min="12548" max="12549" width="14.7109375" style="208" customWidth="1"/>
    <col min="12550" max="12550" width="0" style="208" hidden="1" customWidth="1"/>
    <col min="12551" max="12557" width="9.5703125" style="208" customWidth="1"/>
    <col min="12558" max="12800" width="9.85546875" style="208"/>
    <col min="12801" max="12801" width="3.85546875" style="208" customWidth="1"/>
    <col min="12802" max="12803" width="9.5703125" style="208" customWidth="1"/>
    <col min="12804" max="12805" width="14.7109375" style="208" customWidth="1"/>
    <col min="12806" max="12806" width="0" style="208" hidden="1" customWidth="1"/>
    <col min="12807" max="12813" width="9.5703125" style="208" customWidth="1"/>
    <col min="12814" max="13056" width="9.85546875" style="208"/>
    <col min="13057" max="13057" width="3.85546875" style="208" customWidth="1"/>
    <col min="13058" max="13059" width="9.5703125" style="208" customWidth="1"/>
    <col min="13060" max="13061" width="14.7109375" style="208" customWidth="1"/>
    <col min="13062" max="13062" width="0" style="208" hidden="1" customWidth="1"/>
    <col min="13063" max="13069" width="9.5703125" style="208" customWidth="1"/>
    <col min="13070" max="13312" width="9.85546875" style="208"/>
    <col min="13313" max="13313" width="3.85546875" style="208" customWidth="1"/>
    <col min="13314" max="13315" width="9.5703125" style="208" customWidth="1"/>
    <col min="13316" max="13317" width="14.7109375" style="208" customWidth="1"/>
    <col min="13318" max="13318" width="0" style="208" hidden="1" customWidth="1"/>
    <col min="13319" max="13325" width="9.5703125" style="208" customWidth="1"/>
    <col min="13326" max="13568" width="9.85546875" style="208"/>
    <col min="13569" max="13569" width="3.85546875" style="208" customWidth="1"/>
    <col min="13570" max="13571" width="9.5703125" style="208" customWidth="1"/>
    <col min="13572" max="13573" width="14.7109375" style="208" customWidth="1"/>
    <col min="13574" max="13574" width="0" style="208" hidden="1" customWidth="1"/>
    <col min="13575" max="13581" width="9.5703125" style="208" customWidth="1"/>
    <col min="13582" max="13824" width="9.85546875" style="208"/>
    <col min="13825" max="13825" width="3.85546875" style="208" customWidth="1"/>
    <col min="13826" max="13827" width="9.5703125" style="208" customWidth="1"/>
    <col min="13828" max="13829" width="14.7109375" style="208" customWidth="1"/>
    <col min="13830" max="13830" width="0" style="208" hidden="1" customWidth="1"/>
    <col min="13831" max="13837" width="9.5703125" style="208" customWidth="1"/>
    <col min="13838" max="14080" width="9.85546875" style="208"/>
    <col min="14081" max="14081" width="3.85546875" style="208" customWidth="1"/>
    <col min="14082" max="14083" width="9.5703125" style="208" customWidth="1"/>
    <col min="14084" max="14085" width="14.7109375" style="208" customWidth="1"/>
    <col min="14086" max="14086" width="0" style="208" hidden="1" customWidth="1"/>
    <col min="14087" max="14093" width="9.5703125" style="208" customWidth="1"/>
    <col min="14094" max="14336" width="9.85546875" style="208"/>
    <col min="14337" max="14337" width="3.85546875" style="208" customWidth="1"/>
    <col min="14338" max="14339" width="9.5703125" style="208" customWidth="1"/>
    <col min="14340" max="14341" width="14.7109375" style="208" customWidth="1"/>
    <col min="14342" max="14342" width="0" style="208" hidden="1" customWidth="1"/>
    <col min="14343" max="14349" width="9.5703125" style="208" customWidth="1"/>
    <col min="14350" max="14592" width="9.85546875" style="208"/>
    <col min="14593" max="14593" width="3.85546875" style="208" customWidth="1"/>
    <col min="14594" max="14595" width="9.5703125" style="208" customWidth="1"/>
    <col min="14596" max="14597" width="14.7109375" style="208" customWidth="1"/>
    <col min="14598" max="14598" width="0" style="208" hidden="1" customWidth="1"/>
    <col min="14599" max="14605" width="9.5703125" style="208" customWidth="1"/>
    <col min="14606" max="14848" width="9.85546875" style="208"/>
    <col min="14849" max="14849" width="3.85546875" style="208" customWidth="1"/>
    <col min="14850" max="14851" width="9.5703125" style="208" customWidth="1"/>
    <col min="14852" max="14853" width="14.7109375" style="208" customWidth="1"/>
    <col min="14854" max="14854" width="0" style="208" hidden="1" customWidth="1"/>
    <col min="14855" max="14861" width="9.5703125" style="208" customWidth="1"/>
    <col min="14862" max="15104" width="9.85546875" style="208"/>
    <col min="15105" max="15105" width="3.85546875" style="208" customWidth="1"/>
    <col min="15106" max="15107" width="9.5703125" style="208" customWidth="1"/>
    <col min="15108" max="15109" width="14.7109375" style="208" customWidth="1"/>
    <col min="15110" max="15110" width="0" style="208" hidden="1" customWidth="1"/>
    <col min="15111" max="15117" width="9.5703125" style="208" customWidth="1"/>
    <col min="15118" max="15360" width="9.85546875" style="208"/>
    <col min="15361" max="15361" width="3.85546875" style="208" customWidth="1"/>
    <col min="15362" max="15363" width="9.5703125" style="208" customWidth="1"/>
    <col min="15364" max="15365" width="14.7109375" style="208" customWidth="1"/>
    <col min="15366" max="15366" width="0" style="208" hidden="1" customWidth="1"/>
    <col min="15367" max="15373" width="9.5703125" style="208" customWidth="1"/>
    <col min="15374" max="15616" width="9.85546875" style="208"/>
    <col min="15617" max="15617" width="3.85546875" style="208" customWidth="1"/>
    <col min="15618" max="15619" width="9.5703125" style="208" customWidth="1"/>
    <col min="15620" max="15621" width="14.7109375" style="208" customWidth="1"/>
    <col min="15622" max="15622" width="0" style="208" hidden="1" customWidth="1"/>
    <col min="15623" max="15629" width="9.5703125" style="208" customWidth="1"/>
    <col min="15630" max="15872" width="9.85546875" style="208"/>
    <col min="15873" max="15873" width="3.85546875" style="208" customWidth="1"/>
    <col min="15874" max="15875" width="9.5703125" style="208" customWidth="1"/>
    <col min="15876" max="15877" width="14.7109375" style="208" customWidth="1"/>
    <col min="15878" max="15878" width="0" style="208" hidden="1" customWidth="1"/>
    <col min="15879" max="15885" width="9.5703125" style="208" customWidth="1"/>
    <col min="15886" max="16128" width="9.85546875" style="208"/>
    <col min="16129" max="16129" width="3.85546875" style="208" customWidth="1"/>
    <col min="16130" max="16131" width="9.5703125" style="208" customWidth="1"/>
    <col min="16132" max="16133" width="14.7109375" style="208" customWidth="1"/>
    <col min="16134" max="16134" width="0" style="208" hidden="1" customWidth="1"/>
    <col min="16135" max="16141" width="9.5703125" style="208" customWidth="1"/>
    <col min="16142" max="16384" width="9.85546875" style="208"/>
  </cols>
  <sheetData>
    <row r="1" spans="1:8" s="166" customFormat="1" ht="14.1" customHeight="1">
      <c r="A1" s="160"/>
      <c r="B1" s="161" t="s">
        <v>78</v>
      </c>
      <c r="C1" s="162" t="s">
        <v>146</v>
      </c>
      <c r="D1" s="163"/>
      <c r="E1" s="164"/>
      <c r="F1" s="164"/>
      <c r="G1" s="163"/>
      <c r="H1" s="165"/>
    </row>
    <row r="2" spans="1:8" s="166" customFormat="1" ht="14.1" customHeight="1" thickBot="1">
      <c r="A2" s="167"/>
      <c r="B2" s="168" t="s">
        <v>80</v>
      </c>
      <c r="C2" s="169" t="s">
        <v>81</v>
      </c>
      <c r="E2" s="170"/>
      <c r="F2" s="170"/>
      <c r="H2" s="171"/>
    </row>
    <row r="3" spans="1:8" s="166" customFormat="1" ht="14.1" customHeight="1" thickBot="1">
      <c r="A3" s="167"/>
      <c r="B3" s="168" t="s">
        <v>82</v>
      </c>
      <c r="C3" s="172" t="s">
        <v>147</v>
      </c>
      <c r="E3" s="419" t="s">
        <v>148</v>
      </c>
      <c r="F3" s="420"/>
      <c r="G3" s="173">
        <v>44728</v>
      </c>
      <c r="H3" s="171"/>
    </row>
    <row r="4" spans="1:8" s="177" customFormat="1" ht="3.95" customHeight="1" thickBot="1">
      <c r="A4" s="174"/>
      <c r="B4" s="175"/>
      <c r="C4" s="175"/>
      <c r="D4" s="175"/>
      <c r="E4" s="176"/>
      <c r="F4" s="176"/>
      <c r="G4" s="175"/>
      <c r="H4" s="171"/>
    </row>
    <row r="5" spans="1:8" s="177" customFormat="1" ht="17.25" customHeight="1" thickBot="1">
      <c r="A5" s="174"/>
      <c r="B5" s="178" t="s">
        <v>149</v>
      </c>
      <c r="C5" s="421" t="s">
        <v>83</v>
      </c>
      <c r="D5" s="422"/>
      <c r="E5" s="179" t="s">
        <v>150</v>
      </c>
      <c r="F5" s="421" t="e">
        <f>#REF!</f>
        <v>#REF!</v>
      </c>
      <c r="G5" s="422"/>
      <c r="H5" s="171"/>
    </row>
    <row r="6" spans="1:8" s="177" customFormat="1" ht="3.95" customHeight="1" thickBot="1">
      <c r="A6" s="174"/>
      <c r="B6" s="180"/>
      <c r="C6" s="175"/>
      <c r="D6" s="175"/>
      <c r="E6" s="181"/>
      <c r="F6" s="176"/>
      <c r="G6" s="175"/>
      <c r="H6" s="171"/>
    </row>
    <row r="7" spans="1:8" s="177" customFormat="1" ht="26.45" customHeight="1" thickBot="1">
      <c r="A7" s="174"/>
      <c r="B7" s="178" t="s">
        <v>151</v>
      </c>
      <c r="C7" s="423" t="e">
        <f>#REF!</f>
        <v>#REF!</v>
      </c>
      <c r="D7" s="424"/>
      <c r="E7" s="179" t="s">
        <v>145</v>
      </c>
      <c r="F7" s="421" t="e">
        <f>#REF!</f>
        <v>#REF!</v>
      </c>
      <c r="G7" s="422"/>
      <c r="H7" s="171"/>
    </row>
    <row r="8" spans="1:8" s="177" customFormat="1" ht="9" customHeight="1" thickBot="1">
      <c r="A8" s="182"/>
      <c r="B8" s="183"/>
      <c r="C8" s="183"/>
      <c r="D8" s="183"/>
      <c r="E8" s="184"/>
      <c r="F8" s="184"/>
      <c r="G8" s="183"/>
      <c r="H8" s="165"/>
    </row>
    <row r="9" spans="1:8" s="189" customFormat="1" ht="26.45" customHeight="1" thickBot="1">
      <c r="A9" s="185"/>
      <c r="B9" s="186" t="s">
        <v>152</v>
      </c>
      <c r="C9" s="416" t="s">
        <v>153</v>
      </c>
      <c r="D9" s="417"/>
      <c r="E9" s="417"/>
      <c r="F9" s="418"/>
      <c r="G9" s="187" t="s">
        <v>154</v>
      </c>
      <c r="H9" s="188" t="s">
        <v>155</v>
      </c>
    </row>
    <row r="10" spans="1:8" s="177" customFormat="1" ht="57" customHeight="1">
      <c r="A10" s="190">
        <v>1</v>
      </c>
      <c r="B10" s="191" t="s">
        <v>156</v>
      </c>
      <c r="C10" s="407" t="s">
        <v>172</v>
      </c>
      <c r="D10" s="428"/>
      <c r="E10" s="428"/>
      <c r="F10" s="429"/>
      <c r="G10" s="192"/>
      <c r="H10" s="193"/>
    </row>
    <row r="11" spans="1:8" s="177" customFormat="1" ht="57" customHeight="1">
      <c r="A11" s="194">
        <v>2</v>
      </c>
      <c r="B11" s="195" t="s">
        <v>157</v>
      </c>
      <c r="C11" s="410" t="s">
        <v>158</v>
      </c>
      <c r="D11" s="411"/>
      <c r="E11" s="411"/>
      <c r="F11" s="412"/>
      <c r="G11" s="196"/>
      <c r="H11" s="197"/>
    </row>
    <row r="12" spans="1:8" s="177" customFormat="1" ht="57" customHeight="1">
      <c r="A12" s="194">
        <v>3</v>
      </c>
      <c r="B12" s="195" t="s">
        <v>159</v>
      </c>
      <c r="C12" s="410" t="s">
        <v>171</v>
      </c>
      <c r="D12" s="411"/>
      <c r="E12" s="411"/>
      <c r="F12" s="412"/>
      <c r="G12" s="196"/>
      <c r="H12" s="197"/>
    </row>
    <row r="13" spans="1:8" s="177" customFormat="1" ht="49.5" customHeight="1">
      <c r="A13" s="194">
        <v>4</v>
      </c>
      <c r="B13" s="198" t="s">
        <v>160</v>
      </c>
      <c r="C13" s="410" t="s">
        <v>161</v>
      </c>
      <c r="D13" s="411"/>
      <c r="E13" s="411"/>
      <c r="F13" s="412"/>
      <c r="G13" s="196"/>
      <c r="H13" s="197"/>
    </row>
    <row r="14" spans="1:8" s="177" customFormat="1" ht="64.5" customHeight="1">
      <c r="A14" s="199">
        <v>5</v>
      </c>
      <c r="B14" s="195" t="s">
        <v>162</v>
      </c>
      <c r="C14" s="410" t="s">
        <v>173</v>
      </c>
      <c r="D14" s="411"/>
      <c r="E14" s="411"/>
      <c r="F14" s="412"/>
      <c r="G14" s="196"/>
      <c r="H14" s="197"/>
    </row>
    <row r="15" spans="1:8" s="177" customFormat="1" ht="57" customHeight="1">
      <c r="A15" s="199">
        <v>6</v>
      </c>
      <c r="B15" s="195" t="s">
        <v>163</v>
      </c>
      <c r="C15" s="410" t="s">
        <v>164</v>
      </c>
      <c r="D15" s="411"/>
      <c r="E15" s="411"/>
      <c r="F15" s="412"/>
      <c r="G15" s="196"/>
      <c r="H15" s="197"/>
    </row>
    <row r="16" spans="1:8" s="177" customFormat="1" ht="57" customHeight="1">
      <c r="A16" s="194">
        <v>7</v>
      </c>
      <c r="B16" s="198" t="s">
        <v>165</v>
      </c>
      <c r="C16" s="410" t="s">
        <v>116</v>
      </c>
      <c r="D16" s="411"/>
      <c r="E16" s="411"/>
      <c r="F16" s="412"/>
      <c r="G16" s="196"/>
      <c r="H16" s="197"/>
    </row>
    <row r="17" spans="1:8" s="177" customFormat="1" ht="57" customHeight="1">
      <c r="A17" s="194"/>
      <c r="B17" s="200" t="s">
        <v>166</v>
      </c>
      <c r="C17" s="425" t="s">
        <v>103</v>
      </c>
      <c r="D17" s="426"/>
      <c r="E17" s="426"/>
      <c r="F17" s="427"/>
      <c r="G17" s="201"/>
      <c r="H17" s="202"/>
    </row>
    <row r="18" spans="1:8" s="177" customFormat="1" ht="58.5" customHeight="1">
      <c r="A18" s="194">
        <v>9</v>
      </c>
      <c r="B18" s="198" t="s">
        <v>167</v>
      </c>
      <c r="C18" s="410" t="s">
        <v>120</v>
      </c>
      <c r="D18" s="411"/>
      <c r="E18" s="411"/>
      <c r="F18" s="412"/>
      <c r="G18" s="196"/>
      <c r="H18" s="197"/>
    </row>
    <row r="19" spans="1:8" s="177" customFormat="1" ht="58.5" customHeight="1" thickBot="1">
      <c r="A19" s="203">
        <v>10</v>
      </c>
      <c r="B19" s="204" t="s">
        <v>168</v>
      </c>
      <c r="C19" s="413" t="s">
        <v>169</v>
      </c>
      <c r="D19" s="414"/>
      <c r="E19" s="414"/>
      <c r="F19" s="415"/>
      <c r="G19" s="205"/>
      <c r="H19" s="206"/>
    </row>
    <row r="20" spans="1:8" ht="5.45" customHeight="1">
      <c r="A20" s="189"/>
      <c r="B20" s="189"/>
      <c r="C20" s="181"/>
      <c r="D20" s="181"/>
      <c r="E20" s="181"/>
      <c r="F20" s="181"/>
      <c r="G20" s="189"/>
      <c r="H20" s="207"/>
    </row>
    <row r="21" spans="1:8" ht="39.950000000000003" customHeight="1">
      <c r="A21" s="189"/>
      <c r="B21" s="209" t="s">
        <v>170</v>
      </c>
      <c r="C21" s="210"/>
      <c r="D21" s="211"/>
      <c r="E21" s="211"/>
      <c r="F21" s="211"/>
      <c r="G21" s="210"/>
      <c r="H21" s="210"/>
    </row>
    <row r="22" spans="1:8" ht="39.950000000000003" customHeight="1">
      <c r="A22" s="175"/>
      <c r="B22" s="166"/>
      <c r="C22" s="166"/>
      <c r="D22" s="166"/>
      <c r="E22" s="170"/>
      <c r="F22" s="170"/>
      <c r="G22" s="166"/>
      <c r="H22" s="166"/>
    </row>
    <row r="23" spans="1:8" ht="39.950000000000003" customHeight="1">
      <c r="A23" s="175"/>
      <c r="B23" s="166"/>
      <c r="C23" s="166"/>
      <c r="D23" s="166"/>
      <c r="E23" s="170"/>
      <c r="F23" s="170"/>
      <c r="G23" s="166"/>
      <c r="H23" s="166"/>
    </row>
    <row r="24" spans="1:8" ht="39.950000000000003" customHeight="1">
      <c r="A24" s="175"/>
      <c r="B24" s="166"/>
      <c r="C24" s="166"/>
      <c r="D24" s="166"/>
      <c r="E24" s="170"/>
      <c r="F24" s="170"/>
      <c r="G24" s="166"/>
      <c r="H24" s="166"/>
    </row>
    <row r="25" spans="1:8" ht="39.950000000000003" customHeight="1">
      <c r="A25" s="175"/>
      <c r="B25" s="166"/>
      <c r="C25" s="166"/>
      <c r="D25" s="166"/>
      <c r="E25" s="170"/>
      <c r="F25" s="170"/>
      <c r="G25" s="166"/>
      <c r="H25" s="166"/>
    </row>
    <row r="26" spans="1:8" ht="39.950000000000003" customHeight="1">
      <c r="A26" s="175"/>
      <c r="B26" s="166"/>
      <c r="C26" s="166"/>
      <c r="D26" s="166"/>
      <c r="E26" s="170"/>
      <c r="F26" s="170"/>
      <c r="G26" s="166"/>
      <c r="H26" s="166"/>
    </row>
    <row r="27" spans="1:8" ht="39.950000000000003" customHeight="1">
      <c r="A27" s="175"/>
      <c r="B27" s="166"/>
      <c r="C27" s="166"/>
      <c r="D27" s="166"/>
      <c r="E27" s="170"/>
      <c r="F27" s="170"/>
      <c r="G27" s="166"/>
      <c r="H27" s="166"/>
    </row>
    <row r="28" spans="1:8" ht="39.950000000000003" customHeight="1">
      <c r="A28" s="175"/>
      <c r="B28" s="166"/>
      <c r="C28" s="166"/>
      <c r="D28" s="166"/>
      <c r="E28" s="170"/>
      <c r="F28" s="170"/>
      <c r="G28" s="166"/>
      <c r="H28" s="166"/>
    </row>
    <row r="29" spans="1:8" ht="39.950000000000003" customHeight="1">
      <c r="A29" s="175"/>
      <c r="B29" s="166"/>
      <c r="C29" s="166"/>
      <c r="D29" s="166"/>
      <c r="E29" s="170"/>
      <c r="F29" s="170"/>
      <c r="G29" s="166"/>
      <c r="H29" s="166"/>
    </row>
    <row r="30" spans="1:8" ht="39.950000000000003" customHeight="1">
      <c r="A30" s="175"/>
      <c r="B30" s="166"/>
      <c r="C30" s="166"/>
      <c r="D30" s="166"/>
      <c r="E30" s="170"/>
      <c r="F30" s="170"/>
      <c r="G30" s="166"/>
      <c r="H30" s="166"/>
    </row>
    <row r="31" spans="1:8" ht="39.950000000000003" customHeight="1">
      <c r="A31" s="175"/>
      <c r="B31" s="166"/>
      <c r="C31" s="166"/>
      <c r="D31" s="166"/>
      <c r="E31" s="170"/>
      <c r="F31" s="170"/>
      <c r="G31" s="166"/>
      <c r="H31" s="166"/>
    </row>
    <row r="32" spans="1:8" ht="39.950000000000003" customHeight="1">
      <c r="A32" s="175"/>
      <c r="B32" s="166"/>
      <c r="C32" s="166"/>
      <c r="D32" s="166"/>
      <c r="E32" s="170"/>
      <c r="F32" s="170"/>
      <c r="G32" s="166"/>
      <c r="H32" s="166"/>
    </row>
    <row r="33" spans="1:8" ht="39.950000000000003" customHeight="1">
      <c r="A33" s="175"/>
      <c r="B33" s="166"/>
      <c r="C33" s="166"/>
      <c r="D33" s="166"/>
      <c r="E33" s="170"/>
      <c r="F33" s="170"/>
      <c r="G33" s="166"/>
      <c r="H33" s="166"/>
    </row>
    <row r="34" spans="1:8" ht="39.950000000000003" customHeight="1">
      <c r="A34" s="175"/>
      <c r="B34" s="166"/>
      <c r="C34" s="166"/>
      <c r="D34" s="166"/>
      <c r="E34" s="170"/>
      <c r="F34" s="170"/>
      <c r="G34" s="166"/>
      <c r="H34" s="166"/>
    </row>
    <row r="35" spans="1:8" ht="39.950000000000003" customHeight="1">
      <c r="A35" s="175"/>
      <c r="B35" s="166"/>
      <c r="C35" s="166"/>
      <c r="D35" s="166"/>
      <c r="E35" s="170"/>
      <c r="F35" s="170"/>
      <c r="G35" s="166"/>
      <c r="H35" s="166"/>
    </row>
    <row r="36" spans="1:8" ht="39.950000000000003" customHeight="1">
      <c r="A36" s="175"/>
      <c r="B36" s="166"/>
      <c r="C36" s="166"/>
      <c r="D36" s="166"/>
      <c r="E36" s="170"/>
      <c r="F36" s="170"/>
      <c r="G36" s="166"/>
      <c r="H36" s="166"/>
    </row>
    <row r="37" spans="1:8" ht="39.950000000000003" customHeight="1">
      <c r="A37" s="175"/>
      <c r="B37" s="166"/>
      <c r="C37" s="166"/>
      <c r="D37" s="166"/>
      <c r="E37" s="170"/>
      <c r="F37" s="170"/>
      <c r="G37" s="166"/>
      <c r="H37" s="166"/>
    </row>
    <row r="38" spans="1:8" ht="39.950000000000003" customHeight="1">
      <c r="A38" s="175"/>
      <c r="B38" s="166"/>
      <c r="C38" s="166"/>
      <c r="D38" s="166"/>
      <c r="E38" s="170"/>
      <c r="F38" s="170"/>
      <c r="G38" s="166"/>
      <c r="H38" s="166"/>
    </row>
    <row r="39" spans="1:8" ht="39.950000000000003" customHeight="1">
      <c r="A39" s="175"/>
      <c r="B39" s="166"/>
      <c r="C39" s="166"/>
      <c r="D39" s="166"/>
      <c r="E39" s="170"/>
      <c r="F39" s="170"/>
      <c r="G39" s="166"/>
      <c r="H39" s="166"/>
    </row>
    <row r="40" spans="1:8" ht="39.950000000000003" customHeight="1">
      <c r="A40" s="175"/>
      <c r="B40" s="166"/>
      <c r="C40" s="166"/>
      <c r="D40" s="166"/>
      <c r="E40" s="170"/>
      <c r="F40" s="170"/>
      <c r="G40" s="166"/>
      <c r="H40" s="166"/>
    </row>
    <row r="41" spans="1:8" ht="39.950000000000003" customHeight="1">
      <c r="A41" s="175"/>
      <c r="B41" s="166"/>
      <c r="C41" s="166"/>
      <c r="D41" s="166"/>
      <c r="E41" s="170"/>
      <c r="F41" s="170"/>
      <c r="G41" s="166"/>
      <c r="H41" s="166"/>
    </row>
    <row r="42" spans="1:8" ht="39.950000000000003" customHeight="1">
      <c r="A42" s="175"/>
      <c r="B42" s="166"/>
      <c r="C42" s="166"/>
      <c r="D42" s="166"/>
      <c r="E42" s="170"/>
      <c r="F42" s="170"/>
      <c r="G42" s="166"/>
      <c r="H42" s="166"/>
    </row>
    <row r="43" spans="1:8" ht="39.950000000000003" customHeight="1">
      <c r="A43" s="175"/>
      <c r="B43" s="166"/>
      <c r="C43" s="166"/>
      <c r="D43" s="166"/>
      <c r="E43" s="170"/>
      <c r="F43" s="170"/>
      <c r="G43" s="166"/>
      <c r="H43" s="166"/>
    </row>
    <row r="44" spans="1:8" ht="39.950000000000003" customHeight="1">
      <c r="A44" s="175"/>
      <c r="B44" s="166"/>
      <c r="C44" s="166"/>
      <c r="D44" s="166"/>
      <c r="E44" s="170"/>
      <c r="F44" s="170"/>
      <c r="G44" s="166"/>
      <c r="H44" s="166"/>
    </row>
    <row r="45" spans="1:8" ht="39.950000000000003" customHeight="1">
      <c r="A45" s="175"/>
      <c r="B45" s="166"/>
      <c r="C45" s="166"/>
      <c r="D45" s="166"/>
      <c r="E45" s="170"/>
      <c r="F45" s="170"/>
      <c r="G45" s="166"/>
      <c r="H45" s="166"/>
    </row>
    <row r="46" spans="1:8" ht="39.950000000000003" customHeight="1">
      <c r="A46" s="175"/>
      <c r="B46" s="166"/>
      <c r="C46" s="166"/>
      <c r="D46" s="166"/>
      <c r="E46" s="170"/>
      <c r="F46" s="170"/>
      <c r="G46" s="166"/>
      <c r="H46" s="166"/>
    </row>
    <row r="47" spans="1:8" ht="39.950000000000003" customHeight="1">
      <c r="A47" s="175"/>
      <c r="B47" s="166"/>
      <c r="C47" s="166"/>
      <c r="D47" s="166"/>
      <c r="E47" s="170"/>
      <c r="F47" s="170"/>
      <c r="G47" s="166"/>
      <c r="H47" s="166"/>
    </row>
    <row r="48" spans="1:8" ht="39.950000000000003" customHeight="1">
      <c r="A48" s="175"/>
      <c r="B48" s="166"/>
      <c r="C48" s="166"/>
      <c r="D48" s="166"/>
      <c r="E48" s="170"/>
      <c r="F48" s="170"/>
      <c r="G48" s="166"/>
      <c r="H48" s="166"/>
    </row>
    <row r="49" spans="1:8" ht="39.950000000000003" customHeight="1">
      <c r="A49" s="175"/>
      <c r="B49" s="166"/>
      <c r="C49" s="166"/>
      <c r="D49" s="166"/>
      <c r="E49" s="170"/>
      <c r="F49" s="170"/>
      <c r="G49" s="166"/>
      <c r="H49" s="166"/>
    </row>
    <row r="50" spans="1:8" ht="39.950000000000003" customHeight="1">
      <c r="A50" s="175"/>
      <c r="B50" s="166"/>
      <c r="C50" s="166"/>
      <c r="D50" s="166"/>
      <c r="E50" s="170"/>
      <c r="F50" s="170"/>
      <c r="G50" s="166"/>
      <c r="H50" s="166"/>
    </row>
    <row r="51" spans="1:8" ht="39.950000000000003" customHeight="1">
      <c r="A51" s="175"/>
      <c r="B51" s="166"/>
      <c r="C51" s="166"/>
      <c r="D51" s="166"/>
      <c r="E51" s="170"/>
      <c r="F51" s="170"/>
      <c r="G51" s="166"/>
      <c r="H51" s="166"/>
    </row>
    <row r="52" spans="1:8" ht="39.950000000000003" customHeight="1">
      <c r="A52" s="175"/>
      <c r="B52" s="166"/>
      <c r="C52" s="166"/>
      <c r="D52" s="166"/>
      <c r="E52" s="170"/>
      <c r="F52" s="170"/>
      <c r="G52" s="166"/>
      <c r="H52" s="166"/>
    </row>
    <row r="53" spans="1:8" ht="39.950000000000003" customHeight="1">
      <c r="A53" s="175"/>
      <c r="B53" s="166"/>
      <c r="C53" s="166"/>
      <c r="D53" s="166"/>
      <c r="E53" s="170"/>
      <c r="F53" s="170"/>
      <c r="G53" s="166"/>
      <c r="H53" s="166"/>
    </row>
    <row r="54" spans="1:8" ht="39.950000000000003" customHeight="1">
      <c r="A54" s="175"/>
      <c r="B54" s="166"/>
      <c r="C54" s="166"/>
      <c r="D54" s="166"/>
      <c r="E54" s="170"/>
      <c r="F54" s="170"/>
      <c r="G54" s="166"/>
      <c r="H54" s="166"/>
    </row>
    <row r="55" spans="1:8" ht="39.950000000000003" customHeight="1">
      <c r="A55" s="175"/>
      <c r="B55" s="166"/>
      <c r="C55" s="166"/>
      <c r="D55" s="166"/>
      <c r="E55" s="170"/>
      <c r="F55" s="170"/>
      <c r="G55" s="166"/>
      <c r="H55" s="166"/>
    </row>
    <row r="56" spans="1:8" ht="39.950000000000003" customHeight="1">
      <c r="A56" s="175"/>
      <c r="B56" s="166"/>
      <c r="C56" s="166"/>
      <c r="D56" s="166"/>
      <c r="E56" s="170"/>
      <c r="F56" s="170"/>
      <c r="G56" s="166"/>
      <c r="H56" s="166"/>
    </row>
    <row r="57" spans="1:8" ht="39.950000000000003" customHeight="1">
      <c r="A57" s="175"/>
      <c r="B57" s="166"/>
      <c r="C57" s="166"/>
      <c r="D57" s="166"/>
      <c r="E57" s="170"/>
      <c r="F57" s="170"/>
      <c r="G57" s="166"/>
      <c r="H57" s="166"/>
    </row>
    <row r="58" spans="1:8" ht="39.950000000000003" customHeight="1">
      <c r="A58" s="175"/>
      <c r="B58" s="166"/>
      <c r="C58" s="166"/>
      <c r="D58" s="166"/>
      <c r="E58" s="170"/>
      <c r="F58" s="170"/>
      <c r="G58" s="166"/>
      <c r="H58" s="166"/>
    </row>
    <row r="59" spans="1:8" ht="39.950000000000003" customHeight="1">
      <c r="A59" s="175"/>
      <c r="B59" s="166"/>
      <c r="C59" s="166"/>
      <c r="D59" s="166"/>
      <c r="E59" s="170"/>
      <c r="F59" s="170"/>
      <c r="G59" s="166"/>
      <c r="H59" s="166"/>
    </row>
    <row r="60" spans="1:8" ht="39.950000000000003" customHeight="1">
      <c r="A60" s="175"/>
      <c r="B60" s="166"/>
      <c r="C60" s="166"/>
      <c r="D60" s="166"/>
      <c r="E60" s="170"/>
      <c r="F60" s="170"/>
      <c r="G60" s="166"/>
      <c r="H60" s="166"/>
    </row>
    <row r="61" spans="1:8" ht="39.950000000000003" customHeight="1">
      <c r="A61" s="175"/>
      <c r="B61" s="166"/>
      <c r="C61" s="166"/>
      <c r="D61" s="166"/>
      <c r="E61" s="170"/>
      <c r="F61" s="170"/>
      <c r="G61" s="166"/>
      <c r="H61" s="166"/>
    </row>
    <row r="62" spans="1:8" ht="39.950000000000003" customHeight="1">
      <c r="A62" s="175"/>
      <c r="B62" s="166"/>
      <c r="C62" s="166"/>
      <c r="D62" s="166"/>
      <c r="E62" s="170"/>
      <c r="F62" s="170"/>
      <c r="G62" s="166"/>
      <c r="H62" s="166"/>
    </row>
    <row r="63" spans="1:8" ht="39.950000000000003" customHeight="1">
      <c r="A63" s="175"/>
      <c r="B63" s="166"/>
      <c r="C63" s="166"/>
      <c r="D63" s="166"/>
      <c r="E63" s="170"/>
      <c r="F63" s="170"/>
      <c r="G63" s="166"/>
      <c r="H63" s="166"/>
    </row>
    <row r="64" spans="1:8" ht="39.950000000000003" customHeight="1">
      <c r="A64" s="175"/>
      <c r="B64" s="166"/>
      <c r="C64" s="166"/>
      <c r="D64" s="166"/>
      <c r="E64" s="170"/>
      <c r="F64" s="170"/>
      <c r="G64" s="166"/>
      <c r="H64" s="166"/>
    </row>
  </sheetData>
  <mergeCells count="16">
    <mergeCell ref="C16:F16"/>
    <mergeCell ref="C17:F17"/>
    <mergeCell ref="C18:F18"/>
    <mergeCell ref="C19:F19"/>
    <mergeCell ref="C10:F10"/>
    <mergeCell ref="C11:F11"/>
    <mergeCell ref="C12:F12"/>
    <mergeCell ref="C13:F13"/>
    <mergeCell ref="C14:F14"/>
    <mergeCell ref="C15:F15"/>
    <mergeCell ref="C9:F9"/>
    <mergeCell ref="E3:F3"/>
    <mergeCell ref="C5:D5"/>
    <mergeCell ref="F5:G5"/>
    <mergeCell ref="C7:D7"/>
    <mergeCell ref="F7:G7"/>
  </mergeCells>
  <printOptions horizontalCentered="1"/>
  <pageMargins left="0.25" right="0.25" top="0.75303030303030305" bottom="0.75" header="0.3" footer="0.3"/>
  <pageSetup paperSize="9" scale="81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1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FULLSIZE-24-10-2023</vt:lpstr>
      <vt:lpstr>UPDATED 220823</vt:lpstr>
      <vt:lpstr>CD - PINK</vt:lpstr>
      <vt:lpstr>DETAIL STICKER</vt:lpstr>
      <vt:lpstr>6. PP MEETING</vt:lpstr>
      <vt:lpstr>PACKING</vt:lpstr>
      <vt:lpstr>4. PP MEETING</vt:lpstr>
      <vt:lpstr>'4. PP MEETING'!Print_Area</vt:lpstr>
      <vt:lpstr>'6. PP MEETING'!Print_Area</vt:lpstr>
      <vt:lpstr>'CD - PINK'!Print_Area</vt:lpstr>
      <vt:lpstr>'DETAIL STICKER'!Print_Area</vt:lpstr>
      <vt:lpstr>'FULLSIZE-24-10-2023'!Print_Area</vt:lpstr>
      <vt:lpstr>PACKING!Print_Area</vt:lpstr>
      <vt:lpstr>'UPDATED 220823'!Print_Area</vt:lpstr>
      <vt:lpstr>'CD - PINK'!Print_Titles</vt:lpstr>
      <vt:lpstr>'DETAIL STICKER'!Print_Titles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Hanh Nguyen Thi</cp:lastModifiedBy>
  <cp:lastPrinted>2023-08-29T03:43:45Z</cp:lastPrinted>
  <dcterms:created xsi:type="dcterms:W3CDTF">2016-05-06T01:47:29Z</dcterms:created>
  <dcterms:modified xsi:type="dcterms:W3CDTF">2023-10-24T03:19:12Z</dcterms:modified>
</cp:coreProperties>
</file>