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2-PRODUCTION/1-CUSTOMER-ORDER/SS25 S4/"/>
    </mc:Choice>
  </mc:AlternateContent>
  <xr:revisionPtr revIDLastSave="731" documentId="8_{5FDB7BC6-B57A-476D-8427-F26E71671C18}" xr6:coauthVersionLast="47" xr6:coauthVersionMax="47" xr10:uidLastSave="{9A4868A8-186E-47AE-902C-1D7E4F607377}"/>
  <bookViews>
    <workbookView xWindow="-110" yWindow="-110" windowWidth="19420" windowHeight="10300" tabRatio="803" firstSheet="4" activeTab="4" xr2:uid="{D80059CE-7599-452B-BAA2-F720A9B7E513}"/>
  </bookViews>
  <sheets>
    <sheet name="Sheet4 (2)" sheetId="9" state="hidden" r:id="rId1"/>
    <sheet name="Sheet5" sheetId="8" state="hidden" r:id="rId2"/>
    <sheet name="Sheet3" sheetId="6" state="hidden" r:id="rId3"/>
    <sheet name="UNAVLB" sheetId="1" state="hidden" r:id="rId4"/>
    <sheet name="TOTAL ORDER" sheetId="7" r:id="rId5"/>
  </sheets>
  <definedNames>
    <definedName name="_xlnm._FilterDatabase" localSheetId="0" hidden="1">'Sheet4 (2)'!$A$3:$Y$3</definedName>
    <definedName name="_xlnm._FilterDatabase" localSheetId="4" hidden="1">'TOTAL ORDER'!$A$2:$W$39</definedName>
    <definedName name="_xlnm._FilterDatabase" localSheetId="3" hidden="1">UNAVLB!$A$17:$V$181</definedName>
    <definedName name="_xlcn.WorksheetConnection_UNAVLBA17S1811" hidden="1">UNAVLB!$A$17:$S$181</definedName>
    <definedName name="_xlnm.Print_Area" localSheetId="4">'TOTAL ORDER'!$A$1:$Q$39</definedName>
  </definedNames>
  <calcPr calcId="191029"/>
  <pivotCaches>
    <pivotCache cacheId="0" r:id="rId6"/>
    <pivotCache cacheId="1" r:id="rId7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UNAVLB!$A$17:$S$18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7" l="1"/>
  <c r="P1" i="7"/>
  <c r="O1" i="7"/>
  <c r="N1" i="7"/>
  <c r="M1" i="7"/>
  <c r="L1" i="7"/>
  <c r="Y5" i="9" l="1"/>
  <c r="Y6" i="9"/>
  <c r="Y7" i="9"/>
  <c r="Y8" i="9"/>
  <c r="Y9" i="9"/>
  <c r="Y10" i="9"/>
  <c r="Y11" i="9"/>
  <c r="Y12" i="9"/>
  <c r="Y13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" i="9"/>
  <c r="V39" i="9"/>
  <c r="V38" i="9"/>
  <c r="V37" i="9"/>
  <c r="V36" i="9"/>
  <c r="V35" i="9"/>
  <c r="V34" i="9"/>
  <c r="V33" i="9"/>
  <c r="V32" i="9"/>
  <c r="V31" i="9"/>
  <c r="V30" i="9"/>
  <c r="V29" i="9"/>
  <c r="V28" i="9"/>
  <c r="V27" i="9"/>
  <c r="V26" i="9"/>
  <c r="V25" i="9"/>
  <c r="V24" i="9"/>
  <c r="V23" i="9"/>
  <c r="V22" i="9"/>
  <c r="V21" i="9"/>
  <c r="V20" i="9"/>
  <c r="V19" i="9"/>
  <c r="V18" i="9"/>
  <c r="V17" i="9"/>
  <c r="V16" i="9"/>
  <c r="V15" i="9"/>
  <c r="V14" i="9"/>
  <c r="V13" i="9"/>
  <c r="V12" i="9"/>
  <c r="V11" i="9"/>
  <c r="V10" i="9"/>
  <c r="V9" i="9"/>
  <c r="V8" i="9"/>
  <c r="V7" i="9"/>
  <c r="V6" i="9"/>
  <c r="V5" i="9"/>
  <c r="V4" i="9"/>
  <c r="V1" i="9"/>
  <c r="Q23" i="7"/>
  <c r="Q36" i="7"/>
  <c r="Q27" i="7"/>
  <c r="U27" i="7" s="1"/>
  <c r="Q25" i="7"/>
  <c r="Q28" i="7"/>
  <c r="U28" i="7" s="1"/>
  <c r="Q29" i="7"/>
  <c r="Q30" i="7"/>
  <c r="Q31" i="7"/>
  <c r="Q32" i="7"/>
  <c r="U32" i="7" s="1"/>
  <c r="Q33" i="7"/>
  <c r="U33" i="7" s="1"/>
  <c r="Q34" i="7"/>
  <c r="U34" i="7" s="1"/>
  <c r="Q35" i="7"/>
  <c r="Q37" i="7"/>
  <c r="Q38" i="7"/>
  <c r="U38" i="7" s="1"/>
  <c r="Q39" i="7"/>
  <c r="Q5" i="7"/>
  <c r="Q6" i="7"/>
  <c r="Q7" i="7"/>
  <c r="Q8" i="7"/>
  <c r="Q9" i="7"/>
  <c r="Q10" i="7"/>
  <c r="Q11" i="7"/>
  <c r="Q12" i="7"/>
  <c r="Q13" i="7"/>
  <c r="Q14" i="7"/>
  <c r="Q15" i="7"/>
  <c r="U15" i="7" s="1"/>
  <c r="Q16" i="7"/>
  <c r="Q17" i="7"/>
  <c r="Q18" i="7"/>
  <c r="Q19" i="7"/>
  <c r="Q20" i="7"/>
  <c r="Q21" i="7"/>
  <c r="Q22" i="7"/>
  <c r="Q24" i="7"/>
  <c r="Q26" i="7"/>
  <c r="Q4" i="7"/>
  <c r="U4" i="7" s="1"/>
  <c r="S30" i="7" l="1"/>
  <c r="U30" i="7"/>
  <c r="S29" i="7"/>
  <c r="U29" i="7"/>
  <c r="S5" i="7"/>
  <c r="U5" i="7"/>
  <c r="S21" i="7"/>
  <c r="U21" i="7"/>
  <c r="S31" i="7"/>
  <c r="U31" i="7"/>
  <c r="S20" i="7"/>
  <c r="U20" i="7"/>
  <c r="S39" i="7"/>
  <c r="U39" i="7"/>
  <c r="S19" i="7"/>
  <c r="U19" i="7"/>
  <c r="S11" i="7"/>
  <c r="U11" i="7"/>
  <c r="S18" i="7"/>
  <c r="U18" i="7"/>
  <c r="S10" i="7"/>
  <c r="U10" i="7"/>
  <c r="S4" i="7"/>
  <c r="S9" i="7"/>
  <c r="U9" i="7"/>
  <c r="S25" i="7"/>
  <c r="U25" i="7"/>
  <c r="S16" i="7"/>
  <c r="U16" i="7"/>
  <c r="S8" i="7"/>
  <c r="U8" i="7"/>
  <c r="S7" i="7"/>
  <c r="U7" i="7"/>
  <c r="S36" i="7"/>
  <c r="U36" i="7"/>
  <c r="S13" i="7"/>
  <c r="U13" i="7"/>
  <c r="S12" i="7"/>
  <c r="U12" i="7"/>
  <c r="S37" i="7"/>
  <c r="U37" i="7"/>
  <c r="S17" i="7"/>
  <c r="U17" i="7"/>
  <c r="S35" i="7"/>
  <c r="U35" i="7"/>
  <c r="S26" i="7"/>
  <c r="U26" i="7"/>
  <c r="S24" i="7"/>
  <c r="U24" i="7"/>
  <c r="S22" i="7"/>
  <c r="U22" i="7"/>
  <c r="S14" i="7"/>
  <c r="U14" i="7"/>
  <c r="S6" i="7"/>
  <c r="U6" i="7"/>
  <c r="S23" i="7"/>
  <c r="U23" i="7"/>
  <c r="S34" i="7"/>
  <c r="V34" i="7" s="1"/>
  <c r="S15" i="7"/>
  <c r="V15" i="7" s="1"/>
  <c r="S32" i="7"/>
  <c r="V32" i="7" s="1"/>
  <c r="S38" i="7"/>
  <c r="V38" i="7" s="1"/>
  <c r="S28" i="7"/>
  <c r="V28" i="7" s="1"/>
  <c r="S27" i="7"/>
  <c r="V27" i="7" s="1"/>
  <c r="S33" i="7"/>
  <c r="V33" i="7" s="1"/>
  <c r="Q1" i="7"/>
  <c r="S150" i="1"/>
  <c r="U150" i="1" s="1"/>
  <c r="S149" i="1"/>
  <c r="U149" i="1" s="1"/>
  <c r="S148" i="1"/>
  <c r="U148" i="1" s="1"/>
  <c r="S147" i="1"/>
  <c r="U147" i="1" s="1"/>
  <c r="S146" i="1"/>
  <c r="U146" i="1" s="1"/>
  <c r="S160" i="1"/>
  <c r="U160" i="1" s="1"/>
  <c r="S159" i="1"/>
  <c r="U159" i="1" s="1"/>
  <c r="S158" i="1"/>
  <c r="U158" i="1" s="1"/>
  <c r="S157" i="1"/>
  <c r="U157" i="1" s="1"/>
  <c r="S156" i="1"/>
  <c r="U156" i="1" s="1"/>
  <c r="S155" i="1"/>
  <c r="U155" i="1" s="1"/>
  <c r="S154" i="1"/>
  <c r="U154" i="1" s="1"/>
  <c r="S153" i="1"/>
  <c r="U153" i="1" s="1"/>
  <c r="S152" i="1"/>
  <c r="U152" i="1" s="1"/>
  <c r="S151" i="1"/>
  <c r="U151" i="1" s="1"/>
  <c r="S113" i="1"/>
  <c r="U113" i="1" s="1"/>
  <c r="S112" i="1"/>
  <c r="U112" i="1" s="1"/>
  <c r="S111" i="1"/>
  <c r="U111" i="1" s="1"/>
  <c r="S110" i="1"/>
  <c r="U110" i="1" s="1"/>
  <c r="S109" i="1"/>
  <c r="U109" i="1" s="1"/>
  <c r="S82" i="1"/>
  <c r="U82" i="1" s="1"/>
  <c r="S81" i="1"/>
  <c r="U81" i="1" s="1"/>
  <c r="S80" i="1"/>
  <c r="U80" i="1" s="1"/>
  <c r="S79" i="1"/>
  <c r="U79" i="1" s="1"/>
  <c r="S78" i="1"/>
  <c r="U78" i="1" s="1"/>
  <c r="S181" i="1"/>
  <c r="U181" i="1" s="1"/>
  <c r="S180" i="1"/>
  <c r="U180" i="1" s="1"/>
  <c r="S179" i="1"/>
  <c r="U179" i="1" s="1"/>
  <c r="S178" i="1"/>
  <c r="U178" i="1" s="1"/>
  <c r="S177" i="1"/>
  <c r="U177" i="1" s="1"/>
  <c r="S77" i="1"/>
  <c r="U77" i="1" s="1"/>
  <c r="S76" i="1"/>
  <c r="U76" i="1" s="1"/>
  <c r="S75" i="1"/>
  <c r="U75" i="1" s="1"/>
  <c r="S74" i="1"/>
  <c r="U74" i="1" s="1"/>
  <c r="S73" i="1"/>
  <c r="U73" i="1" s="1"/>
  <c r="S54" i="1"/>
  <c r="U54" i="1" s="1"/>
  <c r="S53" i="1"/>
  <c r="U53" i="1" s="1"/>
  <c r="S52" i="1"/>
  <c r="U52" i="1" s="1"/>
  <c r="S51" i="1"/>
  <c r="U51" i="1" s="1"/>
  <c r="S50" i="1"/>
  <c r="U50" i="1" s="1"/>
  <c r="S49" i="1"/>
  <c r="U49" i="1" s="1"/>
  <c r="S48" i="1"/>
  <c r="U48" i="1" s="1"/>
  <c r="S47" i="1"/>
  <c r="U47" i="1" s="1"/>
  <c r="S72" i="1"/>
  <c r="U72" i="1" s="1"/>
  <c r="S71" i="1"/>
  <c r="U71" i="1" s="1"/>
  <c r="S70" i="1"/>
  <c r="U70" i="1" s="1"/>
  <c r="S86" i="1"/>
  <c r="U86" i="1" s="1"/>
  <c r="S85" i="1"/>
  <c r="U85" i="1" s="1"/>
  <c r="S84" i="1"/>
  <c r="U84" i="1" s="1"/>
  <c r="S83" i="1"/>
  <c r="U83" i="1" s="1"/>
  <c r="S89" i="1"/>
  <c r="U89" i="1" s="1"/>
  <c r="S88" i="1"/>
  <c r="U88" i="1" s="1"/>
  <c r="S87" i="1"/>
  <c r="U87" i="1" s="1"/>
  <c r="S94" i="1"/>
  <c r="U94" i="1" s="1"/>
  <c r="S93" i="1"/>
  <c r="U93" i="1" s="1"/>
  <c r="S92" i="1"/>
  <c r="U92" i="1" s="1"/>
  <c r="S91" i="1"/>
  <c r="U91" i="1" s="1"/>
  <c r="S90" i="1"/>
  <c r="U90" i="1" s="1"/>
  <c r="S26" i="1"/>
  <c r="U26" i="1" s="1"/>
  <c r="S25" i="1"/>
  <c r="U25" i="1" s="1"/>
  <c r="S24" i="1"/>
  <c r="U24" i="1" s="1"/>
  <c r="S23" i="1"/>
  <c r="U23" i="1" s="1"/>
  <c r="S36" i="1"/>
  <c r="U36" i="1" s="1"/>
  <c r="S35" i="1"/>
  <c r="U35" i="1" s="1"/>
  <c r="S34" i="1"/>
  <c r="U34" i="1" s="1"/>
  <c r="S33" i="1"/>
  <c r="U33" i="1" s="1"/>
  <c r="S32" i="1"/>
  <c r="U32" i="1" s="1"/>
  <c r="S31" i="1"/>
  <c r="U31" i="1" s="1"/>
  <c r="S30" i="1"/>
  <c r="U30" i="1" s="1"/>
  <c r="S29" i="1"/>
  <c r="U29" i="1" s="1"/>
  <c r="S28" i="1"/>
  <c r="U28" i="1" s="1"/>
  <c r="S27" i="1"/>
  <c r="U27" i="1" s="1"/>
  <c r="S46" i="1"/>
  <c r="U46" i="1" s="1"/>
  <c r="S45" i="1"/>
  <c r="U45" i="1" s="1"/>
  <c r="S44" i="1"/>
  <c r="U44" i="1" s="1"/>
  <c r="S43" i="1"/>
  <c r="U43" i="1" s="1"/>
  <c r="S42" i="1"/>
  <c r="U42" i="1" s="1"/>
  <c r="S41" i="1"/>
  <c r="U41" i="1" s="1"/>
  <c r="S40" i="1"/>
  <c r="U40" i="1" s="1"/>
  <c r="S39" i="1"/>
  <c r="U39" i="1" s="1"/>
  <c r="S38" i="1"/>
  <c r="U38" i="1" s="1"/>
  <c r="S37" i="1"/>
  <c r="U37" i="1" s="1"/>
  <c r="S98" i="1"/>
  <c r="U98" i="1" s="1"/>
  <c r="S97" i="1"/>
  <c r="U97" i="1" s="1"/>
  <c r="S96" i="1"/>
  <c r="U96" i="1" s="1"/>
  <c r="S95" i="1"/>
  <c r="U95" i="1" s="1"/>
  <c r="S108" i="1"/>
  <c r="U108" i="1" s="1"/>
  <c r="S107" i="1"/>
  <c r="U107" i="1" s="1"/>
  <c r="S106" i="1"/>
  <c r="U106" i="1" s="1"/>
  <c r="S105" i="1"/>
  <c r="U105" i="1" s="1"/>
  <c r="S104" i="1"/>
  <c r="U104" i="1" s="1"/>
  <c r="S103" i="1"/>
  <c r="U103" i="1" s="1"/>
  <c r="S102" i="1"/>
  <c r="U102" i="1" s="1"/>
  <c r="S101" i="1"/>
  <c r="U101" i="1" s="1"/>
  <c r="S100" i="1"/>
  <c r="U100" i="1" s="1"/>
  <c r="S99" i="1"/>
  <c r="U99" i="1" s="1"/>
  <c r="S165" i="1"/>
  <c r="U165" i="1" s="1"/>
  <c r="S164" i="1"/>
  <c r="U164" i="1" s="1"/>
  <c r="S163" i="1"/>
  <c r="U163" i="1" s="1"/>
  <c r="S162" i="1"/>
  <c r="U162" i="1" s="1"/>
  <c r="S161" i="1"/>
  <c r="U161" i="1" s="1"/>
  <c r="S173" i="1"/>
  <c r="U173" i="1" s="1"/>
  <c r="S172" i="1"/>
  <c r="U172" i="1" s="1"/>
  <c r="S171" i="1"/>
  <c r="U171" i="1" s="1"/>
  <c r="S170" i="1"/>
  <c r="U170" i="1" s="1"/>
  <c r="S169" i="1"/>
  <c r="U169" i="1" s="1"/>
  <c r="S168" i="1"/>
  <c r="U168" i="1" s="1"/>
  <c r="S167" i="1"/>
  <c r="U167" i="1" s="1"/>
  <c r="S166" i="1"/>
  <c r="U166" i="1" s="1"/>
  <c r="S118" i="1"/>
  <c r="U118" i="1" s="1"/>
  <c r="S117" i="1"/>
  <c r="U117" i="1" s="1"/>
  <c r="S116" i="1"/>
  <c r="U116" i="1" s="1"/>
  <c r="S115" i="1"/>
  <c r="U115" i="1" s="1"/>
  <c r="S114" i="1"/>
  <c r="U114" i="1" s="1"/>
  <c r="S123" i="1"/>
  <c r="U123" i="1" s="1"/>
  <c r="S122" i="1"/>
  <c r="U122" i="1" s="1"/>
  <c r="S121" i="1"/>
  <c r="U121" i="1" s="1"/>
  <c r="S120" i="1"/>
  <c r="U120" i="1" s="1"/>
  <c r="S119" i="1"/>
  <c r="U119" i="1" s="1"/>
  <c r="S135" i="1"/>
  <c r="U135" i="1" s="1"/>
  <c r="S134" i="1"/>
  <c r="U134" i="1" s="1"/>
  <c r="S133" i="1"/>
  <c r="U133" i="1" s="1"/>
  <c r="S132" i="1"/>
  <c r="U132" i="1" s="1"/>
  <c r="S131" i="1"/>
  <c r="U131" i="1" s="1"/>
  <c r="S69" i="1"/>
  <c r="U69" i="1" s="1"/>
  <c r="S68" i="1"/>
  <c r="U68" i="1" s="1"/>
  <c r="S67" i="1"/>
  <c r="U67" i="1" s="1"/>
  <c r="S66" i="1"/>
  <c r="U66" i="1" s="1"/>
  <c r="S65" i="1"/>
  <c r="U65" i="1" s="1"/>
  <c r="S22" i="1"/>
  <c r="U22" i="1" s="1"/>
  <c r="S21" i="1"/>
  <c r="U21" i="1" s="1"/>
  <c r="S20" i="1"/>
  <c r="U20" i="1" s="1"/>
  <c r="S19" i="1"/>
  <c r="U19" i="1" s="1"/>
  <c r="S18" i="1"/>
  <c r="U18" i="1" s="1"/>
  <c r="S176" i="1"/>
  <c r="U176" i="1" s="1"/>
  <c r="S175" i="1"/>
  <c r="U175" i="1" s="1"/>
  <c r="S174" i="1"/>
  <c r="U174" i="1" s="1"/>
  <c r="S64" i="1"/>
  <c r="U64" i="1" s="1"/>
  <c r="S63" i="1"/>
  <c r="U63" i="1" s="1"/>
  <c r="S62" i="1"/>
  <c r="U62" i="1" s="1"/>
  <c r="S61" i="1"/>
  <c r="U61" i="1" s="1"/>
  <c r="S60" i="1"/>
  <c r="U60" i="1" s="1"/>
  <c r="S59" i="1"/>
  <c r="U59" i="1" s="1"/>
  <c r="S58" i="1"/>
  <c r="U58" i="1" s="1"/>
  <c r="S57" i="1"/>
  <c r="U57" i="1" s="1"/>
  <c r="S56" i="1"/>
  <c r="U56" i="1" s="1"/>
  <c r="S55" i="1"/>
  <c r="U55" i="1" s="1"/>
  <c r="S145" i="1"/>
  <c r="U145" i="1" s="1"/>
  <c r="S144" i="1"/>
  <c r="U144" i="1" s="1"/>
  <c r="S143" i="1"/>
  <c r="U143" i="1" s="1"/>
  <c r="S142" i="1"/>
  <c r="U142" i="1" s="1"/>
  <c r="S141" i="1"/>
  <c r="U141" i="1" s="1"/>
  <c r="S140" i="1"/>
  <c r="U140" i="1" s="1"/>
  <c r="S139" i="1"/>
  <c r="U139" i="1" s="1"/>
  <c r="S138" i="1"/>
  <c r="U138" i="1" s="1"/>
  <c r="S137" i="1"/>
  <c r="U137" i="1" s="1"/>
  <c r="S136" i="1"/>
  <c r="U136" i="1" s="1"/>
  <c r="S130" i="1"/>
  <c r="U130" i="1" s="1"/>
  <c r="S129" i="1"/>
  <c r="U129" i="1" s="1"/>
  <c r="S128" i="1"/>
  <c r="U128" i="1" s="1"/>
  <c r="S127" i="1"/>
  <c r="U127" i="1" s="1"/>
  <c r="S126" i="1"/>
  <c r="U126" i="1" s="1"/>
  <c r="S125" i="1"/>
  <c r="U125" i="1" s="1"/>
  <c r="S124" i="1"/>
  <c r="R16" i="1"/>
  <c r="R7" i="1"/>
  <c r="R6" i="1"/>
  <c r="V17" i="7" l="1"/>
  <c r="V29" i="7"/>
  <c r="V14" i="7"/>
  <c r="V5" i="7"/>
  <c r="V23" i="7"/>
  <c r="V37" i="7"/>
  <c r="V7" i="7"/>
  <c r="V9" i="7"/>
  <c r="V11" i="7"/>
  <c r="V31" i="7"/>
  <c r="V26" i="7"/>
  <c r="V12" i="7"/>
  <c r="V24" i="7"/>
  <c r="V36" i="7"/>
  <c r="V16" i="7"/>
  <c r="V10" i="7"/>
  <c r="V39" i="7"/>
  <c r="V6" i="7"/>
  <c r="V25" i="7"/>
  <c r="V18" i="7"/>
  <c r="V20" i="7"/>
  <c r="V35" i="7"/>
  <c r="V22" i="7"/>
  <c r="V13" i="7"/>
  <c r="V8" i="7"/>
  <c r="V4" i="7"/>
  <c r="V19" i="7"/>
  <c r="V21" i="7"/>
  <c r="V30" i="7"/>
  <c r="S1" i="7"/>
  <c r="S16" i="1"/>
  <c r="U124" i="1"/>
  <c r="U16" i="1" s="1"/>
  <c r="V1" i="7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CD902B3-D660-47CB-98B9-B7E3D9E19085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C84331FE-E486-4A97-ABF9-9C6FB9AD90E6}" name="WorksheetConnection_UNAVLB!$A$17:$S$181" type="102" refreshedVersion="8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UNAVLBA17S1811"/>
        </x15:connection>
      </ext>
    </extLst>
  </connection>
</connections>
</file>

<file path=xl/sharedStrings.xml><?xml version="1.0" encoding="utf-8"?>
<sst xmlns="http://schemas.openxmlformats.org/spreadsheetml/2006/main" count="3554" uniqueCount="581">
  <si>
    <t>PO</t>
  </si>
  <si>
    <t>DELIVERY</t>
  </si>
  <si>
    <t>EX-FTY</t>
  </si>
  <si>
    <t>SS</t>
  </si>
  <si>
    <t>Herschel Supply Co.</t>
  </si>
  <si>
    <t>%</t>
  </si>
  <si>
    <t>25-S4 INLINE BUY - UNAVLB</t>
  </si>
  <si>
    <t>VENDOR REF</t>
  </si>
  <si>
    <t>PO VALUE - FOB</t>
  </si>
  <si>
    <t>PO VALUE - DDP</t>
  </si>
  <si>
    <t>COUNTRY CODE</t>
  </si>
  <si>
    <t>ORDER NO</t>
  </si>
  <si>
    <t>-</t>
  </si>
  <si>
    <t>CUSTOMER</t>
  </si>
  <si>
    <t>BUY</t>
  </si>
  <si>
    <t>25-S4</t>
  </si>
  <si>
    <t>LOB</t>
  </si>
  <si>
    <t>SITE</t>
  </si>
  <si>
    <t>REGION</t>
  </si>
  <si>
    <t>25S4</t>
  </si>
  <si>
    <t>QTY</t>
  </si>
  <si>
    <t>Style + Color</t>
  </si>
  <si>
    <t>Style</t>
  </si>
  <si>
    <t>Color</t>
  </si>
  <si>
    <t>Size</t>
  </si>
  <si>
    <t>Product ID</t>
  </si>
  <si>
    <t>UPC</t>
  </si>
  <si>
    <t>Style Name</t>
  </si>
  <si>
    <t>French Style Name</t>
  </si>
  <si>
    <t>French Color</t>
  </si>
  <si>
    <t>Family</t>
  </si>
  <si>
    <t>Category</t>
  </si>
  <si>
    <t>Story</t>
  </si>
  <si>
    <t>Vendor</t>
  </si>
  <si>
    <t>Season</t>
  </si>
  <si>
    <t>Status</t>
  </si>
  <si>
    <t>COUNTRY</t>
  </si>
  <si>
    <t>TOTAL QTY</t>
  </si>
  <si>
    <t>FOB</t>
  </si>
  <si>
    <t>TOTAL FOB</t>
  </si>
  <si>
    <t>50283-06113</t>
  </si>
  <si>
    <t>50283</t>
  </si>
  <si>
    <t>06113</t>
  </si>
  <si>
    <t>S</t>
  </si>
  <si>
    <t>50283-06113-S</t>
  </si>
  <si>
    <t>828432705542</t>
  </si>
  <si>
    <t>Pocket Tee Men's</t>
  </si>
  <si>
    <t>Heather Light Grey</t>
  </si>
  <si>
    <t>T-shirts à Pochette Hommes</t>
  </si>
  <si>
    <t>Gris Clair Chiné</t>
  </si>
  <si>
    <t>Apparel</t>
  </si>
  <si>
    <t>Tops</t>
  </si>
  <si>
    <t>Uniform Jersey</t>
  </si>
  <si>
    <t>UNAVLB</t>
  </si>
  <si>
    <t>IL</t>
  </si>
  <si>
    <t>M</t>
  </si>
  <si>
    <t>50283-06113-M</t>
  </si>
  <si>
    <t>828432705559</t>
  </si>
  <si>
    <t>XL</t>
  </si>
  <si>
    <t>50283-06113-XL</t>
  </si>
  <si>
    <t>828432705573</t>
  </si>
  <si>
    <t>2X</t>
  </si>
  <si>
    <t>50283-06113-2X</t>
  </si>
  <si>
    <t>828432705580</t>
  </si>
  <si>
    <t>50283-00001</t>
  </si>
  <si>
    <t>00001</t>
  </si>
  <si>
    <t>50283-00001-S</t>
  </si>
  <si>
    <t>828432630431</t>
  </si>
  <si>
    <t>Black</t>
  </si>
  <si>
    <t>Noir</t>
  </si>
  <si>
    <t>50283-00001-XL</t>
  </si>
  <si>
    <t>828432630462</t>
  </si>
  <si>
    <t>50283-00001-2X</t>
  </si>
  <si>
    <t>828432630479</t>
  </si>
  <si>
    <t>50670-06531</t>
  </si>
  <si>
    <t>50670</t>
  </si>
  <si>
    <t>06531</t>
  </si>
  <si>
    <t>50670-06531-S</t>
  </si>
  <si>
    <t>828432730315</t>
  </si>
  <si>
    <t>Stamp Tee Men's</t>
  </si>
  <si>
    <t>White</t>
  </si>
  <si>
    <t xml:space="preserve"> T-Shirt Stamp Pour Hommes</t>
  </si>
  <si>
    <t>Blanc</t>
  </si>
  <si>
    <t>50670-06531-M</t>
  </si>
  <si>
    <t>828432730322</t>
  </si>
  <si>
    <t>L</t>
  </si>
  <si>
    <t>50670-06531-L</t>
  </si>
  <si>
    <t>828432730339</t>
  </si>
  <si>
    <t>50670-06531-XL</t>
  </si>
  <si>
    <t>828432730346</t>
  </si>
  <si>
    <t>50670-06531-2X</t>
  </si>
  <si>
    <t>828432730353</t>
  </si>
  <si>
    <t>50381-01827</t>
  </si>
  <si>
    <t>50381</t>
  </si>
  <si>
    <t>01827</t>
  </si>
  <si>
    <t>50381-01827-S</t>
  </si>
  <si>
    <t>828432729197</t>
  </si>
  <si>
    <t>Suncrest Tee Men's</t>
  </si>
  <si>
    <t>Beetle</t>
  </si>
  <si>
    <t>T-Shirt Suncrest Pour Hommes</t>
  </si>
  <si>
    <t>Scarabée</t>
  </si>
  <si>
    <t>50381-01827-M</t>
  </si>
  <si>
    <t>828432729203</t>
  </si>
  <si>
    <t>50381-01827-L</t>
  </si>
  <si>
    <t>828432729210</t>
  </si>
  <si>
    <t>50381-01827-XL</t>
  </si>
  <si>
    <t>828432729227</t>
  </si>
  <si>
    <t>50381-01827-2X</t>
  </si>
  <si>
    <t>828432729234</t>
  </si>
  <si>
    <t>50287-07057</t>
  </si>
  <si>
    <t>50287</t>
  </si>
  <si>
    <t>07057</t>
  </si>
  <si>
    <t>50287-07057-S</t>
  </si>
  <si>
    <t>828432728565</t>
  </si>
  <si>
    <t>Basic Crew Men's</t>
  </si>
  <si>
    <t>Major Brown</t>
  </si>
  <si>
    <t>Crew Classiques Hommes</t>
  </si>
  <si>
    <t>Brun Majeur</t>
  </si>
  <si>
    <t>Uniform Fleece</t>
  </si>
  <si>
    <t>50287-07057-M</t>
  </si>
  <si>
    <t>828432728572</t>
  </si>
  <si>
    <t>50287-07057-L</t>
  </si>
  <si>
    <t>828432728589</t>
  </si>
  <si>
    <t>50287-07057-XL</t>
  </si>
  <si>
    <t>828432728596</t>
  </si>
  <si>
    <t>50287-07057-2X</t>
  </si>
  <si>
    <t>828432728602</t>
  </si>
  <si>
    <t>50289-04394</t>
  </si>
  <si>
    <t>50289</t>
  </si>
  <si>
    <t>04394</t>
  </si>
  <si>
    <t>50289-04394-S</t>
  </si>
  <si>
    <t>828432728619</t>
  </si>
  <si>
    <t>Basic Hoodie Men's</t>
  </si>
  <si>
    <t>Darkest Navy</t>
  </si>
  <si>
    <t>Kangourous de Base Hommes</t>
  </si>
  <si>
    <t>Bleu Marine le Plus Foncé</t>
  </si>
  <si>
    <t>50289-04394-M</t>
  </si>
  <si>
    <t>828432728626</t>
  </si>
  <si>
    <t>50289-04394-L</t>
  </si>
  <si>
    <t>828432728633</t>
  </si>
  <si>
    <t>50289-04394-XL</t>
  </si>
  <si>
    <t>828432728640</t>
  </si>
  <si>
    <t>50289-04394-2X</t>
  </si>
  <si>
    <t>828432728657</t>
  </si>
  <si>
    <t>50475-00032</t>
  </si>
  <si>
    <t>50475</t>
  </si>
  <si>
    <t>00032</t>
  </si>
  <si>
    <t>50475-00032-S</t>
  </si>
  <si>
    <t>828432707546</t>
  </si>
  <si>
    <t>Vintage Wash Classic Hoodie Men's</t>
  </si>
  <si>
    <t>Woodland Camo</t>
  </si>
  <si>
    <t>Chandail à Capuchon Classique Délavé Vintage pour Hommes</t>
  </si>
  <si>
    <t>Camouflage de Boisé</t>
  </si>
  <si>
    <t>50475-00032-XL</t>
  </si>
  <si>
    <t>828432707577</t>
  </si>
  <si>
    <t>50475-00032-2X</t>
  </si>
  <si>
    <t>828432707584</t>
  </si>
  <si>
    <t>50612-00001</t>
  </si>
  <si>
    <t>50612</t>
  </si>
  <si>
    <t>50612-00001-S</t>
  </si>
  <si>
    <t>828432723386</t>
  </si>
  <si>
    <t>Acid Wash Classic Crew Men's</t>
  </si>
  <si>
    <t>Chandail Ras Du Cou Classique Délavé à l'Acide Pour Hommes</t>
  </si>
  <si>
    <t>50612-00001-M</t>
  </si>
  <si>
    <t>828432723393</t>
  </si>
  <si>
    <t>50612-00001-L</t>
  </si>
  <si>
    <t>828432723409</t>
  </si>
  <si>
    <t>50612-00001-XL</t>
  </si>
  <si>
    <t>828432723416</t>
  </si>
  <si>
    <t>50612-00001-2X</t>
  </si>
  <si>
    <t>828432723423</t>
  </si>
  <si>
    <t>50293-02077</t>
  </si>
  <si>
    <t>50293</t>
  </si>
  <si>
    <t>02077</t>
  </si>
  <si>
    <t>XS</t>
  </si>
  <si>
    <t>50293-02077-XS</t>
  </si>
  <si>
    <t>828432719860</t>
  </si>
  <si>
    <t>Basic Tee Women's</t>
  </si>
  <si>
    <t>Ash Rose</t>
  </si>
  <si>
    <t>T-Shirts de Base Femmes</t>
  </si>
  <si>
    <t>Rose Cendré</t>
  </si>
  <si>
    <t>50293-02077-S</t>
  </si>
  <si>
    <t>828432719877</t>
  </si>
  <si>
    <t>50293-02077-M</t>
  </si>
  <si>
    <t>828432719884</t>
  </si>
  <si>
    <t>50293-02077-L</t>
  </si>
  <si>
    <t>828432719891</t>
  </si>
  <si>
    <t>50293-02077-XL</t>
  </si>
  <si>
    <t>828432719907</t>
  </si>
  <si>
    <t>50682-00001</t>
  </si>
  <si>
    <t>50682</t>
  </si>
  <si>
    <t>50682-00001-XS</t>
  </si>
  <si>
    <t>828432730667</t>
  </si>
  <si>
    <t>Postcard Tee Women’s</t>
  </si>
  <si>
    <t xml:space="preserve"> T-Shirt Carte Postale Pour Femmes</t>
  </si>
  <si>
    <t>50682-00001-S</t>
  </si>
  <si>
    <t>828432730674</t>
  </si>
  <si>
    <t>50682-00001-M</t>
  </si>
  <si>
    <t>828432730681</t>
  </si>
  <si>
    <t>50682-00001-L</t>
  </si>
  <si>
    <t>828432730698</t>
  </si>
  <si>
    <t>50682-00001-XL</t>
  </si>
  <si>
    <t>828432730704</t>
  </si>
  <si>
    <t>50623-06726</t>
  </si>
  <si>
    <t>50623</t>
  </si>
  <si>
    <t>06726</t>
  </si>
  <si>
    <t>50623-06726-XS</t>
  </si>
  <si>
    <t>828432729876</t>
  </si>
  <si>
    <t>Faculty 2-Tone Crew Women's</t>
  </si>
  <si>
    <t>Vintage White</t>
  </si>
  <si>
    <t>Chandail Ras Du Cou 2 Tons Faculté Pour Femmes</t>
  </si>
  <si>
    <t>Blanc Vintage</t>
  </si>
  <si>
    <t>50623-06726-S</t>
  </si>
  <si>
    <t>828432729883</t>
  </si>
  <si>
    <t>50623-06726-M</t>
  </si>
  <si>
    <t>828432729890</t>
  </si>
  <si>
    <t>50623-06726-L</t>
  </si>
  <si>
    <t>828432729906</t>
  </si>
  <si>
    <t>50623-06726-XL</t>
  </si>
  <si>
    <t>828432729913</t>
  </si>
  <si>
    <t>50310-07041</t>
  </si>
  <si>
    <t>50310</t>
  </si>
  <si>
    <t>07041</t>
  </si>
  <si>
    <t>50310-07041-XS</t>
  </si>
  <si>
    <t>828432728763</t>
  </si>
  <si>
    <t>Classic Hoodie Women's</t>
  </si>
  <si>
    <t>Bitter Chocolate</t>
  </si>
  <si>
    <t>Kangourous Classiques Femmes</t>
  </si>
  <si>
    <t>Chocolat Amer</t>
  </si>
  <si>
    <t>50310-07041-S</t>
  </si>
  <si>
    <t>828432728770</t>
  </si>
  <si>
    <t>50310-07041-M</t>
  </si>
  <si>
    <t>828432728787</t>
  </si>
  <si>
    <t>50310-07041-L</t>
  </si>
  <si>
    <t>828432728794</t>
  </si>
  <si>
    <t>50310-07041-XL</t>
  </si>
  <si>
    <t>828432728800</t>
  </si>
  <si>
    <t>50646-02077</t>
  </si>
  <si>
    <t>50646</t>
  </si>
  <si>
    <t>50646-02077-2Y</t>
  </si>
  <si>
    <t>828432713905</t>
  </si>
  <si>
    <t>Vancouver Tourist Tee Kids</t>
  </si>
  <si>
    <t>T-Shirt Touristique Vancouver Pour Enfants</t>
  </si>
  <si>
    <t>City Pack</t>
  </si>
  <si>
    <t>50646-02077-4Y</t>
  </si>
  <si>
    <t>828432713912</t>
  </si>
  <si>
    <t>50646-02077-6Y</t>
  </si>
  <si>
    <t>828432713929</t>
  </si>
  <si>
    <t>50646-02077-8Y</t>
  </si>
  <si>
    <t>828432713936</t>
  </si>
  <si>
    <t>50646-04394</t>
  </si>
  <si>
    <t>50646-04394-2Y</t>
  </si>
  <si>
    <t>828432713851</t>
  </si>
  <si>
    <t>50646-04394-4Y</t>
  </si>
  <si>
    <t>828432713868</t>
  </si>
  <si>
    <t>50646-04394-6Y</t>
  </si>
  <si>
    <t>828432713875</t>
  </si>
  <si>
    <t>50646-04394-8Y</t>
  </si>
  <si>
    <t>828432713882</t>
  </si>
  <si>
    <t>50649-06113</t>
  </si>
  <si>
    <t>50649</t>
  </si>
  <si>
    <t>50649-06113-2Y</t>
  </si>
  <si>
    <t>828432713752</t>
  </si>
  <si>
    <t>Vancouver Tourist Crew Kids</t>
  </si>
  <si>
    <t>Crew Touristique Vancouver Pour Enfants</t>
  </si>
  <si>
    <t>50649-06113-4Y</t>
  </si>
  <si>
    <t>828432713769</t>
  </si>
  <si>
    <t>50649-06113-6Y</t>
  </si>
  <si>
    <t>828432713776</t>
  </si>
  <si>
    <t>50649-06113-8Y</t>
  </si>
  <si>
    <t>828432713783</t>
  </si>
  <si>
    <t>50649-06113-10Y</t>
  </si>
  <si>
    <t>828432713790</t>
  </si>
  <si>
    <t>50645-02077</t>
  </si>
  <si>
    <t>50645</t>
  </si>
  <si>
    <t>50645-02077-2Y</t>
  </si>
  <si>
    <t>828432714056</t>
  </si>
  <si>
    <t>Canada Tourist Tee Kids</t>
  </si>
  <si>
    <t>T-Shirt Touristique Canada Pour Enfants</t>
  </si>
  <si>
    <t>50645-02077-4Y</t>
  </si>
  <si>
    <t>828432714063</t>
  </si>
  <si>
    <t>50645-02077-6Y</t>
  </si>
  <si>
    <t>828432714070</t>
  </si>
  <si>
    <t>50645-02077-8Y</t>
  </si>
  <si>
    <t>828432714087</t>
  </si>
  <si>
    <t>50645-02077-10Y</t>
  </si>
  <si>
    <t>828432714094</t>
  </si>
  <si>
    <t>50645-04394</t>
  </si>
  <si>
    <t>50645-04394-2Y</t>
  </si>
  <si>
    <t>828432714001</t>
  </si>
  <si>
    <t>50645-04394-4Y</t>
  </si>
  <si>
    <t>828432714018</t>
  </si>
  <si>
    <t>50645-04394-6Y</t>
  </si>
  <si>
    <t>828432714025</t>
  </si>
  <si>
    <t>50645-04394-8Y</t>
  </si>
  <si>
    <t>828432714032</t>
  </si>
  <si>
    <t>50645-04394-10Y</t>
  </si>
  <si>
    <t>828432714049</t>
  </si>
  <si>
    <t>50648-06113</t>
  </si>
  <si>
    <t>50648</t>
  </si>
  <si>
    <t>50648-06113-2Y</t>
  </si>
  <si>
    <t>828432713806</t>
  </si>
  <si>
    <t>Canada Tourist Crew Kids</t>
  </si>
  <si>
    <t>Crew Touristique Canada Pour Enfants</t>
  </si>
  <si>
    <t>50648-06113-4Y</t>
  </si>
  <si>
    <t>828432713813</t>
  </si>
  <si>
    <t>50648-06113-6Y</t>
  </si>
  <si>
    <t>828432713820</t>
  </si>
  <si>
    <t>50648-06113-8Y</t>
  </si>
  <si>
    <t>828432713837</t>
  </si>
  <si>
    <t>50644-02077</t>
  </si>
  <si>
    <t>50644</t>
  </si>
  <si>
    <t>50644-02077-2Y</t>
  </si>
  <si>
    <t>828432714100</t>
  </si>
  <si>
    <t>Banff Tourist Tee Kids</t>
  </si>
  <si>
    <t xml:space="preserve">T-Shirt Touristique Banff Pour Enfants </t>
  </si>
  <si>
    <t>50644-02077-4Y</t>
  </si>
  <si>
    <t>828432714117</t>
  </si>
  <si>
    <t>50644-02077-6Y</t>
  </si>
  <si>
    <t>828432714124</t>
  </si>
  <si>
    <t>50644-02077-8Y</t>
  </si>
  <si>
    <t>828432714131</t>
  </si>
  <si>
    <t>50644-02077-10Y</t>
  </si>
  <si>
    <t>828432714148</t>
  </si>
  <si>
    <t>50644-04394</t>
  </si>
  <si>
    <t>50644-04394-2Y</t>
  </si>
  <si>
    <t>828432713950</t>
  </si>
  <si>
    <t>50644-04394-4Y</t>
  </si>
  <si>
    <t>828432713967</t>
  </si>
  <si>
    <t>50644-04394-6Y</t>
  </si>
  <si>
    <t>828432713974</t>
  </si>
  <si>
    <t>50644-04394-8Y</t>
  </si>
  <si>
    <t>828432713981</t>
  </si>
  <si>
    <t>50644-04394-10Y</t>
  </si>
  <si>
    <t>828432713998</t>
  </si>
  <si>
    <t>50647-06113</t>
  </si>
  <si>
    <t>50647</t>
  </si>
  <si>
    <t>50647-06113-2Y</t>
  </si>
  <si>
    <t>828432713707</t>
  </si>
  <si>
    <t>Banff Tourist Crew Kids</t>
  </si>
  <si>
    <t>Crew Touristique Banff Pour Enfants</t>
  </si>
  <si>
    <t>50647-06113-4Y</t>
  </si>
  <si>
    <t>828432713714</t>
  </si>
  <si>
    <t>50647-06113-6Y</t>
  </si>
  <si>
    <t>828432713721</t>
  </si>
  <si>
    <t>50647-06113-8Y</t>
  </si>
  <si>
    <t>828432713738</t>
  </si>
  <si>
    <t>50647-06113-10Y</t>
  </si>
  <si>
    <t>828432713745</t>
  </si>
  <si>
    <t>50639-00001</t>
  </si>
  <si>
    <t>50639</t>
  </si>
  <si>
    <t>50639-00001-XS</t>
  </si>
  <si>
    <t>828432724932</t>
  </si>
  <si>
    <t>Banff Tourist Crew Women's</t>
  </si>
  <si>
    <t xml:space="preserve">Crew Touristique Banff Pour Femmes </t>
  </si>
  <si>
    <t>50639-00001-S</t>
  </si>
  <si>
    <t>828432724949</t>
  </si>
  <si>
    <t>50639-00001-M</t>
  </si>
  <si>
    <t>828432724956</t>
  </si>
  <si>
    <t>50639-00001-L</t>
  </si>
  <si>
    <t>828432724963</t>
  </si>
  <si>
    <t>50639-00001-XL</t>
  </si>
  <si>
    <t>828432724970</t>
  </si>
  <si>
    <t>50415-06515</t>
  </si>
  <si>
    <t>50415</t>
  </si>
  <si>
    <t>06515</t>
  </si>
  <si>
    <t>50415-06515-S</t>
  </si>
  <si>
    <t>828432644742</t>
  </si>
  <si>
    <t>Banff Rundle Hoodie Men's</t>
  </si>
  <si>
    <t>Black Beauty</t>
  </si>
  <si>
    <t>Sweat à Capuche Banff Rundle Pour Homme</t>
  </si>
  <si>
    <t>Noir Élégance</t>
  </si>
  <si>
    <t>50415-06515-M</t>
  </si>
  <si>
    <t>828432644759</t>
  </si>
  <si>
    <t>50415-06515-L</t>
  </si>
  <si>
    <t>828432644766</t>
  </si>
  <si>
    <t>50415-06515-2X</t>
  </si>
  <si>
    <t>828432644780</t>
  </si>
  <si>
    <t>50521-06531</t>
  </si>
  <si>
    <t>50521</t>
  </si>
  <si>
    <t>50521-06531-XS</t>
  </si>
  <si>
    <t>828432664955</t>
  </si>
  <si>
    <t>Canada Tee Women's</t>
  </si>
  <si>
    <t xml:space="preserve">T-Shirt Canada Pour Femmes </t>
  </si>
  <si>
    <t>50521-06531-S</t>
  </si>
  <si>
    <t>828432664962</t>
  </si>
  <si>
    <t>50521-06531-M</t>
  </si>
  <si>
    <t>828432664979</t>
  </si>
  <si>
    <t>50521-06531-L</t>
  </si>
  <si>
    <t>828432664986</t>
  </si>
  <si>
    <t>50521-06531-XL</t>
  </si>
  <si>
    <t>828432664993</t>
  </si>
  <si>
    <t>50519-06531</t>
  </si>
  <si>
    <t>50519</t>
  </si>
  <si>
    <t>50519-06531-M</t>
  </si>
  <si>
    <t>828432664764</t>
  </si>
  <si>
    <t>Canada Tee Men's</t>
  </si>
  <si>
    <t>T-Shirt Canada Pour Hommes</t>
  </si>
  <si>
    <t>50519-06531-L</t>
  </si>
  <si>
    <t>828432664771</t>
  </si>
  <si>
    <t>50519-06531-2X</t>
  </si>
  <si>
    <t>828432664795</t>
  </si>
  <si>
    <t>50520-06531</t>
  </si>
  <si>
    <t>50520</t>
  </si>
  <si>
    <t>50520-06531-S</t>
  </si>
  <si>
    <t>828432664900</t>
  </si>
  <si>
    <t>Canada Crest Tee Men's</t>
  </si>
  <si>
    <t>T-Shirt À Écusson Canada Pour Hommes</t>
  </si>
  <si>
    <t>50520-06531-M</t>
  </si>
  <si>
    <t>828432664917</t>
  </si>
  <si>
    <t>50520-06531-XL</t>
  </si>
  <si>
    <t>828432664931</t>
  </si>
  <si>
    <t>50520-06531-2X</t>
  </si>
  <si>
    <t>828432664948</t>
  </si>
  <si>
    <t>50515-06531</t>
  </si>
  <si>
    <t>50515</t>
  </si>
  <si>
    <t>50515-06531-S</t>
  </si>
  <si>
    <t>828432664856</t>
  </si>
  <si>
    <t>BC Fishing Tee Men's</t>
  </si>
  <si>
    <t>T-Shirt De Pêche BC Pour Hommes</t>
  </si>
  <si>
    <t>50515-06531-L</t>
  </si>
  <si>
    <t>828432664870</t>
  </si>
  <si>
    <t>50515-06531-2X</t>
  </si>
  <si>
    <t>828432664894</t>
  </si>
  <si>
    <t>50746-06531</t>
  </si>
  <si>
    <t>50746</t>
  </si>
  <si>
    <t>50746-06531-L</t>
  </si>
  <si>
    <t>828432726189</t>
  </si>
  <si>
    <t>Banff Tourist Tee Men's</t>
  </si>
  <si>
    <t>T-Shirt Touristique Banff Pour Hommes</t>
  </si>
  <si>
    <t>50746-06531-XL</t>
  </si>
  <si>
    <t>828432726196</t>
  </si>
  <si>
    <t>50746-06531-2X</t>
  </si>
  <si>
    <t>828432726202</t>
  </si>
  <si>
    <t>50746-04394</t>
  </si>
  <si>
    <t>50746-04394-S</t>
  </si>
  <si>
    <t>828432726240</t>
  </si>
  <si>
    <t>50746-04394-M</t>
  </si>
  <si>
    <t>828432726257</t>
  </si>
  <si>
    <t>50746-04394-L</t>
  </si>
  <si>
    <t>828432726264</t>
  </si>
  <si>
    <t>50746-04394-XL</t>
  </si>
  <si>
    <t>828432726271</t>
  </si>
  <si>
    <t>50746-04394-2X</t>
  </si>
  <si>
    <t>828432726288</t>
  </si>
  <si>
    <t>50724-07150</t>
  </si>
  <si>
    <t>50724</t>
  </si>
  <si>
    <t>07150</t>
  </si>
  <si>
    <t>50724-07150-S</t>
  </si>
  <si>
    <t>828432731534</t>
  </si>
  <si>
    <t>Cafe Tee Men's</t>
  </si>
  <si>
    <t>Burnt Brick</t>
  </si>
  <si>
    <t xml:space="preserve"> T-Shirt Cafe Pour Hommes</t>
  </si>
  <si>
    <t>Brique Brûlée</t>
  </si>
  <si>
    <t>50724-07150-M</t>
  </si>
  <si>
    <t>828432731541</t>
  </si>
  <si>
    <t>50724-07150-L</t>
  </si>
  <si>
    <t>828432731558</t>
  </si>
  <si>
    <t>50724-07150-XL</t>
  </si>
  <si>
    <t>828432731565</t>
  </si>
  <si>
    <t>50724-07150-2X</t>
  </si>
  <si>
    <t>828432731572</t>
  </si>
  <si>
    <t>50728-07150</t>
  </si>
  <si>
    <t>50728</t>
  </si>
  <si>
    <t>50728-07150-S</t>
  </si>
  <si>
    <t>828432731589</t>
  </si>
  <si>
    <t>Yachting Hoodie Men's</t>
  </si>
  <si>
    <t>Chandail Ras Du Cou Yachting Pour Hommes</t>
  </si>
  <si>
    <t>50728-07150-M</t>
  </si>
  <si>
    <t>828432731596</t>
  </si>
  <si>
    <t>50728-07150-L</t>
  </si>
  <si>
    <t>828432731602</t>
  </si>
  <si>
    <t>50728-07150-XL</t>
  </si>
  <si>
    <t>828432731619</t>
  </si>
  <si>
    <t>50728-07150-2X</t>
  </si>
  <si>
    <t>828432731626</t>
  </si>
  <si>
    <t>50724-06578</t>
  </si>
  <si>
    <t>06578</t>
  </si>
  <si>
    <t>50724-06578-XS</t>
  </si>
  <si>
    <t>Cafe Tee Women's</t>
  </si>
  <si>
    <t>Skyway</t>
  </si>
  <si>
    <t>T-Shirt Cafe Pour Femmes</t>
  </si>
  <si>
    <t>Route Céleste</t>
  </si>
  <si>
    <t>50724-06578-S</t>
  </si>
  <si>
    <t>50724-06578-M</t>
  </si>
  <si>
    <t>50724-06578-L</t>
  </si>
  <si>
    <t>50724-06578-XL</t>
  </si>
  <si>
    <t>50297-06578</t>
  </si>
  <si>
    <t>50297</t>
  </si>
  <si>
    <t>50297-06578-XS</t>
  </si>
  <si>
    <t>828432731480</t>
  </si>
  <si>
    <t>Classic Crew Women's</t>
  </si>
  <si>
    <t>Crew Classiques Femmes</t>
  </si>
  <si>
    <t>50297-06578-S</t>
  </si>
  <si>
    <t>828432731497</t>
  </si>
  <si>
    <t>50297-06578-M</t>
  </si>
  <si>
    <t>828432731503</t>
  </si>
  <si>
    <t>50297-06578-L</t>
  </si>
  <si>
    <t>828432731510</t>
  </si>
  <si>
    <t>50297-06578-XL</t>
  </si>
  <si>
    <t>828432731527</t>
  </si>
  <si>
    <t>50586-07704</t>
  </si>
  <si>
    <t>50586</t>
  </si>
  <si>
    <t>50586-07704-S</t>
  </si>
  <si>
    <t>Thomas Campbell Hoodie Men's</t>
  </si>
  <si>
    <t>TC Stitched/Vintage White</t>
  </si>
  <si>
    <t>Chandail à Capuchon Cousu Thomas Campbell Pour Hommes</t>
  </si>
  <si>
    <t xml:space="preserve">TC Cousu/Blanc </t>
  </si>
  <si>
    <t>Sweatshirts</t>
  </si>
  <si>
    <t>50586-07704-M</t>
  </si>
  <si>
    <t>50586-07704-L</t>
  </si>
  <si>
    <t>50586-07704-XL</t>
  </si>
  <si>
    <t>50586-07704-2X</t>
  </si>
  <si>
    <t>50548-06942</t>
  </si>
  <si>
    <t>50548</t>
  </si>
  <si>
    <t>50548-06942-S</t>
  </si>
  <si>
    <t>Thomas Campbell Logo Tee Men's</t>
  </si>
  <si>
    <t>Clearwater</t>
  </si>
  <si>
    <t>T-Shirt Thomas Campbell Logo pour Hommes</t>
  </si>
  <si>
    <t>Eau Claire</t>
  </si>
  <si>
    <t>Tee Shirts</t>
  </si>
  <si>
    <t>50548-06942-M</t>
  </si>
  <si>
    <t>50548-06942-L</t>
  </si>
  <si>
    <t>50548-06942-XL</t>
  </si>
  <si>
    <t>50548-06942-2X</t>
  </si>
  <si>
    <t>50587-07702</t>
  </si>
  <si>
    <t>50587</t>
  </si>
  <si>
    <t>50587-07702-S</t>
  </si>
  <si>
    <t>Thomas Campbell Artwork Tee Men's</t>
  </si>
  <si>
    <t>TC Stitched/White</t>
  </si>
  <si>
    <t>T-Shirt Thomas Campbell Artwork Pour Homme</t>
  </si>
  <si>
    <t>50587-07702-M</t>
  </si>
  <si>
    <t>50587-07702-L</t>
  </si>
  <si>
    <t>50587-07702-XL</t>
  </si>
  <si>
    <t>50587-07702-2XL</t>
  </si>
  <si>
    <t>Row Labels</t>
  </si>
  <si>
    <t>Grand Total</t>
  </si>
  <si>
    <t>Column Labels</t>
  </si>
  <si>
    <t>Sum of TOTAL QTY</t>
  </si>
  <si>
    <t>1.XS</t>
  </si>
  <si>
    <t>2.S</t>
  </si>
  <si>
    <t>3.M</t>
  </si>
  <si>
    <t>4.L</t>
  </si>
  <si>
    <t>5.XL</t>
  </si>
  <si>
    <t>6.2XL</t>
  </si>
  <si>
    <t>K.2Y</t>
  </si>
  <si>
    <t>K.4Y</t>
  </si>
  <si>
    <t>K.6Y</t>
  </si>
  <si>
    <t>K.8Y</t>
  </si>
  <si>
    <t>K.10Y</t>
  </si>
  <si>
    <t>Customer</t>
  </si>
  <si>
    <t>Drop</t>
  </si>
  <si>
    <t>SKU</t>
  </si>
  <si>
    <t>Desctiption</t>
  </si>
  <si>
    <t>PO  No</t>
  </si>
  <si>
    <t>Print</t>
  </si>
  <si>
    <t>Emb</t>
  </si>
  <si>
    <t>Wash</t>
  </si>
  <si>
    <t>Colour</t>
  </si>
  <si>
    <t>A</t>
  </si>
  <si>
    <t>B</t>
  </si>
  <si>
    <t>Total</t>
  </si>
  <si>
    <t>% EXTRA</t>
  </si>
  <si>
    <t>HERSCHEL</t>
  </si>
  <si>
    <t>SS25</t>
  </si>
  <si>
    <t>S4</t>
  </si>
  <si>
    <t>X</t>
  </si>
  <si>
    <t>CREW NECK</t>
  </si>
  <si>
    <t>HOODIE</t>
  </si>
  <si>
    <t>SS TEE</t>
  </si>
  <si>
    <t>No.</t>
  </si>
  <si>
    <t>2Y</t>
  </si>
  <si>
    <t>4Y</t>
  </si>
  <si>
    <t>6Y</t>
  </si>
  <si>
    <t>8Y</t>
  </si>
  <si>
    <t>10Y</t>
  </si>
  <si>
    <t>PI</t>
  </si>
  <si>
    <t>50731-06578</t>
  </si>
  <si>
    <t>AMOUNT</t>
  </si>
  <si>
    <t>TOTAL SURCHARGE</t>
  </si>
  <si>
    <t>UPCHARGE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</si>
</sst>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0000"/>
    <numFmt numFmtId="167" formatCode="&quot;$&quot;#,##0.00"/>
    <numFmt numFmtId="168" formatCode="_-* #,##0_-;\-* #,##0_-;_-* &quot;-&quot;??_-;_-@_-"/>
    <numFmt numFmtId="169" formatCode="_(* #,##0_);_(* \(#,##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6"/>
      <color theme="1"/>
      <name val="Georgia"/>
      <family val="1"/>
    </font>
    <font>
      <sz val="10"/>
      <color theme="1"/>
      <name val="Georgia"/>
      <family val="1"/>
    </font>
    <font>
      <b/>
      <sz val="10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sz val="10"/>
      <color indexed="8"/>
      <name val="Arial"/>
      <family val="2"/>
    </font>
    <font>
      <sz val="10"/>
      <color indexed="8"/>
      <name val="Aptos"/>
      <family val="2"/>
    </font>
    <font>
      <b/>
      <sz val="10"/>
      <color rgb="FFC00000"/>
      <name val="Aptos Narrow"/>
      <family val="2"/>
      <scheme val="minor"/>
    </font>
    <font>
      <b/>
      <sz val="10"/>
      <color indexed="8"/>
      <name val="Aptos"/>
      <family val="2"/>
    </font>
    <font>
      <b/>
      <sz val="8"/>
      <color rgb="FFC00000"/>
      <name val="Aptos Narrow"/>
      <family val="2"/>
      <scheme val="minor"/>
    </font>
    <font>
      <sz val="10"/>
      <color rgb="FF0070C0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rgb="FF00B0F0"/>
        <bgColor indexed="0"/>
      </patternFill>
    </fill>
    <fill>
      <patternFill patternType="solid">
        <fgColor rgb="FF00FFFF"/>
        <bgColor indexed="0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499984740745262"/>
        <bgColor indexed="0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</cellStyleXfs>
  <cellXfs count="102">
    <xf numFmtId="0" fontId="0" fillId="0" borderId="0" xfId="0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166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167" fontId="2" fillId="3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2" borderId="0" xfId="2" applyFont="1" applyFill="1"/>
    <xf numFmtId="0" fontId="0" fillId="2" borderId="0" xfId="0" applyFill="1"/>
    <xf numFmtId="49" fontId="0" fillId="2" borderId="0" xfId="0" applyNumberFormat="1" applyFill="1"/>
    <xf numFmtId="0" fontId="4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9" fontId="3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164" fontId="3" fillId="2" borderId="0" xfId="2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/>
    </xf>
    <xf numFmtId="0" fontId="7" fillId="2" borderId="0" xfId="0" applyFont="1" applyFill="1"/>
    <xf numFmtId="166" fontId="7" fillId="2" borderId="0" xfId="0" applyNumberFormat="1" applyFont="1" applyFill="1"/>
    <xf numFmtId="49" fontId="7" fillId="2" borderId="0" xfId="0" applyNumberFormat="1" applyFont="1" applyFill="1"/>
    <xf numFmtId="0" fontId="6" fillId="2" borderId="0" xfId="0" applyFont="1" applyFill="1"/>
    <xf numFmtId="0" fontId="2" fillId="3" borderId="0" xfId="0" applyFont="1" applyFill="1"/>
    <xf numFmtId="0" fontId="8" fillId="2" borderId="0" xfId="0" applyFont="1" applyFill="1"/>
    <xf numFmtId="168" fontId="3" fillId="2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Alignment="1">
      <alignment horizontal="center" vertical="center"/>
    </xf>
    <xf numFmtId="164" fontId="7" fillId="4" borderId="0" xfId="2" applyFont="1" applyFill="1"/>
    <xf numFmtId="166" fontId="2" fillId="3" borderId="0" xfId="0" applyNumberFormat="1" applyFont="1" applyFill="1"/>
    <xf numFmtId="49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164" fontId="2" fillId="3" borderId="0" xfId="2" applyFont="1" applyFill="1" applyAlignment="1">
      <alignment horizontal="center" vertical="center"/>
    </xf>
    <xf numFmtId="0" fontId="3" fillId="0" borderId="0" xfId="0" applyFont="1"/>
    <xf numFmtId="49" fontId="3" fillId="0" borderId="0" xfId="0" applyNumberFormat="1" applyFont="1"/>
    <xf numFmtId="166" fontId="3" fillId="0" borderId="0" xfId="0" applyNumberFormat="1" applyFont="1"/>
    <xf numFmtId="0" fontId="3" fillId="0" borderId="0" xfId="0" applyFont="1" applyAlignment="1">
      <alignment horizontal="right" vertical="center"/>
    </xf>
    <xf numFmtId="169" fontId="3" fillId="3" borderId="0" xfId="1" applyNumberFormat="1" applyFont="1" applyFill="1"/>
    <xf numFmtId="164" fontId="3" fillId="0" borderId="0" xfId="2" applyFont="1" applyFill="1" applyBorder="1" applyAlignment="1">
      <alignment horizontal="center" vertical="center"/>
    </xf>
    <xf numFmtId="164" fontId="3" fillId="3" borderId="0" xfId="2" applyFont="1" applyFill="1"/>
    <xf numFmtId="0" fontId="3" fillId="5" borderId="0" xfId="0" applyFont="1" applyFill="1"/>
    <xf numFmtId="0" fontId="3" fillId="4" borderId="0" xfId="0" applyFont="1" applyFill="1"/>
    <xf numFmtId="164" fontId="3" fillId="4" borderId="0" xfId="2" applyFont="1" applyFill="1" applyBorder="1" applyAlignment="1">
      <alignment horizontal="center" vertical="center"/>
    </xf>
    <xf numFmtId="166" fontId="3" fillId="0" borderId="0" xfId="0" applyNumberFormat="1" applyFont="1" applyAlignment="1">
      <alignment horizontal="left"/>
    </xf>
    <xf numFmtId="0" fontId="0" fillId="3" borderId="0" xfId="0" applyFill="1"/>
    <xf numFmtId="166" fontId="0" fillId="3" borderId="0" xfId="0" applyNumberFormat="1" applyFill="1"/>
    <xf numFmtId="49" fontId="0" fillId="3" borderId="0" xfId="0" applyNumberFormat="1" applyFill="1"/>
    <xf numFmtId="0" fontId="0" fillId="3" borderId="0" xfId="0" applyFill="1" applyAlignment="1">
      <alignment horizontal="center" vertical="center"/>
    </xf>
    <xf numFmtId="164" fontId="0" fillId="3" borderId="0" xfId="2" applyFont="1" applyFill="1" applyBorder="1" applyAlignment="1">
      <alignment horizontal="center" vertical="center"/>
    </xf>
    <xf numFmtId="164" fontId="0" fillId="3" borderId="0" xfId="2" applyFont="1" applyFill="1"/>
    <xf numFmtId="166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2" applyFont="1" applyFill="1" applyBorder="1" applyAlignment="1">
      <alignment horizontal="center" vertical="center"/>
    </xf>
    <xf numFmtId="164" fontId="0" fillId="0" borderId="0" xfId="2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10" fillId="8" borderId="0" xfId="3" applyFont="1" applyFill="1" applyAlignment="1">
      <alignment horizontal="center" vertical="center"/>
    </xf>
    <xf numFmtId="0" fontId="10" fillId="9" borderId="0" xfId="3" applyFont="1" applyFill="1" applyAlignment="1">
      <alignment horizontal="center" vertical="center"/>
    </xf>
    <xf numFmtId="16" fontId="10" fillId="9" borderId="0" xfId="3" quotePrefix="1" applyNumberFormat="1" applyFont="1" applyFill="1" applyAlignment="1">
      <alignment horizontal="center" vertical="center"/>
    </xf>
    <xf numFmtId="0" fontId="10" fillId="9" borderId="0" xfId="3" quotePrefix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left" indent="1"/>
    </xf>
    <xf numFmtId="0" fontId="0" fillId="4" borderId="0" xfId="0" applyFill="1" applyAlignment="1">
      <alignment horizontal="left" indent="2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168" fontId="11" fillId="4" borderId="0" xfId="1" applyNumberFormat="1" applyFont="1" applyFill="1"/>
    <xf numFmtId="0" fontId="3" fillId="0" borderId="1" xfId="0" applyFont="1" applyBorder="1" applyAlignment="1">
      <alignment horizontal="center" vertical="center"/>
    </xf>
    <xf numFmtId="0" fontId="12" fillId="8" borderId="1" xfId="3" applyFont="1" applyFill="1" applyBorder="1" applyAlignment="1">
      <alignment horizontal="center" vertical="center"/>
    </xf>
    <xf numFmtId="0" fontId="12" fillId="9" borderId="1" xfId="3" applyFont="1" applyFill="1" applyBorder="1" applyAlignment="1">
      <alignment horizontal="center" vertical="center"/>
    </xf>
    <xf numFmtId="16" fontId="12" fillId="9" borderId="1" xfId="3" quotePrefix="1" applyNumberFormat="1" applyFont="1" applyFill="1" applyBorder="1" applyAlignment="1">
      <alignment horizontal="center" vertical="center"/>
    </xf>
    <xf numFmtId="0" fontId="12" fillId="9" borderId="1" xfId="3" quotePrefix="1" applyFont="1" applyFill="1" applyBorder="1" applyAlignment="1">
      <alignment horizontal="center" vertical="center"/>
    </xf>
    <xf numFmtId="164" fontId="3" fillId="0" borderId="0" xfId="2" applyFont="1"/>
    <xf numFmtId="164" fontId="3" fillId="0" borderId="0" xfId="2" applyFont="1" applyAlignment="1">
      <alignment horizontal="center" vertical="center"/>
    </xf>
    <xf numFmtId="164" fontId="11" fillId="4" borderId="0" xfId="2" applyFont="1" applyFill="1"/>
    <xf numFmtId="168" fontId="13" fillId="4" borderId="0" xfId="1" applyNumberFormat="1" applyFont="1" applyFill="1"/>
    <xf numFmtId="164" fontId="3" fillId="4" borderId="1" xfId="2" applyFont="1" applyFill="1" applyBorder="1" applyAlignment="1">
      <alignment horizontal="center" vertical="center"/>
    </xf>
    <xf numFmtId="164" fontId="3" fillId="0" borderId="1" xfId="2" applyFont="1" applyBorder="1" applyAlignment="1">
      <alignment horizontal="center" vertical="center"/>
    </xf>
    <xf numFmtId="164" fontId="11" fillId="4" borderId="1" xfId="2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44" fontId="3" fillId="0" borderId="0" xfId="0" applyNumberFormat="1" applyFont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44" fontId="3" fillId="10" borderId="1" xfId="0" applyNumberFormat="1" applyFont="1" applyFill="1" applyBorder="1" applyAlignment="1">
      <alignment horizontal="center" vertical="center"/>
    </xf>
    <xf numFmtId="164" fontId="14" fillId="4" borderId="1" xfId="2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7" fillId="0" borderId="0" xfId="0" applyFont="1"/>
    <xf numFmtId="0" fontId="10" fillId="6" borderId="0" xfId="3" applyFont="1" applyFill="1" applyAlignment="1">
      <alignment horizontal="center" vertical="center"/>
    </xf>
    <xf numFmtId="0" fontId="10" fillId="7" borderId="0" xfId="3" applyFont="1" applyFill="1" applyAlignment="1">
      <alignment horizontal="center" vertical="center"/>
    </xf>
    <xf numFmtId="164" fontId="12" fillId="7" borderId="1" xfId="2" applyFont="1" applyFill="1" applyBorder="1" applyAlignment="1">
      <alignment horizontal="center" vertical="center"/>
    </xf>
    <xf numFmtId="164" fontId="12" fillId="11" borderId="1" xfId="2" applyFont="1" applyFill="1" applyBorder="1" applyAlignment="1">
      <alignment horizontal="center" vertical="center" wrapText="1"/>
    </xf>
    <xf numFmtId="164" fontId="12" fillId="11" borderId="1" xfId="2" applyFont="1" applyFill="1" applyBorder="1" applyAlignment="1">
      <alignment horizontal="center" vertical="center"/>
    </xf>
    <xf numFmtId="0" fontId="12" fillId="7" borderId="1" xfId="3" applyFont="1" applyFill="1" applyBorder="1" applyAlignment="1">
      <alignment horizontal="center" vertical="center"/>
    </xf>
    <xf numFmtId="0" fontId="12" fillId="6" borderId="1" xfId="3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145" xfId="3" xr:uid="{D2204C46-A997-4F03-A884-192E7E64949B}"/>
  </cellStyles>
  <dxfs count="51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Linh Bui Thi Truc" refreshedDate="45742.591055902776" backgroundQuery="1" createdVersion="8" refreshedVersion="8" minRefreshableVersion="3" recordCount="0" supportSubquery="1" supportAdvancedDrill="1" xr:uid="{DB120047-57CC-4E3F-8FC1-8F2967E1C354}">
  <cacheSource type="external" connectionId="1"/>
  <cacheFields count="5">
    <cacheField name="[Measures].[Sum of TOTAL QTY]" caption="Sum of TOTAL QTY" numFmtId="0" hierarchy="21" level="32767"/>
    <cacheField name="[Range].[Style Name].[Style Name]" caption="Style Name" numFmtId="0" hierarchy="6" level="1">
      <sharedItems count="31">
        <s v="Acid Wash Classic Crew Men's"/>
        <s v="Banff Rundle Hoodie Men's"/>
        <s v="Banff Tourist Crew Kids"/>
        <s v="Banff Tourist Crew Women's"/>
        <s v="Banff Tourist Tee Kids"/>
        <s v="Banff Tourist Tee Men's"/>
        <s v="Basic Crew Men's"/>
        <s v="Basic Hoodie Men's"/>
        <s v="Basic Tee Women's"/>
        <s v="BC Fishing Tee Men's"/>
        <s v="Cafe Tee Men's"/>
        <s v="Cafe Tee Women's"/>
        <s v="Canada Crest Tee Men's"/>
        <s v="Canada Tee Men's"/>
        <s v="Canada Tee Women's"/>
        <s v="Canada Tourist Crew Kids"/>
        <s v="Canada Tourist Tee Kids"/>
        <s v="Classic Crew Women's"/>
        <s v="Classic Hoodie Women's"/>
        <s v="Faculty 2-Tone Crew Women's"/>
        <s v="Pocket Tee Men's"/>
        <s v="Postcard Tee Women’s"/>
        <s v="Stamp Tee Men's"/>
        <s v="Suncrest Tee Men's"/>
        <s v="Thomas Campbell Artwork Tee Men's"/>
        <s v="Thomas Campbell Hoodie Men's"/>
        <s v="Thomas Campbell Logo Tee Men's"/>
        <s v="Vancouver Tourist Crew Kids"/>
        <s v="Vancouver Tourist Tee Kids"/>
        <s v="Vintage Wash Classic Hoodie Men's"/>
        <s v="Yachting Hoodie Men's"/>
      </sharedItems>
    </cacheField>
    <cacheField name="[Range].[Style + Color].[Style + Color]" caption="Style + Color" numFmtId="0" level="1">
      <sharedItems count="36">
        <s v="50612-00001"/>
        <s v="50415-06515"/>
        <s v="50647-06113"/>
        <s v="50639-00001"/>
        <s v="50644-02077"/>
        <s v="50644-04394"/>
        <s v="50746-04394"/>
        <s v="50746-06531"/>
        <s v="50287-07057"/>
        <s v="50289-04394"/>
        <s v="50293-02077"/>
        <s v="50515-06531"/>
        <s v="50724-07150"/>
        <s v="50724-06578"/>
        <s v="50520-06531"/>
        <s v="50519-06531"/>
        <s v="50521-06531"/>
        <s v="50648-06113"/>
        <s v="50645-02077"/>
        <s v="50645-04394"/>
        <s v="50297-06578"/>
        <s v="50310-07041"/>
        <s v="50623-06726"/>
        <s v="50283-00001"/>
        <s v="50283-06113"/>
        <s v="50682-00001"/>
        <s v="50670-06531"/>
        <s v="50381-01827"/>
        <s v="50587-07702"/>
        <s v="50586-07704"/>
        <s v="50548-06942"/>
        <s v="50649-06113"/>
        <s v="50646-02077"/>
        <s v="50646-04394"/>
        <s v="50475-00032"/>
        <s v="50728-07150"/>
      </sharedItems>
    </cacheField>
    <cacheField name="[Range].[Color 2].[Color 2]" caption="Color 2" numFmtId="0" hierarchy="7" level="1">
      <sharedItems count="16">
        <s v="Black"/>
        <s v="Black Beauty"/>
        <s v="Heather Light Grey"/>
        <s v="Ash Rose"/>
        <s v="Darkest Navy"/>
        <s v="White"/>
        <s v="Major Brown"/>
        <s v="Burnt Brick"/>
        <s v="Skyway"/>
        <s v="Bitter Chocolate"/>
        <s v="Vintage White"/>
        <s v="Beetle"/>
        <s v="TC Stitched/White"/>
        <s v="TC Stitched/Vintage White"/>
        <s v="Clearwater"/>
        <s v="Woodland Camo"/>
      </sharedItems>
    </cacheField>
    <cacheField name="[Range].[Size].[Size]" caption="Size" numFmtId="0" hierarchy="3" level="1">
      <sharedItems count="11">
        <s v="1.XS"/>
        <s v="2.S"/>
        <s v="3.M"/>
        <s v="4.L"/>
        <s v="5.XL"/>
        <s v="6.2XL"/>
        <s v="K.10Y"/>
        <s v="K.2Y"/>
        <s v="K.4Y"/>
        <s v="K.6Y"/>
        <s v="K.8Y"/>
      </sharedItems>
    </cacheField>
  </cacheFields>
  <cacheHierarchies count="22">
    <cacheHierarchy uniqueName="[Range].[Style + Color]" caption="Style + Color" attribute="1" defaultMemberUniqueName="[Range].[Style + Color].[All]" allUniqueName="[Range].[Style + Color].[All]" dimensionUniqueName="[Range]" displayFolder="" count="2" memberValueDatatype="130" unbalanced="0">
      <fieldsUsage count="2">
        <fieldUsage x="-1"/>
        <fieldUsage x="2"/>
      </fieldsUsage>
    </cacheHierarchy>
    <cacheHierarchy uniqueName="[Range].[Style]" caption="Style" attribute="1" defaultMemberUniqueName="[Range].[Style].[All]" allUniqueName="[Range].[Style].[All]" dimensionUniqueName="[Range]" displayFolder="" count="0" memberValueDatatype="130" unbalanced="0"/>
    <cacheHierarchy uniqueName="[Range].[Color]" caption="Color" attribute="1" defaultMemberUniqueName="[Range].[Color].[All]" allUniqueName="[Range].[Color].[All]" dimensionUniqueName="[Range]" displayFolder="" count="0" memberValueDatatype="130" unbalanced="0"/>
    <cacheHierarchy uniqueName="[Range].[Size]" caption="Size" attribute="1" defaultMemberUniqueName="[Range].[Size].[All]" allUniqueName="[Range].[Size].[All]" dimensionUniqueName="[Range]" displayFolder="" count="2" memberValueDatatype="130" unbalanced="0">
      <fieldsUsage count="2">
        <fieldUsage x="-1"/>
        <fieldUsage x="4"/>
      </fieldsUsage>
    </cacheHierarchy>
    <cacheHierarchy uniqueName="[Range].[Product ID]" caption="Product ID" attribute="1" defaultMemberUniqueName="[Range].[Product ID].[All]" allUniqueName="[Range].[Product ID].[All]" dimensionUniqueName="[Range]" displayFolder="" count="0" memberValueDatatype="130" unbalanced="0"/>
    <cacheHierarchy uniqueName="[Range].[UPC]" caption="UPC" attribute="1" defaultMemberUniqueName="[Range].[UPC].[All]" allUniqueName="[Range].[UPC].[All]" dimensionUniqueName="[Range]" displayFolder="" count="0" memberValueDatatype="130" unbalanced="0"/>
    <cacheHierarchy uniqueName="[Range].[Style Name]" caption="Style Name" attribute="1" defaultMemberUniqueName="[Range].[Style Name].[All]" allUniqueName="[Range].[Style Name].[All]" dimensionUniqueName="[Range]" displayFolder="" count="2" memberValueDatatype="130" unbalanced="0">
      <fieldsUsage count="2">
        <fieldUsage x="-1"/>
        <fieldUsage x="1"/>
      </fieldsUsage>
    </cacheHierarchy>
    <cacheHierarchy uniqueName="[Range].[Color 2]" caption="Color 2" attribute="1" defaultMemberUniqueName="[Range].[Color 2].[All]" allUniqueName="[Range].[Color 2].[All]" dimensionUniqueName="[Range]" displayFolder="" count="2" memberValueDatatype="130" unbalanced="0">
      <fieldsUsage count="2">
        <fieldUsage x="-1"/>
        <fieldUsage x="3"/>
      </fieldsUsage>
    </cacheHierarchy>
    <cacheHierarchy uniqueName="[Range].[French Style Name]" caption="French Style Name" attribute="1" defaultMemberUniqueName="[Range].[French Style Name].[All]" allUniqueName="[Range].[French Style Name].[All]" dimensionUniqueName="[Range]" displayFolder="" count="0" memberValueDatatype="130" unbalanced="0"/>
    <cacheHierarchy uniqueName="[Range].[French Color]" caption="French Color" attribute="1" defaultMemberUniqueName="[Range].[French Color].[All]" allUniqueName="[Range].[French Color].[All]" dimensionUniqueName="[Range]" displayFolder="" count="0" memberValueDatatype="130" unbalanced="0"/>
    <cacheHierarchy uniqueName="[Range].[Family]" caption="Family" attribute="1" defaultMemberUniqueName="[Range].[Family].[All]" allUniqueName="[Range].[Family].[All]" dimensionUniqueName="[Range]" displayFolder="" count="0" memberValueDatatype="130" unbalanced="0"/>
    <cacheHierarchy uniqueName="[Range].[Category]" caption="Category" attribute="1" defaultMemberUniqueName="[Range].[Category].[All]" allUniqueName="[Range].[Category].[All]" dimensionUniqueName="[Range]" displayFolder="" count="0" memberValueDatatype="130" unbalanced="0"/>
    <cacheHierarchy uniqueName="[Range].[Story]" caption="Story" attribute="1" defaultMemberUniqueName="[Range].[Story].[All]" allUniqueName="[Range].[Story].[All]" dimensionUniqueName="[Range]" displayFolder="" count="0" memberValueDatatype="130" unbalanced="0"/>
    <cacheHierarchy uniqueName="[Range].[Vendor]" caption="Vendor" attribute="1" defaultMemberUniqueName="[Range].[Vendor].[All]" allUniqueName="[Range].[Vendor].[All]" dimensionUniqueName="[Range]" displayFolder="" count="0" memberValueDatatype="130" unbalanced="0"/>
    <cacheHierarchy uniqueName="[Range].[Season]" caption="Season" attribute="1" defaultMemberUniqueName="[Range].[Season].[All]" allUniqueName="[Range].[Season].[All]" dimensionUniqueName="[Range]" displayFolder="" count="0" memberValueDatatype="130" unbalanced="0"/>
    <cacheHierarchy uniqueName="[Range].[Status]" caption="Status" attribute="1" defaultMemberUniqueName="[Range].[Status].[All]" allUniqueName="[Range].[Status].[All]" dimensionUniqueName="[Range]" displayFolder="" count="0" memberValueDatatype="130" unbalanced="0"/>
    <cacheHierarchy uniqueName="[Range].[COUNTRY]" caption="COUNTRY" attribute="1" defaultMemberUniqueName="[Range].[COUNTRY].[All]" allUniqueName="[Range].[COUNTRY].[All]" dimensionUniqueName="[Range]" displayFolder="" count="0" memberValueDatatype="130" unbalanced="0"/>
    <cacheHierarchy uniqueName="[Range].[BUY]" caption="BUY" attribute="1" defaultMemberUniqueName="[Range].[BUY].[All]" allUniqueName="[Range].[BUY].[All]" dimensionUniqueName="[Range]" displayFolder="" count="0" memberValueDatatype="20" unbalanced="0"/>
    <cacheHierarchy uniqueName="[Range].[TOTAL QTY]" caption="TOTAL QTY" attribute="1" defaultMemberUniqueName="[Range].[TOTAL QTY].[All]" allUniqueName="[Range].[TOTAL QTY].[All]" dimensionUniqueName="[Range]" displayFolder="" count="0" memberValueDatatype="20" unbalanced="0"/>
    <cacheHierarchy uniqueName="[Measures].[__XL_Count Range]" caption="__XL_Count Range" measure="1" displayFolder="" measureGroup="Range" count="0" hidden="1"/>
    <cacheHierarchy uniqueName="[Measures].[__No measures defined]" caption="__No measures defined" measure="1" displayFolder="" count="0" hidden="1"/>
    <cacheHierarchy uniqueName="[Measures].[Sum of TOTAL QTY]" caption="Sum of TOTAL QTY" measure="1" displayFolder="" measureGroup="Range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8"/>
        </ext>
      </extLst>
    </cacheHierarchy>
  </cacheHierarchies>
  <kpis count="0"/>
  <dimensions count="2">
    <dimension measure="1" name="Measures" uniqueName="[Measures]" caption="Measures"/>
    <dimension name="Range" uniqueName="[Range]" caption="Range"/>
  </dimensions>
  <measureGroups count="1">
    <measureGroup name="Range" caption="Ran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nh Bui Thi Truc" refreshedDate="45742.597963078704" createdVersion="8" refreshedVersion="8" minRefreshableVersion="3" recordCount="164" xr:uid="{E52A1EE4-969D-47D6-BA25-3F43586E8F36}">
  <cacheSource type="worksheet">
    <worksheetSource ref="A17:S181" sheet="UNAVLB"/>
  </cacheSource>
  <cacheFields count="19">
    <cacheField name="Style + Color" numFmtId="0">
      <sharedItems count="36">
        <s v="50612-00001"/>
        <s v="50415-06515"/>
        <s v="50647-06113"/>
        <s v="50639-00001"/>
        <s v="50644-02077"/>
        <s v="50644-04394"/>
        <s v="50746-06531"/>
        <s v="50746-04394"/>
        <s v="50287-07057"/>
        <s v="50289-04394"/>
        <s v="50293-02077"/>
        <s v="50515-06531"/>
        <s v="50724-07150"/>
        <s v="50724-06578"/>
        <s v="50520-06531"/>
        <s v="50519-06531"/>
        <s v="50521-06531"/>
        <s v="50648-06113"/>
        <s v="50645-02077"/>
        <s v="50645-04394"/>
        <s v="50297-06578"/>
        <s v="50310-07041"/>
        <s v="50623-06726"/>
        <s v="50283-06113"/>
        <s v="50283-00001"/>
        <s v="50682-00001"/>
        <s v="50670-06531"/>
        <s v="50381-01827"/>
        <s v="50587-07702"/>
        <s v="50586-07704"/>
        <s v="50548-06942"/>
        <s v="50649-06113"/>
        <s v="50646-02077"/>
        <s v="50646-04394"/>
        <s v="50475-00032"/>
        <s v="50728-07150"/>
      </sharedItems>
    </cacheField>
    <cacheField name="Style" numFmtId="49">
      <sharedItems/>
    </cacheField>
    <cacheField name="Color" numFmtId="166">
      <sharedItems containsMixedTypes="1" containsNumber="1" containsInteger="1" minValue="6942" maxValue="7704"/>
    </cacheField>
    <cacheField name="Size" numFmtId="0">
      <sharedItems/>
    </cacheField>
    <cacheField name="Product ID" numFmtId="0">
      <sharedItems/>
    </cacheField>
    <cacheField name="UPC" numFmtId="0">
      <sharedItems containsBlank="1"/>
    </cacheField>
    <cacheField name="Style Name" numFmtId="0">
      <sharedItems count="31">
        <s v="Acid Wash Classic Crew Men's"/>
        <s v="Banff Rundle Hoodie Men's"/>
        <s v="Banff Tourist Crew Kids"/>
        <s v="Banff Tourist Crew Women's"/>
        <s v="Banff Tourist Tee Kids"/>
        <s v="Banff Tourist Tee Men's"/>
        <s v="Basic Crew Men's"/>
        <s v="Basic Hoodie Men's"/>
        <s v="Basic Tee Women's"/>
        <s v="BC Fishing Tee Men's"/>
        <s v="Cafe Tee Men's"/>
        <s v="Cafe Tee Women's"/>
        <s v="Canada Crest Tee Men's"/>
        <s v="Canada Tee Men's"/>
        <s v="Canada Tee Women's"/>
        <s v="Canada Tourist Crew Kids"/>
        <s v="Canada Tourist Tee Kids"/>
        <s v="Classic Crew Women's"/>
        <s v="Classic Hoodie Women's"/>
        <s v="Faculty 2-Tone Crew Women's"/>
        <s v="Pocket Tee Men's"/>
        <s v="Postcard Tee Women’s"/>
        <s v="Stamp Tee Men's"/>
        <s v="Suncrest Tee Men's"/>
        <s v="Thomas Campbell Artwork Tee Men's"/>
        <s v="Thomas Campbell Hoodie Men's"/>
        <s v="Thomas Campbell Logo Tee Men's"/>
        <s v="Vancouver Tourist Crew Kids"/>
        <s v="Vancouver Tourist Tee Kids"/>
        <s v="Vintage Wash Classic Hoodie Men's"/>
        <s v="Yachting Hoodie Men's"/>
      </sharedItems>
    </cacheField>
    <cacheField name="Color2" numFmtId="0">
      <sharedItems count="16">
        <s v="Black"/>
        <s v="Black Beauty"/>
        <s v="Heather Light Grey"/>
        <s v="Ash Rose"/>
        <s v="Darkest Navy"/>
        <s v="White"/>
        <s v="Major Brown"/>
        <s v="Burnt Brick"/>
        <s v="Skyway"/>
        <s v="Bitter Chocolate"/>
        <s v="Vintage White"/>
        <s v="Beetle"/>
        <s v="TC Stitched/White"/>
        <s v="TC Stitched/Vintage White"/>
        <s v="Clearwater"/>
        <s v="Woodland Camo"/>
      </sharedItems>
    </cacheField>
    <cacheField name="French Style Name" numFmtId="0">
      <sharedItems/>
    </cacheField>
    <cacheField name="French Color" numFmtId="0">
      <sharedItems/>
    </cacheField>
    <cacheField name="Family" numFmtId="0">
      <sharedItems/>
    </cacheField>
    <cacheField name="Category" numFmtId="0">
      <sharedItems/>
    </cacheField>
    <cacheField name="Story" numFmtId="0">
      <sharedItems/>
    </cacheField>
    <cacheField name="Vendor" numFmtId="0">
      <sharedItems/>
    </cacheField>
    <cacheField name="Season" numFmtId="0">
      <sharedItems/>
    </cacheField>
    <cacheField name="Status" numFmtId="0">
      <sharedItems/>
    </cacheField>
    <cacheField name="COUNTRY" numFmtId="0">
      <sharedItems containsNonDate="0" containsString="0" containsBlank="1"/>
    </cacheField>
    <cacheField name="BUY" numFmtId="0">
      <sharedItems containsSemiMixedTypes="0" containsString="0" containsNumber="1" containsInteger="1" minValue="1" maxValue="427"/>
    </cacheField>
    <cacheField name="TOTAL QTY" numFmtId="169">
      <sharedItems containsSemiMixedTypes="0" containsString="0" containsNumber="1" containsInteger="1" minValue="1" maxValue="4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4">
  <r>
    <x v="0"/>
    <s v="50612"/>
    <s v="00001"/>
    <s v="2.S"/>
    <s v="50612-00001-S"/>
    <s v="828432723386"/>
    <x v="0"/>
    <x v="0"/>
    <s v="Chandail Ras Du Cou Classique Délavé à l'Acide Pour Hommes"/>
    <s v="Noir"/>
    <s v="Apparel"/>
    <s v="Tops"/>
    <s v="Uniform Fleece"/>
    <s v="UNAVLB"/>
    <s v="25-S4"/>
    <s v="IL"/>
    <m/>
    <n v="45"/>
    <n v="45"/>
  </r>
  <r>
    <x v="0"/>
    <s v="50612"/>
    <s v="00001"/>
    <s v="3.M"/>
    <s v="50612-00001-M"/>
    <s v="828432723393"/>
    <x v="0"/>
    <x v="0"/>
    <s v="Chandail Ras Du Cou Classique Délavé à l'Acide Pour Hommes"/>
    <s v="Noir"/>
    <s v="Apparel"/>
    <s v="Tops"/>
    <s v="Uniform Fleece"/>
    <s v="UNAVLB"/>
    <s v="25-S4"/>
    <s v="IL"/>
    <m/>
    <n v="42"/>
    <n v="42"/>
  </r>
  <r>
    <x v="0"/>
    <s v="50612"/>
    <s v="00001"/>
    <s v="4.L"/>
    <s v="50612-00001-L"/>
    <s v="828432723409"/>
    <x v="0"/>
    <x v="0"/>
    <s v="Chandail Ras Du Cou Classique Délavé à l'Acide Pour Hommes"/>
    <s v="Noir"/>
    <s v="Apparel"/>
    <s v="Tops"/>
    <s v="Uniform Fleece"/>
    <s v="UNAVLB"/>
    <s v="25-S4"/>
    <s v="IL"/>
    <m/>
    <n v="39"/>
    <n v="39"/>
  </r>
  <r>
    <x v="0"/>
    <s v="50612"/>
    <s v="00001"/>
    <s v="5.XL"/>
    <s v="50612-00001-XL"/>
    <s v="828432723416"/>
    <x v="0"/>
    <x v="0"/>
    <s v="Chandail Ras Du Cou Classique Délavé à l'Acide Pour Hommes"/>
    <s v="Noir"/>
    <s v="Apparel"/>
    <s v="Tops"/>
    <s v="Uniform Fleece"/>
    <s v="UNAVLB"/>
    <s v="25-S4"/>
    <s v="IL"/>
    <m/>
    <n v="40"/>
    <n v="40"/>
  </r>
  <r>
    <x v="0"/>
    <s v="50612"/>
    <s v="00001"/>
    <s v="6.2XL"/>
    <s v="50612-00001-2X"/>
    <s v="828432723423"/>
    <x v="0"/>
    <x v="0"/>
    <s v="Chandail Ras Du Cou Classique Délavé à l'Acide Pour Hommes"/>
    <s v="Noir"/>
    <s v="Apparel"/>
    <s v="Tops"/>
    <s v="Uniform Fleece"/>
    <s v="UNAVLB"/>
    <s v="25-S4"/>
    <s v="IL"/>
    <m/>
    <n v="42"/>
    <n v="42"/>
  </r>
  <r>
    <x v="1"/>
    <s v="50415"/>
    <s v="06515"/>
    <s v="2.S"/>
    <s v="50415-06515-S"/>
    <s v="828432644742"/>
    <x v="1"/>
    <x v="1"/>
    <s v="Sweat à Capuche Banff Rundle Pour Homme"/>
    <s v="Noir Élégance"/>
    <s v="Apparel"/>
    <s v="Tops"/>
    <s v="City Pack"/>
    <s v="UNAVLB"/>
    <s v="25-S4"/>
    <s v="IL"/>
    <m/>
    <n v="52"/>
    <n v="52"/>
  </r>
  <r>
    <x v="1"/>
    <s v="50415"/>
    <s v="06515"/>
    <s v="3.M"/>
    <s v="50415-06515-M"/>
    <s v="828432644759"/>
    <x v="1"/>
    <x v="1"/>
    <s v="Sweat à Capuche Banff Rundle Pour Homme"/>
    <s v="Noir Élégance"/>
    <s v="Apparel"/>
    <s v="Tops"/>
    <s v="City Pack"/>
    <s v="UNAVLB"/>
    <s v="25-S4"/>
    <s v="IL"/>
    <m/>
    <n v="17"/>
    <n v="17"/>
  </r>
  <r>
    <x v="1"/>
    <s v="50415"/>
    <s v="06515"/>
    <s v="4.L"/>
    <s v="50415-06515-L"/>
    <s v="828432644766"/>
    <x v="1"/>
    <x v="1"/>
    <s v="Sweat à Capuche Banff Rundle Pour Homme"/>
    <s v="Noir Élégance"/>
    <s v="Apparel"/>
    <s v="Tops"/>
    <s v="City Pack"/>
    <s v="UNAVLB"/>
    <s v="25-S4"/>
    <s v="IL"/>
    <m/>
    <n v="9"/>
    <n v="9"/>
  </r>
  <r>
    <x v="1"/>
    <s v="50415"/>
    <s v="06515"/>
    <s v="6.2XL"/>
    <s v="50415-06515-2X"/>
    <s v="828432644780"/>
    <x v="1"/>
    <x v="1"/>
    <s v="Sweat à Capuche Banff Rundle Pour Homme"/>
    <s v="Noir Élégance"/>
    <s v="Apparel"/>
    <s v="Tops"/>
    <s v="City Pack"/>
    <s v="UNAVLB"/>
    <s v="25-S4"/>
    <s v="IL"/>
    <m/>
    <n v="22"/>
    <n v="22"/>
  </r>
  <r>
    <x v="2"/>
    <s v="50647"/>
    <s v="06113"/>
    <s v="K.2Y"/>
    <s v="50647-06113-2Y"/>
    <s v="828432713707"/>
    <x v="2"/>
    <x v="2"/>
    <s v="Crew Touristique Banff Pour Enfants"/>
    <s v="Gris Clair Chiné"/>
    <s v="Apparel"/>
    <s v="Tops"/>
    <s v="City Pack"/>
    <s v="UNAVLB"/>
    <s v="25-S4"/>
    <s v="IL"/>
    <m/>
    <n v="178"/>
    <n v="178"/>
  </r>
  <r>
    <x v="2"/>
    <s v="50647"/>
    <s v="06113"/>
    <s v="K.4Y"/>
    <s v="50647-06113-4Y"/>
    <s v="828432713714"/>
    <x v="2"/>
    <x v="2"/>
    <s v="Crew Touristique Banff Pour Enfants"/>
    <s v="Gris Clair Chiné"/>
    <s v="Apparel"/>
    <s v="Tops"/>
    <s v="City Pack"/>
    <s v="UNAVLB"/>
    <s v="25-S4"/>
    <s v="IL"/>
    <m/>
    <n v="178"/>
    <n v="178"/>
  </r>
  <r>
    <x v="2"/>
    <s v="50647"/>
    <s v="06113"/>
    <s v="K.6Y"/>
    <s v="50647-06113-6Y"/>
    <s v="828432713721"/>
    <x v="2"/>
    <x v="2"/>
    <s v="Crew Touristique Banff Pour Enfants"/>
    <s v="Gris Clair Chiné"/>
    <s v="Apparel"/>
    <s v="Tops"/>
    <s v="City Pack"/>
    <s v="UNAVLB"/>
    <s v="25-S4"/>
    <s v="IL"/>
    <m/>
    <n v="179"/>
    <n v="179"/>
  </r>
  <r>
    <x v="2"/>
    <s v="50647"/>
    <s v="06113"/>
    <s v="K.8Y"/>
    <s v="50647-06113-8Y"/>
    <s v="828432713738"/>
    <x v="2"/>
    <x v="2"/>
    <s v="Crew Touristique Banff Pour Enfants"/>
    <s v="Gris Clair Chiné"/>
    <s v="Apparel"/>
    <s v="Tops"/>
    <s v="City Pack"/>
    <s v="UNAVLB"/>
    <s v="25-S4"/>
    <s v="IL"/>
    <m/>
    <n v="178"/>
    <n v="178"/>
  </r>
  <r>
    <x v="2"/>
    <s v="50647"/>
    <s v="06113"/>
    <s v="K.10Y"/>
    <s v="50647-06113-10Y"/>
    <s v="828432713745"/>
    <x v="2"/>
    <x v="2"/>
    <s v="Crew Touristique Banff Pour Enfants"/>
    <s v="Gris Clair Chiné"/>
    <s v="Apparel"/>
    <s v="Tops"/>
    <s v="City Pack"/>
    <s v="UNAVLB"/>
    <s v="25-S4"/>
    <s v="IL"/>
    <m/>
    <n v="180"/>
    <n v="180"/>
  </r>
  <r>
    <x v="3"/>
    <s v="50639"/>
    <s v="00001"/>
    <s v="1.XS"/>
    <s v="50639-00001-XS"/>
    <s v="828432724932"/>
    <x v="3"/>
    <x v="0"/>
    <s v="Crew Touristique Banff Pour Femmes "/>
    <s v="Noir"/>
    <s v="Apparel"/>
    <s v="Tops"/>
    <s v="City Pack"/>
    <s v="UNAVLB"/>
    <s v="25-S4"/>
    <s v="IL"/>
    <m/>
    <n v="404"/>
    <n v="404"/>
  </r>
  <r>
    <x v="3"/>
    <s v="50639"/>
    <s v="00001"/>
    <s v="2.S"/>
    <s v="50639-00001-S"/>
    <s v="828432724949"/>
    <x v="3"/>
    <x v="0"/>
    <s v="Crew Touristique Banff Pour Femmes "/>
    <s v="Noir"/>
    <s v="Apparel"/>
    <s v="Tops"/>
    <s v="City Pack"/>
    <s v="UNAVLB"/>
    <s v="25-S4"/>
    <s v="IL"/>
    <m/>
    <n v="421"/>
    <n v="421"/>
  </r>
  <r>
    <x v="3"/>
    <s v="50639"/>
    <s v="00001"/>
    <s v="3.M"/>
    <s v="50639-00001-M"/>
    <s v="828432724956"/>
    <x v="3"/>
    <x v="0"/>
    <s v="Crew Touristique Banff Pour Femmes "/>
    <s v="Noir"/>
    <s v="Apparel"/>
    <s v="Tops"/>
    <s v="City Pack"/>
    <s v="UNAVLB"/>
    <s v="25-S4"/>
    <s v="IL"/>
    <m/>
    <n v="427"/>
    <n v="427"/>
  </r>
  <r>
    <x v="3"/>
    <s v="50639"/>
    <s v="00001"/>
    <s v="4.L"/>
    <s v="50639-00001-L"/>
    <s v="828432724963"/>
    <x v="3"/>
    <x v="0"/>
    <s v="Crew Touristique Banff Pour Femmes "/>
    <s v="Noir"/>
    <s v="Apparel"/>
    <s v="Tops"/>
    <s v="City Pack"/>
    <s v="UNAVLB"/>
    <s v="25-S4"/>
    <s v="IL"/>
    <m/>
    <n v="396"/>
    <n v="396"/>
  </r>
  <r>
    <x v="3"/>
    <s v="50639"/>
    <s v="00001"/>
    <s v="5.XL"/>
    <s v="50639-00001-XL"/>
    <s v="828432724970"/>
    <x v="3"/>
    <x v="0"/>
    <s v="Crew Touristique Banff Pour Femmes "/>
    <s v="Noir"/>
    <s v="Apparel"/>
    <s v="Tops"/>
    <s v="City Pack"/>
    <s v="UNAVLB"/>
    <s v="25-S4"/>
    <s v="IL"/>
    <m/>
    <n v="388"/>
    <n v="388"/>
  </r>
  <r>
    <x v="4"/>
    <s v="50644"/>
    <s v="02077"/>
    <s v="K.2Y"/>
    <s v="50644-02077-2Y"/>
    <s v="828432714100"/>
    <x v="4"/>
    <x v="3"/>
    <s v="T-Shirt Touristique Banff Pour Enfants "/>
    <s v="Rose Cendré"/>
    <s v="Apparel"/>
    <s v="Tops"/>
    <s v="City Pack"/>
    <s v="UNAVLB"/>
    <s v="25-S4"/>
    <s v="IL"/>
    <m/>
    <n v="65"/>
    <n v="65"/>
  </r>
  <r>
    <x v="4"/>
    <s v="50644"/>
    <s v="02077"/>
    <s v="K.4Y"/>
    <s v="50644-02077-4Y"/>
    <s v="828432714117"/>
    <x v="4"/>
    <x v="3"/>
    <s v="T-Shirt Touristique Banff Pour Enfants "/>
    <s v="Rose Cendré"/>
    <s v="Apparel"/>
    <s v="Tops"/>
    <s v="City Pack"/>
    <s v="UNAVLB"/>
    <s v="25-S4"/>
    <s v="IL"/>
    <m/>
    <n v="63"/>
    <n v="63"/>
  </r>
  <r>
    <x v="4"/>
    <s v="50644"/>
    <s v="02077"/>
    <s v="K.6Y"/>
    <s v="50644-02077-6Y"/>
    <s v="828432714124"/>
    <x v="4"/>
    <x v="3"/>
    <s v="T-Shirt Touristique Banff Pour Enfants "/>
    <s v="Rose Cendré"/>
    <s v="Apparel"/>
    <s v="Tops"/>
    <s v="City Pack"/>
    <s v="UNAVLB"/>
    <s v="25-S4"/>
    <s v="IL"/>
    <m/>
    <n v="62"/>
    <n v="62"/>
  </r>
  <r>
    <x v="4"/>
    <s v="50644"/>
    <s v="02077"/>
    <s v="K.8Y"/>
    <s v="50644-02077-8Y"/>
    <s v="828432714131"/>
    <x v="4"/>
    <x v="3"/>
    <s v="T-Shirt Touristique Banff Pour Enfants "/>
    <s v="Rose Cendré"/>
    <s v="Apparel"/>
    <s v="Tops"/>
    <s v="City Pack"/>
    <s v="UNAVLB"/>
    <s v="25-S4"/>
    <s v="IL"/>
    <m/>
    <n v="65"/>
    <n v="65"/>
  </r>
  <r>
    <x v="4"/>
    <s v="50644"/>
    <s v="02077"/>
    <s v="K.10Y"/>
    <s v="50644-02077-10Y"/>
    <s v="828432714148"/>
    <x v="4"/>
    <x v="3"/>
    <s v="T-Shirt Touristique Banff Pour Enfants "/>
    <s v="Rose Cendré"/>
    <s v="Apparel"/>
    <s v="Tops"/>
    <s v="City Pack"/>
    <s v="UNAVLB"/>
    <s v="25-S4"/>
    <s v="IL"/>
    <m/>
    <n v="71"/>
    <n v="71"/>
  </r>
  <r>
    <x v="5"/>
    <s v="50644"/>
    <s v="04394"/>
    <s v="K.2Y"/>
    <s v="50644-04394-2Y"/>
    <s v="828432713950"/>
    <x v="4"/>
    <x v="4"/>
    <s v="T-Shirt Touristique Banff Pour Enfants "/>
    <s v="Bleu Marine le Plus Foncé"/>
    <s v="Apparel"/>
    <s v="Tops"/>
    <s v="City Pack"/>
    <s v="UNAVLB"/>
    <s v="25-S4"/>
    <s v="IL"/>
    <m/>
    <n v="83"/>
    <n v="83"/>
  </r>
  <r>
    <x v="5"/>
    <s v="50644"/>
    <s v="04394"/>
    <s v="K.4Y"/>
    <s v="50644-04394-4Y"/>
    <s v="828432713967"/>
    <x v="4"/>
    <x v="4"/>
    <s v="T-Shirt Touristique Banff Pour Enfants "/>
    <s v="Bleu Marine le Plus Foncé"/>
    <s v="Apparel"/>
    <s v="Tops"/>
    <s v="City Pack"/>
    <s v="UNAVLB"/>
    <s v="25-S4"/>
    <s v="IL"/>
    <m/>
    <n v="67"/>
    <n v="67"/>
  </r>
  <r>
    <x v="5"/>
    <s v="50644"/>
    <s v="04394"/>
    <s v="K.6Y"/>
    <s v="50644-04394-6Y"/>
    <s v="828432713974"/>
    <x v="4"/>
    <x v="4"/>
    <s v="T-Shirt Touristique Banff Pour Enfants "/>
    <s v="Bleu Marine le Plus Foncé"/>
    <s v="Apparel"/>
    <s v="Tops"/>
    <s v="City Pack"/>
    <s v="UNAVLB"/>
    <s v="25-S4"/>
    <s v="IL"/>
    <m/>
    <n v="70"/>
    <n v="70"/>
  </r>
  <r>
    <x v="5"/>
    <s v="50644"/>
    <s v="04394"/>
    <s v="K.8Y"/>
    <s v="50644-04394-8Y"/>
    <s v="828432713981"/>
    <x v="4"/>
    <x v="4"/>
    <s v="T-Shirt Touristique Banff Pour Enfants "/>
    <s v="Bleu Marine le Plus Foncé"/>
    <s v="Apparel"/>
    <s v="Tops"/>
    <s v="City Pack"/>
    <s v="UNAVLB"/>
    <s v="25-S4"/>
    <s v="IL"/>
    <m/>
    <n v="65"/>
    <n v="65"/>
  </r>
  <r>
    <x v="5"/>
    <s v="50644"/>
    <s v="04394"/>
    <s v="K.10Y"/>
    <s v="50644-04394-10Y"/>
    <s v="828432713998"/>
    <x v="4"/>
    <x v="4"/>
    <s v="T-Shirt Touristique Banff Pour Enfants "/>
    <s v="Bleu Marine le Plus Foncé"/>
    <s v="Apparel"/>
    <s v="Tops"/>
    <s v="City Pack"/>
    <s v="UNAVLB"/>
    <s v="25-S4"/>
    <s v="IL"/>
    <m/>
    <n v="74"/>
    <n v="74"/>
  </r>
  <r>
    <x v="6"/>
    <s v="50746"/>
    <s v="06531"/>
    <s v="4.L"/>
    <s v="50746-06531-L"/>
    <s v="828432726189"/>
    <x v="5"/>
    <x v="5"/>
    <s v="T-Shirt Touristique Banff Pour Hommes"/>
    <s v="Blanc"/>
    <s v="Apparel"/>
    <s v="Tops"/>
    <s v="City Pack"/>
    <s v="UNAVLB"/>
    <s v="25-S4"/>
    <s v="IL"/>
    <m/>
    <n v="3"/>
    <n v="3"/>
  </r>
  <r>
    <x v="6"/>
    <s v="50746"/>
    <s v="06531"/>
    <s v="5.XL"/>
    <s v="50746-06531-XL"/>
    <s v="828432726196"/>
    <x v="5"/>
    <x v="5"/>
    <s v="T-Shirt Touristique Banff Pour Hommes"/>
    <s v="Blanc"/>
    <s v="Apparel"/>
    <s v="Tops"/>
    <s v="City Pack"/>
    <s v="UNAVLB"/>
    <s v="25-S4"/>
    <s v="IL"/>
    <m/>
    <n v="48"/>
    <n v="48"/>
  </r>
  <r>
    <x v="6"/>
    <s v="50746"/>
    <s v="06531"/>
    <s v="6.2XL"/>
    <s v="50746-06531-2X"/>
    <s v="828432726202"/>
    <x v="5"/>
    <x v="5"/>
    <s v="T-Shirt Touristique Banff Pour Hommes"/>
    <s v="Blanc"/>
    <s v="Apparel"/>
    <s v="Tops"/>
    <s v="City Pack"/>
    <s v="UNAVLB"/>
    <s v="25-S4"/>
    <s v="IL"/>
    <m/>
    <n v="63"/>
    <n v="63"/>
  </r>
  <r>
    <x v="7"/>
    <s v="50746"/>
    <s v="04394"/>
    <s v="2.S"/>
    <s v="50746-04394-S"/>
    <s v="828432726240"/>
    <x v="5"/>
    <x v="4"/>
    <s v="T-Shirt Touristique Banff Pour Hommes"/>
    <s v="Bleu Marine le Plus Foncé"/>
    <s v="Apparel"/>
    <s v="Tops"/>
    <s v="City Pack"/>
    <s v="UNAVLB"/>
    <s v="25-S4"/>
    <s v="IL"/>
    <m/>
    <n v="213"/>
    <n v="213"/>
  </r>
  <r>
    <x v="7"/>
    <s v="50746"/>
    <s v="04394"/>
    <s v="3.M"/>
    <s v="50746-04394-M"/>
    <s v="828432726257"/>
    <x v="5"/>
    <x v="4"/>
    <s v="T-Shirt Touristique Banff Pour Hommes"/>
    <s v="Bleu Marine le Plus Foncé"/>
    <s v="Apparel"/>
    <s v="Tops"/>
    <s v="City Pack"/>
    <s v="UNAVLB"/>
    <s v="25-S4"/>
    <s v="IL"/>
    <m/>
    <n v="160"/>
    <n v="160"/>
  </r>
  <r>
    <x v="7"/>
    <s v="50746"/>
    <s v="04394"/>
    <s v="4.L"/>
    <s v="50746-04394-L"/>
    <s v="828432726264"/>
    <x v="5"/>
    <x v="4"/>
    <s v="T-Shirt Touristique Banff Pour Hommes"/>
    <s v="Bleu Marine le Plus Foncé"/>
    <s v="Apparel"/>
    <s v="Tops"/>
    <s v="City Pack"/>
    <s v="UNAVLB"/>
    <s v="25-S4"/>
    <s v="IL"/>
    <m/>
    <n v="136"/>
    <n v="136"/>
  </r>
  <r>
    <x v="7"/>
    <s v="50746"/>
    <s v="04394"/>
    <s v="5.XL"/>
    <s v="50746-04394-XL"/>
    <s v="828432726271"/>
    <x v="5"/>
    <x v="4"/>
    <s v="T-Shirt Touristique Banff Pour Hommes"/>
    <s v="Bleu Marine le Plus Foncé"/>
    <s v="Apparel"/>
    <s v="Tops"/>
    <s v="City Pack"/>
    <s v="UNAVLB"/>
    <s v="25-S4"/>
    <s v="IL"/>
    <m/>
    <n v="175"/>
    <n v="175"/>
  </r>
  <r>
    <x v="7"/>
    <s v="50746"/>
    <s v="04394"/>
    <s v="6.2XL"/>
    <s v="50746-04394-2X"/>
    <s v="828432726288"/>
    <x v="5"/>
    <x v="4"/>
    <s v="T-Shirt Touristique Banff Pour Hommes"/>
    <s v="Bleu Marine le Plus Foncé"/>
    <s v="Apparel"/>
    <s v="Tops"/>
    <s v="City Pack"/>
    <s v="UNAVLB"/>
    <s v="25-S4"/>
    <s v="IL"/>
    <m/>
    <n v="198"/>
    <n v="198"/>
  </r>
  <r>
    <x v="8"/>
    <s v="50287"/>
    <s v="07057"/>
    <s v="2.S"/>
    <s v="50287-07057-S"/>
    <s v="828432728565"/>
    <x v="6"/>
    <x v="6"/>
    <s v="Crew Classiques Hommes"/>
    <s v="Brun Majeur"/>
    <s v="Apparel"/>
    <s v="Tops"/>
    <s v="Uniform Fleece"/>
    <s v="UNAVLB"/>
    <s v="25-S4"/>
    <s v="IL"/>
    <m/>
    <n v="49"/>
    <n v="49"/>
  </r>
  <r>
    <x v="8"/>
    <s v="50287"/>
    <s v="07057"/>
    <s v="3.M"/>
    <s v="50287-07057-M"/>
    <s v="828432728572"/>
    <x v="6"/>
    <x v="6"/>
    <s v="Crew Classiques Hommes"/>
    <s v="Brun Majeur"/>
    <s v="Apparel"/>
    <s v="Tops"/>
    <s v="Uniform Fleece"/>
    <s v="UNAVLB"/>
    <s v="25-S4"/>
    <s v="IL"/>
    <m/>
    <n v="51"/>
    <n v="51"/>
  </r>
  <r>
    <x v="8"/>
    <s v="50287"/>
    <s v="07057"/>
    <s v="4.L"/>
    <s v="50287-07057-L"/>
    <s v="828432728589"/>
    <x v="6"/>
    <x v="6"/>
    <s v="Crew Classiques Hommes"/>
    <s v="Brun Majeur"/>
    <s v="Apparel"/>
    <s v="Tops"/>
    <s v="Uniform Fleece"/>
    <s v="UNAVLB"/>
    <s v="25-S4"/>
    <s v="IL"/>
    <m/>
    <n v="48"/>
    <n v="48"/>
  </r>
  <r>
    <x v="8"/>
    <s v="50287"/>
    <s v="07057"/>
    <s v="5.XL"/>
    <s v="50287-07057-XL"/>
    <s v="828432728596"/>
    <x v="6"/>
    <x v="6"/>
    <s v="Crew Classiques Hommes"/>
    <s v="Brun Majeur"/>
    <s v="Apparel"/>
    <s v="Tops"/>
    <s v="Uniform Fleece"/>
    <s v="UNAVLB"/>
    <s v="25-S4"/>
    <s v="IL"/>
    <m/>
    <n v="53"/>
    <n v="53"/>
  </r>
  <r>
    <x v="8"/>
    <s v="50287"/>
    <s v="07057"/>
    <s v="6.2XL"/>
    <s v="50287-07057-2X"/>
    <s v="828432728602"/>
    <x v="6"/>
    <x v="6"/>
    <s v="Crew Classiques Hommes"/>
    <s v="Brun Majeur"/>
    <s v="Apparel"/>
    <s v="Tops"/>
    <s v="Uniform Fleece"/>
    <s v="UNAVLB"/>
    <s v="25-S4"/>
    <s v="IL"/>
    <m/>
    <n v="51"/>
    <n v="51"/>
  </r>
  <r>
    <x v="9"/>
    <s v="50289"/>
    <s v="04394"/>
    <s v="2.S"/>
    <s v="50289-04394-S"/>
    <s v="828432728619"/>
    <x v="7"/>
    <x v="4"/>
    <s v="Kangourous de Base Hommes"/>
    <s v="Bleu Marine le Plus Foncé"/>
    <s v="Apparel"/>
    <s v="Tops"/>
    <s v="Uniform Fleece"/>
    <s v="UNAVLB"/>
    <s v="25-S4"/>
    <s v="IL"/>
    <m/>
    <n v="41"/>
    <n v="41"/>
  </r>
  <r>
    <x v="9"/>
    <s v="50289"/>
    <s v="04394"/>
    <s v="3.M"/>
    <s v="50289-04394-M"/>
    <s v="828432728626"/>
    <x v="7"/>
    <x v="4"/>
    <s v="Kangourous de Base Hommes"/>
    <s v="Bleu Marine le Plus Foncé"/>
    <s v="Apparel"/>
    <s v="Tops"/>
    <s v="Uniform Fleece"/>
    <s v="UNAVLB"/>
    <s v="25-S4"/>
    <s v="IL"/>
    <m/>
    <n v="37"/>
    <n v="37"/>
  </r>
  <r>
    <x v="9"/>
    <s v="50289"/>
    <s v="04394"/>
    <s v="4.L"/>
    <s v="50289-04394-L"/>
    <s v="828432728633"/>
    <x v="7"/>
    <x v="4"/>
    <s v="Kangourous de Base Hommes"/>
    <s v="Bleu Marine le Plus Foncé"/>
    <s v="Apparel"/>
    <s v="Tops"/>
    <s v="Uniform Fleece"/>
    <s v="UNAVLB"/>
    <s v="25-S4"/>
    <s v="IL"/>
    <m/>
    <n v="36"/>
    <n v="36"/>
  </r>
  <r>
    <x v="9"/>
    <s v="50289"/>
    <s v="04394"/>
    <s v="5.XL"/>
    <s v="50289-04394-XL"/>
    <s v="828432728640"/>
    <x v="7"/>
    <x v="4"/>
    <s v="Kangourous de Base Hommes"/>
    <s v="Bleu Marine le Plus Foncé"/>
    <s v="Apparel"/>
    <s v="Tops"/>
    <s v="Uniform Fleece"/>
    <s v="UNAVLB"/>
    <s v="25-S4"/>
    <s v="IL"/>
    <m/>
    <n v="36"/>
    <n v="36"/>
  </r>
  <r>
    <x v="9"/>
    <s v="50289"/>
    <s v="04394"/>
    <s v="6.2XL"/>
    <s v="50289-04394-2X"/>
    <s v="828432728657"/>
    <x v="7"/>
    <x v="4"/>
    <s v="Kangourous de Base Hommes"/>
    <s v="Bleu Marine le Plus Foncé"/>
    <s v="Apparel"/>
    <s v="Tops"/>
    <s v="Uniform Fleece"/>
    <s v="UNAVLB"/>
    <s v="25-S4"/>
    <s v="IL"/>
    <m/>
    <n v="49"/>
    <n v="49"/>
  </r>
  <r>
    <x v="10"/>
    <s v="50293"/>
    <s v="02077"/>
    <s v="1.XS"/>
    <s v="50293-02077-XS"/>
    <s v="828432719860"/>
    <x v="8"/>
    <x v="3"/>
    <s v="T-Shirts de Base Femmes"/>
    <s v="Rose Cendré"/>
    <s v="Apparel"/>
    <s v="Tops"/>
    <s v="Uniform Jersey"/>
    <s v="UNAVLB"/>
    <s v="25-S4"/>
    <s v="IL"/>
    <m/>
    <n v="81"/>
    <n v="81"/>
  </r>
  <r>
    <x v="10"/>
    <s v="50293"/>
    <s v="02077"/>
    <s v="2.S"/>
    <s v="50293-02077-S"/>
    <s v="828432719877"/>
    <x v="8"/>
    <x v="3"/>
    <s v="T-Shirts de Base Femmes"/>
    <s v="Rose Cendré"/>
    <s v="Apparel"/>
    <s v="Tops"/>
    <s v="Uniform Jersey"/>
    <s v="UNAVLB"/>
    <s v="25-S4"/>
    <s v="IL"/>
    <m/>
    <n v="74"/>
    <n v="74"/>
  </r>
  <r>
    <x v="10"/>
    <s v="50293"/>
    <s v="02077"/>
    <s v="3.M"/>
    <s v="50293-02077-M"/>
    <s v="828432719884"/>
    <x v="8"/>
    <x v="3"/>
    <s v="T-Shirts de Base Femmes"/>
    <s v="Rose Cendré"/>
    <s v="Apparel"/>
    <s v="Tops"/>
    <s v="Uniform Jersey"/>
    <s v="UNAVLB"/>
    <s v="25-S4"/>
    <s v="IL"/>
    <m/>
    <n v="62"/>
    <n v="62"/>
  </r>
  <r>
    <x v="10"/>
    <s v="50293"/>
    <s v="02077"/>
    <s v="4.L"/>
    <s v="50293-02077-L"/>
    <s v="828432719891"/>
    <x v="8"/>
    <x v="3"/>
    <s v="T-Shirts de Base Femmes"/>
    <s v="Rose Cendré"/>
    <s v="Apparel"/>
    <s v="Tops"/>
    <s v="Uniform Jersey"/>
    <s v="UNAVLB"/>
    <s v="25-S4"/>
    <s v="IL"/>
    <m/>
    <n v="51"/>
    <n v="51"/>
  </r>
  <r>
    <x v="10"/>
    <s v="50293"/>
    <s v="02077"/>
    <s v="5.XL"/>
    <s v="50293-02077-XL"/>
    <s v="828432719907"/>
    <x v="8"/>
    <x v="3"/>
    <s v="T-Shirts de Base Femmes"/>
    <s v="Rose Cendré"/>
    <s v="Apparel"/>
    <s v="Tops"/>
    <s v="Uniform Jersey"/>
    <s v="UNAVLB"/>
    <s v="25-S4"/>
    <s v="IL"/>
    <m/>
    <n v="41"/>
    <n v="41"/>
  </r>
  <r>
    <x v="11"/>
    <s v="50515"/>
    <s v="06531"/>
    <s v="2.S"/>
    <s v="50515-06531-S"/>
    <s v="828432664856"/>
    <x v="9"/>
    <x v="5"/>
    <s v="T-Shirt De Pêche BC Pour Hommes"/>
    <s v="Blanc"/>
    <s v="Apparel"/>
    <s v="Tops"/>
    <s v="City Pack"/>
    <s v="UNAVLB"/>
    <s v="25-S4"/>
    <s v="IL"/>
    <m/>
    <n v="28"/>
    <n v="28"/>
  </r>
  <r>
    <x v="11"/>
    <s v="50515"/>
    <s v="06531"/>
    <s v="4.L"/>
    <s v="50515-06531-L"/>
    <s v="828432664870"/>
    <x v="9"/>
    <x v="5"/>
    <s v="T-Shirt De Pêche BC Pour Hommes"/>
    <s v="Blanc"/>
    <s v="Apparel"/>
    <s v="Tops"/>
    <s v="City Pack"/>
    <s v="UNAVLB"/>
    <s v="25-S4"/>
    <s v="IL"/>
    <m/>
    <n v="24"/>
    <n v="24"/>
  </r>
  <r>
    <x v="11"/>
    <s v="50515"/>
    <s v="06531"/>
    <s v="6.2XL"/>
    <s v="50515-06531-2X"/>
    <s v="828432664894"/>
    <x v="9"/>
    <x v="5"/>
    <s v="T-Shirt De Pêche BC Pour Hommes"/>
    <s v="Blanc"/>
    <s v="Apparel"/>
    <s v="Tops"/>
    <s v="City Pack"/>
    <s v="UNAVLB"/>
    <s v="25-S4"/>
    <s v="IL"/>
    <m/>
    <n v="46"/>
    <n v="46"/>
  </r>
  <r>
    <x v="12"/>
    <s v="50724"/>
    <s v="07150"/>
    <s v="2.S"/>
    <s v="50724-07150-S"/>
    <s v="828432731534"/>
    <x v="10"/>
    <x v="7"/>
    <s v=" T-Shirt Cafe Pour Hommes"/>
    <s v="Brique Brûlée"/>
    <s v="Apparel"/>
    <s v="Tops"/>
    <s v="Uniform Jersey"/>
    <s v="UNAVLB"/>
    <s v="25-S4"/>
    <s v="IL"/>
    <m/>
    <n v="56"/>
    <n v="56"/>
  </r>
  <r>
    <x v="12"/>
    <s v="50724"/>
    <s v="07150"/>
    <s v="3.M"/>
    <s v="50724-07150-M"/>
    <s v="828432731541"/>
    <x v="10"/>
    <x v="7"/>
    <s v=" T-Shirt Cafe Pour Hommes"/>
    <s v="Brique Brûlée"/>
    <s v="Apparel"/>
    <s v="Tops"/>
    <s v="Uniform Jersey"/>
    <s v="UNAVLB"/>
    <s v="25-S4"/>
    <s v="IL"/>
    <m/>
    <n v="65"/>
    <n v="65"/>
  </r>
  <r>
    <x v="12"/>
    <s v="50724"/>
    <s v="07150"/>
    <s v="4.L"/>
    <s v="50724-07150-L"/>
    <s v="828432731558"/>
    <x v="10"/>
    <x v="7"/>
    <s v=" T-Shirt Cafe Pour Hommes"/>
    <s v="Brique Brûlée"/>
    <s v="Apparel"/>
    <s v="Tops"/>
    <s v="Uniform Jersey"/>
    <s v="UNAVLB"/>
    <s v="25-S4"/>
    <s v="IL"/>
    <m/>
    <n v="63"/>
    <n v="63"/>
  </r>
  <r>
    <x v="12"/>
    <s v="50724"/>
    <s v="07150"/>
    <s v="5.XL"/>
    <s v="50724-07150-XL"/>
    <s v="828432731565"/>
    <x v="10"/>
    <x v="7"/>
    <s v=" T-Shirt Cafe Pour Hommes"/>
    <s v="Brique Brûlée"/>
    <s v="Apparel"/>
    <s v="Tops"/>
    <s v="Uniform Jersey"/>
    <s v="UNAVLB"/>
    <s v="25-S4"/>
    <s v="IL"/>
    <m/>
    <n v="58"/>
    <n v="58"/>
  </r>
  <r>
    <x v="12"/>
    <s v="50724"/>
    <s v="07150"/>
    <s v="6.2XL"/>
    <s v="50724-07150-2X"/>
    <s v="828432731572"/>
    <x v="10"/>
    <x v="7"/>
    <s v=" T-Shirt Cafe Pour Hommes"/>
    <s v="Brique Brûlée"/>
    <s v="Apparel"/>
    <s v="Tops"/>
    <s v="Uniform Jersey"/>
    <s v="UNAVLB"/>
    <s v="25-S4"/>
    <s v="IL"/>
    <m/>
    <n v="83"/>
    <n v="83"/>
  </r>
  <r>
    <x v="13"/>
    <s v="50724"/>
    <s v="06578"/>
    <s v="1.XS"/>
    <s v="50724-06578-XS"/>
    <m/>
    <x v="11"/>
    <x v="8"/>
    <s v="T-Shirt Cafe Pour Femmes"/>
    <s v="Route Céleste"/>
    <s v="Apparel"/>
    <s v="Tops"/>
    <s v="Uniform Jersey"/>
    <s v="UNAVLB"/>
    <s v="25-S4"/>
    <s v="IL"/>
    <m/>
    <n v="114"/>
    <n v="114"/>
  </r>
  <r>
    <x v="13"/>
    <s v="50724"/>
    <s v="06578"/>
    <s v="2.S"/>
    <s v="50724-06578-S"/>
    <m/>
    <x v="11"/>
    <x v="8"/>
    <s v="T-Shirt Cafe Pour Femmes"/>
    <s v="Route Céleste"/>
    <s v="Apparel"/>
    <s v="Tops"/>
    <s v="Uniform Jersey"/>
    <s v="UNAVLB"/>
    <s v="25-S4"/>
    <s v="IL"/>
    <m/>
    <n v="84"/>
    <n v="84"/>
  </r>
  <r>
    <x v="13"/>
    <s v="50724"/>
    <s v="06578"/>
    <s v="3.M"/>
    <s v="50724-06578-M"/>
    <m/>
    <x v="11"/>
    <x v="8"/>
    <s v="T-Shirt Cafe Pour Femmes"/>
    <s v="Route Céleste"/>
    <s v="Apparel"/>
    <s v="Tops"/>
    <s v="Uniform Jersey"/>
    <s v="UNAVLB"/>
    <s v="25-S4"/>
    <s v="IL"/>
    <m/>
    <n v="80"/>
    <n v="80"/>
  </r>
  <r>
    <x v="13"/>
    <s v="50724"/>
    <s v="06578"/>
    <s v="4.L"/>
    <s v="50724-06578-L"/>
    <m/>
    <x v="11"/>
    <x v="8"/>
    <s v="T-Shirt Cafe Pour Femmes"/>
    <s v="Route Céleste"/>
    <s v="Apparel"/>
    <s v="Tops"/>
    <s v="Uniform Jersey"/>
    <s v="UNAVLB"/>
    <s v="25-S4"/>
    <s v="IL"/>
    <m/>
    <n v="75"/>
    <n v="75"/>
  </r>
  <r>
    <x v="13"/>
    <s v="50724"/>
    <s v="06578"/>
    <s v="5.XL"/>
    <s v="50724-06578-XL"/>
    <m/>
    <x v="11"/>
    <x v="8"/>
    <s v="T-Shirt Cafe Pour Femmes"/>
    <s v="Route Céleste"/>
    <s v="Apparel"/>
    <s v="Tops"/>
    <s v="Uniform Jersey"/>
    <s v="UNAVLB"/>
    <s v="25-S4"/>
    <s v="IL"/>
    <m/>
    <n v="64"/>
    <n v="64"/>
  </r>
  <r>
    <x v="14"/>
    <s v="50520"/>
    <s v="06531"/>
    <s v="2.S"/>
    <s v="50520-06531-S"/>
    <s v="828432664900"/>
    <x v="12"/>
    <x v="5"/>
    <s v="T-Shirt À Écusson Canada Pour Hommes"/>
    <s v="Blanc"/>
    <s v="Apparel"/>
    <s v="Tops"/>
    <s v="City Pack"/>
    <s v="UNAVLB"/>
    <s v="25-S4"/>
    <s v="IL"/>
    <m/>
    <n v="45"/>
    <n v="45"/>
  </r>
  <r>
    <x v="14"/>
    <s v="50520"/>
    <s v="06531"/>
    <s v="3.M"/>
    <s v="50520-06531-M"/>
    <s v="828432664917"/>
    <x v="12"/>
    <x v="5"/>
    <s v="T-Shirt À Écusson Canada Pour Hommes"/>
    <s v="Blanc"/>
    <s v="Apparel"/>
    <s v="Tops"/>
    <s v="City Pack"/>
    <s v="UNAVLB"/>
    <s v="25-S4"/>
    <s v="IL"/>
    <m/>
    <n v="92"/>
    <n v="92"/>
  </r>
  <r>
    <x v="14"/>
    <s v="50520"/>
    <s v="06531"/>
    <s v="5.XL"/>
    <s v="50520-06531-XL"/>
    <s v="828432664931"/>
    <x v="12"/>
    <x v="5"/>
    <s v="T-Shirt À Écusson Canada Pour Hommes"/>
    <s v="Blanc"/>
    <s v="Apparel"/>
    <s v="Tops"/>
    <s v="City Pack"/>
    <s v="UNAVLB"/>
    <s v="25-S4"/>
    <s v="IL"/>
    <m/>
    <n v="44"/>
    <n v="44"/>
  </r>
  <r>
    <x v="14"/>
    <s v="50520"/>
    <s v="06531"/>
    <s v="6.2XL"/>
    <s v="50520-06531-2X"/>
    <s v="828432664948"/>
    <x v="12"/>
    <x v="5"/>
    <s v="T-Shirt À Écusson Canada Pour Hommes"/>
    <s v="Blanc"/>
    <s v="Apparel"/>
    <s v="Tops"/>
    <s v="City Pack"/>
    <s v="UNAVLB"/>
    <s v="25-S4"/>
    <s v="IL"/>
    <m/>
    <n v="50"/>
    <n v="50"/>
  </r>
  <r>
    <x v="15"/>
    <s v="50519"/>
    <s v="06531"/>
    <s v="3.M"/>
    <s v="50519-06531-M"/>
    <s v="828432664764"/>
    <x v="13"/>
    <x v="5"/>
    <s v="T-Shirt Canada Pour Hommes"/>
    <s v="Blanc"/>
    <s v="Apparel"/>
    <s v="Tops"/>
    <s v="City Pack"/>
    <s v="UNAVLB"/>
    <s v="25-S4"/>
    <s v="IL"/>
    <m/>
    <n v="32"/>
    <n v="32"/>
  </r>
  <r>
    <x v="15"/>
    <s v="50519"/>
    <s v="06531"/>
    <s v="4.L"/>
    <s v="50519-06531-L"/>
    <s v="828432664771"/>
    <x v="13"/>
    <x v="5"/>
    <s v="T-Shirt Canada Pour Hommes"/>
    <s v="Blanc"/>
    <s v="Apparel"/>
    <s v="Tops"/>
    <s v="City Pack"/>
    <s v="UNAVLB"/>
    <s v="25-S4"/>
    <s v="IL"/>
    <m/>
    <n v="107"/>
    <n v="107"/>
  </r>
  <r>
    <x v="15"/>
    <s v="50519"/>
    <s v="06531"/>
    <s v="6.2XL"/>
    <s v="50519-06531-2X"/>
    <s v="828432664795"/>
    <x v="13"/>
    <x v="5"/>
    <s v="T-Shirt Canada Pour Hommes"/>
    <s v="Blanc"/>
    <s v="Apparel"/>
    <s v="Tops"/>
    <s v="City Pack"/>
    <s v="UNAVLB"/>
    <s v="25-S4"/>
    <s v="IL"/>
    <m/>
    <n v="15"/>
    <n v="15"/>
  </r>
  <r>
    <x v="16"/>
    <s v="50521"/>
    <s v="06531"/>
    <s v="1.XS"/>
    <s v="50521-06531-XS"/>
    <s v="828432664955"/>
    <x v="14"/>
    <x v="5"/>
    <s v="T-Shirt Canada Pour Femmes "/>
    <s v="Blanc"/>
    <s v="Apparel"/>
    <s v="Tops"/>
    <s v="City Pack"/>
    <s v="UNAVLB"/>
    <s v="25-S4"/>
    <s v="IL"/>
    <m/>
    <n v="70"/>
    <n v="70"/>
  </r>
  <r>
    <x v="16"/>
    <s v="50521"/>
    <s v="06531"/>
    <s v="2.S"/>
    <s v="50521-06531-S"/>
    <s v="828432664962"/>
    <x v="14"/>
    <x v="5"/>
    <s v="T-Shirt Canada Pour Femmes "/>
    <s v="Blanc"/>
    <s v="Apparel"/>
    <s v="Tops"/>
    <s v="City Pack"/>
    <s v="UNAVLB"/>
    <s v="25-S4"/>
    <s v="IL"/>
    <m/>
    <n v="111"/>
    <n v="111"/>
  </r>
  <r>
    <x v="16"/>
    <s v="50521"/>
    <s v="06531"/>
    <s v="3.M"/>
    <s v="50521-06531-M"/>
    <s v="828432664979"/>
    <x v="14"/>
    <x v="5"/>
    <s v="T-Shirt Canada Pour Femmes "/>
    <s v="Blanc"/>
    <s v="Apparel"/>
    <s v="Tops"/>
    <s v="City Pack"/>
    <s v="UNAVLB"/>
    <s v="25-S4"/>
    <s v="IL"/>
    <m/>
    <n v="183"/>
    <n v="183"/>
  </r>
  <r>
    <x v="16"/>
    <s v="50521"/>
    <s v="06531"/>
    <s v="4.L"/>
    <s v="50521-06531-L"/>
    <s v="828432664986"/>
    <x v="14"/>
    <x v="5"/>
    <s v="T-Shirt Canada Pour Femmes "/>
    <s v="Blanc"/>
    <s v="Apparel"/>
    <s v="Tops"/>
    <s v="City Pack"/>
    <s v="UNAVLB"/>
    <s v="25-S4"/>
    <s v="IL"/>
    <m/>
    <n v="57"/>
    <n v="57"/>
  </r>
  <r>
    <x v="16"/>
    <s v="50521"/>
    <s v="06531"/>
    <s v="5.XL"/>
    <s v="50521-06531-XL"/>
    <s v="828432664993"/>
    <x v="14"/>
    <x v="5"/>
    <s v="T-Shirt Canada Pour Femmes "/>
    <s v="Blanc"/>
    <s v="Apparel"/>
    <s v="Tops"/>
    <s v="City Pack"/>
    <s v="UNAVLB"/>
    <s v="25-S4"/>
    <s v="IL"/>
    <m/>
    <n v="48"/>
    <n v="48"/>
  </r>
  <r>
    <x v="17"/>
    <s v="50648"/>
    <s v="06113"/>
    <s v="K.2Y"/>
    <s v="50648-06113-2Y"/>
    <s v="828432713806"/>
    <x v="15"/>
    <x v="2"/>
    <s v="Crew Touristique Canada Pour Enfants"/>
    <s v="Gris Clair Chiné"/>
    <s v="Apparel"/>
    <s v="Tops"/>
    <s v="City Pack"/>
    <s v="UNAVLB"/>
    <s v="25-S4"/>
    <s v="IL"/>
    <m/>
    <n v="10"/>
    <n v="10"/>
  </r>
  <r>
    <x v="17"/>
    <s v="50648"/>
    <s v="06113"/>
    <s v="K.4Y"/>
    <s v="50648-06113-4Y"/>
    <s v="828432713813"/>
    <x v="15"/>
    <x v="2"/>
    <s v="Crew Touristique Canada Pour Enfants"/>
    <s v="Gris Clair Chiné"/>
    <s v="Apparel"/>
    <s v="Tops"/>
    <s v="City Pack"/>
    <s v="UNAVLB"/>
    <s v="25-S4"/>
    <s v="IL"/>
    <m/>
    <n v="42"/>
    <n v="42"/>
  </r>
  <r>
    <x v="17"/>
    <s v="50648"/>
    <s v="06113"/>
    <s v="K.6Y"/>
    <s v="50648-06113-6Y"/>
    <s v="828432713820"/>
    <x v="15"/>
    <x v="2"/>
    <s v="Crew Touristique Canada Pour Enfants"/>
    <s v="Gris Clair Chiné"/>
    <s v="Apparel"/>
    <s v="Tops"/>
    <s v="City Pack"/>
    <s v="UNAVLB"/>
    <s v="25-S4"/>
    <s v="IL"/>
    <m/>
    <n v="64"/>
    <n v="64"/>
  </r>
  <r>
    <x v="17"/>
    <s v="50648"/>
    <s v="06113"/>
    <s v="K.8Y"/>
    <s v="50648-06113-8Y"/>
    <s v="828432713837"/>
    <x v="15"/>
    <x v="2"/>
    <s v="Crew Touristique Canada Pour Enfants"/>
    <s v="Gris Clair Chiné"/>
    <s v="Apparel"/>
    <s v="Tops"/>
    <s v="City Pack"/>
    <s v="UNAVLB"/>
    <s v="25-S4"/>
    <s v="IL"/>
    <m/>
    <n v="15"/>
    <n v="15"/>
  </r>
  <r>
    <x v="18"/>
    <s v="50645"/>
    <s v="02077"/>
    <s v="K.2Y"/>
    <s v="50645-02077-2Y"/>
    <s v="828432714056"/>
    <x v="16"/>
    <x v="3"/>
    <s v="T-Shirt Touristique Canada Pour Enfants"/>
    <s v="Rose Cendré"/>
    <s v="Apparel"/>
    <s v="Tops"/>
    <s v="City Pack"/>
    <s v="UNAVLB"/>
    <s v="25-S4"/>
    <s v="IL"/>
    <m/>
    <n v="16"/>
    <n v="16"/>
  </r>
  <r>
    <x v="18"/>
    <s v="50645"/>
    <s v="02077"/>
    <s v="K.4Y"/>
    <s v="50645-02077-4Y"/>
    <s v="828432714063"/>
    <x v="16"/>
    <x v="3"/>
    <s v="T-Shirt Touristique Canada Pour Enfants"/>
    <s v="Rose Cendré"/>
    <s v="Apparel"/>
    <s v="Tops"/>
    <s v="City Pack"/>
    <s v="UNAVLB"/>
    <s v="25-S4"/>
    <s v="IL"/>
    <m/>
    <n v="45"/>
    <n v="45"/>
  </r>
  <r>
    <x v="18"/>
    <s v="50645"/>
    <s v="02077"/>
    <s v="K.6Y"/>
    <s v="50645-02077-6Y"/>
    <s v="828432714070"/>
    <x v="16"/>
    <x v="3"/>
    <s v="T-Shirt Touristique Canada Pour Enfants"/>
    <s v="Rose Cendré"/>
    <s v="Apparel"/>
    <s v="Tops"/>
    <s v="City Pack"/>
    <s v="UNAVLB"/>
    <s v="25-S4"/>
    <s v="IL"/>
    <m/>
    <n v="70"/>
    <n v="70"/>
  </r>
  <r>
    <x v="18"/>
    <s v="50645"/>
    <s v="02077"/>
    <s v="K.8Y"/>
    <s v="50645-02077-8Y"/>
    <s v="828432714087"/>
    <x v="16"/>
    <x v="3"/>
    <s v="T-Shirt Touristique Canada Pour Enfants"/>
    <s v="Rose Cendré"/>
    <s v="Apparel"/>
    <s v="Tops"/>
    <s v="City Pack"/>
    <s v="UNAVLB"/>
    <s v="25-S4"/>
    <s v="IL"/>
    <m/>
    <n v="15"/>
    <n v="15"/>
  </r>
  <r>
    <x v="18"/>
    <s v="50645"/>
    <s v="02077"/>
    <s v="K.10Y"/>
    <s v="50645-02077-10Y"/>
    <s v="828432714094"/>
    <x v="16"/>
    <x v="3"/>
    <s v="T-Shirt Touristique Canada Pour Enfants"/>
    <s v="Rose Cendré"/>
    <s v="Apparel"/>
    <s v="Tops"/>
    <s v="City Pack"/>
    <s v="UNAVLB"/>
    <s v="25-S4"/>
    <s v="IL"/>
    <m/>
    <n v="1"/>
    <n v="1"/>
  </r>
  <r>
    <x v="19"/>
    <s v="50645"/>
    <s v="04394"/>
    <s v="K.2Y"/>
    <s v="50645-04394-2Y"/>
    <s v="828432714001"/>
    <x v="16"/>
    <x v="4"/>
    <s v="T-Shirt Touristique Canada Pour Enfants"/>
    <s v="Bleu Marine le Plus Foncé"/>
    <s v="Apparel"/>
    <s v="Tops"/>
    <s v="City Pack"/>
    <s v="UNAVLB"/>
    <s v="25-S4"/>
    <s v="IL"/>
    <m/>
    <n v="16"/>
    <n v="16"/>
  </r>
  <r>
    <x v="19"/>
    <s v="50645"/>
    <s v="04394"/>
    <s v="K.4Y"/>
    <s v="50645-04394-4Y"/>
    <s v="828432714018"/>
    <x v="16"/>
    <x v="4"/>
    <s v="T-Shirt Touristique Canada Pour Enfants"/>
    <s v="Bleu Marine le Plus Foncé"/>
    <s v="Apparel"/>
    <s v="Tops"/>
    <s v="City Pack"/>
    <s v="UNAVLB"/>
    <s v="25-S4"/>
    <s v="IL"/>
    <m/>
    <n v="44"/>
    <n v="44"/>
  </r>
  <r>
    <x v="19"/>
    <s v="50645"/>
    <s v="04394"/>
    <s v="K.6Y"/>
    <s v="50645-04394-6Y"/>
    <s v="828432714025"/>
    <x v="16"/>
    <x v="4"/>
    <s v="T-Shirt Touristique Canada Pour Enfants"/>
    <s v="Bleu Marine le Plus Foncé"/>
    <s v="Apparel"/>
    <s v="Tops"/>
    <s v="City Pack"/>
    <s v="UNAVLB"/>
    <s v="25-S4"/>
    <s v="IL"/>
    <m/>
    <n v="76"/>
    <n v="76"/>
  </r>
  <r>
    <x v="19"/>
    <s v="50645"/>
    <s v="04394"/>
    <s v="K.8Y"/>
    <s v="50645-04394-8Y"/>
    <s v="828432714032"/>
    <x v="16"/>
    <x v="4"/>
    <s v="T-Shirt Touristique Canada Pour Enfants"/>
    <s v="Bleu Marine le Plus Foncé"/>
    <s v="Apparel"/>
    <s v="Tops"/>
    <s v="City Pack"/>
    <s v="UNAVLB"/>
    <s v="25-S4"/>
    <s v="IL"/>
    <m/>
    <n v="16"/>
    <n v="16"/>
  </r>
  <r>
    <x v="19"/>
    <s v="50645"/>
    <s v="04394"/>
    <s v="K.10Y"/>
    <s v="50645-04394-10Y"/>
    <s v="828432714049"/>
    <x v="16"/>
    <x v="4"/>
    <s v="T-Shirt Touristique Canada Pour Enfants"/>
    <s v="Bleu Marine le Plus Foncé"/>
    <s v="Apparel"/>
    <s v="Tops"/>
    <s v="City Pack"/>
    <s v="UNAVLB"/>
    <s v="25-S4"/>
    <s v="IL"/>
    <m/>
    <n v="5"/>
    <n v="5"/>
  </r>
  <r>
    <x v="20"/>
    <s v="50297"/>
    <s v="06578"/>
    <s v="1.XS"/>
    <s v="50297-06578-XS"/>
    <s v="828432731480"/>
    <x v="17"/>
    <x v="8"/>
    <s v="Crew Classiques Femmes"/>
    <s v="Route Céleste"/>
    <s v="Apparel"/>
    <s v="Tops"/>
    <s v="Uniform Fleece"/>
    <s v="UNAVLB"/>
    <s v="25-S4"/>
    <s v="IL"/>
    <m/>
    <n v="113"/>
    <n v="113"/>
  </r>
  <r>
    <x v="20"/>
    <s v="50297"/>
    <s v="06578"/>
    <s v="2.S"/>
    <s v="50297-06578-S"/>
    <s v="828432731497"/>
    <x v="17"/>
    <x v="8"/>
    <s v="Crew Classiques Femmes"/>
    <s v="Route Céleste"/>
    <s v="Apparel"/>
    <s v="Tops"/>
    <s v="Uniform Fleece"/>
    <s v="UNAVLB"/>
    <s v="25-S4"/>
    <s v="IL"/>
    <m/>
    <n v="73"/>
    <n v="73"/>
  </r>
  <r>
    <x v="20"/>
    <s v="50297"/>
    <s v="06578"/>
    <s v="3.M"/>
    <s v="50297-06578-M"/>
    <s v="828432731503"/>
    <x v="17"/>
    <x v="8"/>
    <s v="Crew Classiques Femmes"/>
    <s v="Route Céleste"/>
    <s v="Apparel"/>
    <s v="Tops"/>
    <s v="Uniform Fleece"/>
    <s v="UNAVLB"/>
    <s v="25-S4"/>
    <s v="IL"/>
    <m/>
    <n v="46"/>
    <n v="46"/>
  </r>
  <r>
    <x v="20"/>
    <s v="50297"/>
    <s v="06578"/>
    <s v="4.L"/>
    <s v="50297-06578-L"/>
    <s v="828432731510"/>
    <x v="17"/>
    <x v="8"/>
    <s v="Crew Classiques Femmes"/>
    <s v="Route Céleste"/>
    <s v="Apparel"/>
    <s v="Tops"/>
    <s v="Uniform Fleece"/>
    <s v="UNAVLB"/>
    <s v="25-S4"/>
    <s v="IL"/>
    <m/>
    <n v="42"/>
    <n v="42"/>
  </r>
  <r>
    <x v="20"/>
    <s v="50297"/>
    <s v="06578"/>
    <s v="5.XL"/>
    <s v="50297-06578-XL"/>
    <s v="828432731527"/>
    <x v="17"/>
    <x v="8"/>
    <s v="Crew Classiques Femmes"/>
    <s v="Route Céleste"/>
    <s v="Apparel"/>
    <s v="Tops"/>
    <s v="Uniform Fleece"/>
    <s v="UNAVLB"/>
    <s v="25-S4"/>
    <s v="IL"/>
    <m/>
    <n v="35"/>
    <n v="35"/>
  </r>
  <r>
    <x v="21"/>
    <s v="50310"/>
    <s v="07041"/>
    <s v="1.XS"/>
    <s v="50310-07041-XS"/>
    <s v="828432728763"/>
    <x v="18"/>
    <x v="9"/>
    <s v="Kangourous Classiques Femmes"/>
    <s v="Chocolat Amer"/>
    <s v="Apparel"/>
    <s v="Tops"/>
    <s v="Uniform Fleece"/>
    <s v="UNAVLB"/>
    <s v="25-S4"/>
    <s v="IL"/>
    <m/>
    <n v="71"/>
    <n v="71"/>
  </r>
  <r>
    <x v="21"/>
    <s v="50310"/>
    <s v="07041"/>
    <s v="2.S"/>
    <s v="50310-07041-S"/>
    <s v="828432728770"/>
    <x v="18"/>
    <x v="9"/>
    <s v="Kangourous Classiques Femmes"/>
    <s v="Chocolat Amer"/>
    <s v="Apparel"/>
    <s v="Tops"/>
    <s v="Uniform Fleece"/>
    <s v="UNAVLB"/>
    <s v="25-S4"/>
    <s v="IL"/>
    <m/>
    <n v="36"/>
    <n v="36"/>
  </r>
  <r>
    <x v="21"/>
    <s v="50310"/>
    <s v="07041"/>
    <s v="3.M"/>
    <s v="50310-07041-M"/>
    <s v="828432728787"/>
    <x v="18"/>
    <x v="9"/>
    <s v="Kangourous Classiques Femmes"/>
    <s v="Chocolat Amer"/>
    <s v="Apparel"/>
    <s v="Tops"/>
    <s v="Uniform Fleece"/>
    <s v="UNAVLB"/>
    <s v="25-S4"/>
    <s v="IL"/>
    <m/>
    <n v="35"/>
    <n v="35"/>
  </r>
  <r>
    <x v="21"/>
    <s v="50310"/>
    <s v="07041"/>
    <s v="4.L"/>
    <s v="50310-07041-L"/>
    <s v="828432728794"/>
    <x v="18"/>
    <x v="9"/>
    <s v="Kangourous Classiques Femmes"/>
    <s v="Chocolat Amer"/>
    <s v="Apparel"/>
    <s v="Tops"/>
    <s v="Uniform Fleece"/>
    <s v="UNAVLB"/>
    <s v="25-S4"/>
    <s v="IL"/>
    <m/>
    <n v="32"/>
    <n v="32"/>
  </r>
  <r>
    <x v="21"/>
    <s v="50310"/>
    <s v="07041"/>
    <s v="5.XL"/>
    <s v="50310-07041-XL"/>
    <s v="828432728800"/>
    <x v="18"/>
    <x v="9"/>
    <s v="Kangourous Classiques Femmes"/>
    <s v="Chocolat Amer"/>
    <s v="Apparel"/>
    <s v="Tops"/>
    <s v="Uniform Fleece"/>
    <s v="UNAVLB"/>
    <s v="25-S4"/>
    <s v="IL"/>
    <m/>
    <n v="28"/>
    <n v="28"/>
  </r>
  <r>
    <x v="22"/>
    <s v="50623"/>
    <s v="06726"/>
    <s v="1.XS"/>
    <s v="50623-06726-XS"/>
    <s v="828432729876"/>
    <x v="19"/>
    <x v="10"/>
    <s v="Chandail Ras Du Cou 2 Tons Faculté Pour Femmes"/>
    <s v="Blanc Vintage"/>
    <s v="Apparel"/>
    <s v="Tops"/>
    <s v="Uniform Fleece"/>
    <s v="UNAVLB"/>
    <s v="25-S4"/>
    <s v="IL"/>
    <m/>
    <n v="74"/>
    <n v="74"/>
  </r>
  <r>
    <x v="22"/>
    <s v="50623"/>
    <s v="06726"/>
    <s v="2.S"/>
    <s v="50623-06726-S"/>
    <s v="828432729883"/>
    <x v="19"/>
    <x v="10"/>
    <s v="Chandail Ras Du Cou 2 Tons Faculté Pour Femmes"/>
    <s v="Blanc Vintage"/>
    <s v="Apparel"/>
    <s v="Tops"/>
    <s v="Uniform Fleece"/>
    <s v="UNAVLB"/>
    <s v="25-S4"/>
    <s v="IL"/>
    <m/>
    <n v="61"/>
    <n v="61"/>
  </r>
  <r>
    <x v="22"/>
    <s v="50623"/>
    <s v="06726"/>
    <s v="3.M"/>
    <s v="50623-06726-M"/>
    <s v="828432729890"/>
    <x v="19"/>
    <x v="10"/>
    <s v="Chandail Ras Du Cou 2 Tons Faculté Pour Femmes"/>
    <s v="Blanc Vintage"/>
    <s v="Apparel"/>
    <s v="Tops"/>
    <s v="Uniform Fleece"/>
    <s v="UNAVLB"/>
    <s v="25-S4"/>
    <s v="IL"/>
    <m/>
    <n v="72"/>
    <n v="72"/>
  </r>
  <r>
    <x v="22"/>
    <s v="50623"/>
    <s v="06726"/>
    <s v="4.L"/>
    <s v="50623-06726-L"/>
    <s v="828432729906"/>
    <x v="19"/>
    <x v="10"/>
    <s v="Chandail Ras Du Cou 2 Tons Faculté Pour Femmes"/>
    <s v="Blanc Vintage"/>
    <s v="Apparel"/>
    <s v="Tops"/>
    <s v="Uniform Fleece"/>
    <s v="UNAVLB"/>
    <s v="25-S4"/>
    <s v="IL"/>
    <m/>
    <n v="62"/>
    <n v="62"/>
  </r>
  <r>
    <x v="22"/>
    <s v="50623"/>
    <s v="06726"/>
    <s v="5.XL"/>
    <s v="50623-06726-XL"/>
    <s v="828432729913"/>
    <x v="19"/>
    <x v="10"/>
    <s v="Chandail Ras Du Cou 2 Tons Faculté Pour Femmes"/>
    <s v="Blanc Vintage"/>
    <s v="Apparel"/>
    <s v="Tops"/>
    <s v="Uniform Fleece"/>
    <s v="UNAVLB"/>
    <s v="25-S4"/>
    <s v="IL"/>
    <m/>
    <n v="50"/>
    <n v="50"/>
  </r>
  <r>
    <x v="23"/>
    <s v="50283"/>
    <s v="06113"/>
    <s v="2.S"/>
    <s v="50283-06113-S"/>
    <s v="828432705542"/>
    <x v="20"/>
    <x v="2"/>
    <s v="T-shirts à Pochette Hommes"/>
    <s v="Gris Clair Chiné"/>
    <s v="Apparel"/>
    <s v="Tops"/>
    <s v="Uniform Jersey"/>
    <s v="UNAVLB"/>
    <s v="25-S4"/>
    <s v="IL"/>
    <m/>
    <n v="24"/>
    <n v="24"/>
  </r>
  <r>
    <x v="23"/>
    <s v="50283"/>
    <s v="06113"/>
    <s v="3.M"/>
    <s v="50283-06113-M"/>
    <s v="828432705559"/>
    <x v="20"/>
    <x v="2"/>
    <s v="T-shirts à Pochette Hommes"/>
    <s v="Gris Clair Chiné"/>
    <s v="Apparel"/>
    <s v="Tops"/>
    <s v="Uniform Jersey"/>
    <s v="UNAVLB"/>
    <s v="25-S4"/>
    <s v="IL"/>
    <m/>
    <n v="21"/>
    <n v="21"/>
  </r>
  <r>
    <x v="23"/>
    <s v="50283"/>
    <s v="06113"/>
    <s v="5.XL"/>
    <s v="50283-06113-XL"/>
    <s v="828432705573"/>
    <x v="20"/>
    <x v="2"/>
    <s v="T-shirts à Pochette Hommes"/>
    <s v="Gris Clair Chiné"/>
    <s v="Apparel"/>
    <s v="Tops"/>
    <s v="Uniform Jersey"/>
    <s v="UNAVLB"/>
    <s v="25-S4"/>
    <s v="IL"/>
    <m/>
    <n v="9"/>
    <n v="9"/>
  </r>
  <r>
    <x v="23"/>
    <s v="50283"/>
    <s v="06113"/>
    <s v="6.2XL"/>
    <s v="50283-06113-2X"/>
    <s v="828432705580"/>
    <x v="20"/>
    <x v="2"/>
    <s v="T-shirts à Pochette Hommes"/>
    <s v="Gris Clair Chiné"/>
    <s v="Apparel"/>
    <s v="Tops"/>
    <s v="Uniform Jersey"/>
    <s v="UNAVLB"/>
    <s v="25-S4"/>
    <s v="IL"/>
    <m/>
    <n v="36"/>
    <n v="36"/>
  </r>
  <r>
    <x v="24"/>
    <s v="50283"/>
    <s v="00001"/>
    <s v="2.S"/>
    <s v="50283-00001-S"/>
    <s v="828432630431"/>
    <x v="20"/>
    <x v="0"/>
    <s v="T-shirts à Pochette Hommes"/>
    <s v="Noir"/>
    <s v="Apparel"/>
    <s v="Tops"/>
    <s v="Uniform Jersey"/>
    <s v="UNAVLB"/>
    <s v="25-S4"/>
    <s v="IL"/>
    <m/>
    <n v="15"/>
    <n v="15"/>
  </r>
  <r>
    <x v="24"/>
    <s v="50283"/>
    <s v="00001"/>
    <s v="5.XL"/>
    <s v="50283-00001-XL"/>
    <s v="828432630462"/>
    <x v="20"/>
    <x v="0"/>
    <s v="T-shirts à Pochette Hommes"/>
    <s v="Noir"/>
    <s v="Apparel"/>
    <s v="Tops"/>
    <s v="Uniform Jersey"/>
    <s v="UNAVLB"/>
    <s v="25-S4"/>
    <s v="IL"/>
    <m/>
    <n v="9"/>
    <n v="9"/>
  </r>
  <r>
    <x v="24"/>
    <s v="50283"/>
    <s v="00001"/>
    <s v="6.2XL"/>
    <s v="50283-00001-2X"/>
    <s v="828432630479"/>
    <x v="20"/>
    <x v="0"/>
    <s v="T-shirts à Pochette Hommes"/>
    <s v="Noir"/>
    <s v="Apparel"/>
    <s v="Tops"/>
    <s v="Uniform Jersey"/>
    <s v="UNAVLB"/>
    <s v="25-S4"/>
    <s v="IL"/>
    <m/>
    <n v="43"/>
    <n v="43"/>
  </r>
  <r>
    <x v="25"/>
    <s v="50682"/>
    <s v="00001"/>
    <s v="1.XS"/>
    <s v="50682-00001-XS"/>
    <s v="828432730667"/>
    <x v="21"/>
    <x v="0"/>
    <s v=" T-Shirt Carte Postale Pour Femmes"/>
    <s v="Noir"/>
    <s v="Apparel"/>
    <s v="Tops"/>
    <s v="Uniform Jersey"/>
    <s v="UNAVLB"/>
    <s v="25-S4"/>
    <s v="IL"/>
    <m/>
    <n v="69"/>
    <n v="69"/>
  </r>
  <r>
    <x v="25"/>
    <s v="50682"/>
    <s v="00001"/>
    <s v="2.S"/>
    <s v="50682-00001-S"/>
    <s v="828432730674"/>
    <x v="21"/>
    <x v="0"/>
    <s v=" T-Shirt Carte Postale Pour Femmes"/>
    <s v="Noir"/>
    <s v="Apparel"/>
    <s v="Tops"/>
    <s v="Uniform Jersey"/>
    <s v="UNAVLB"/>
    <s v="25-S4"/>
    <s v="IL"/>
    <m/>
    <n v="51"/>
    <n v="51"/>
  </r>
  <r>
    <x v="25"/>
    <s v="50682"/>
    <s v="00001"/>
    <s v="3.M"/>
    <s v="50682-00001-M"/>
    <s v="828432730681"/>
    <x v="21"/>
    <x v="0"/>
    <s v=" T-Shirt Carte Postale Pour Femmes"/>
    <s v="Noir"/>
    <s v="Apparel"/>
    <s v="Tops"/>
    <s v="Uniform Jersey"/>
    <s v="UNAVLB"/>
    <s v="25-S4"/>
    <s v="IL"/>
    <m/>
    <n v="47"/>
    <n v="47"/>
  </r>
  <r>
    <x v="25"/>
    <s v="50682"/>
    <s v="00001"/>
    <s v="4.L"/>
    <s v="50682-00001-L"/>
    <s v="828432730698"/>
    <x v="21"/>
    <x v="0"/>
    <s v=" T-Shirt Carte Postale Pour Femmes"/>
    <s v="Noir"/>
    <s v="Apparel"/>
    <s v="Tops"/>
    <s v="Uniform Jersey"/>
    <s v="UNAVLB"/>
    <s v="25-S4"/>
    <s v="IL"/>
    <m/>
    <n v="42"/>
    <n v="42"/>
  </r>
  <r>
    <x v="25"/>
    <s v="50682"/>
    <s v="00001"/>
    <s v="5.XL"/>
    <s v="50682-00001-XL"/>
    <s v="828432730704"/>
    <x v="21"/>
    <x v="0"/>
    <s v=" T-Shirt Carte Postale Pour Femmes"/>
    <s v="Noir"/>
    <s v="Apparel"/>
    <s v="Tops"/>
    <s v="Uniform Jersey"/>
    <s v="UNAVLB"/>
    <s v="25-S4"/>
    <s v="IL"/>
    <m/>
    <n v="33"/>
    <n v="33"/>
  </r>
  <r>
    <x v="26"/>
    <s v="50670"/>
    <s v="06531"/>
    <s v="2.S"/>
    <s v="50670-06531-S"/>
    <s v="828432730315"/>
    <x v="22"/>
    <x v="5"/>
    <s v=" T-Shirt Stamp Pour Hommes"/>
    <s v="Blanc"/>
    <s v="Apparel"/>
    <s v="Tops"/>
    <s v="Uniform Jersey"/>
    <s v="UNAVLB"/>
    <s v="25-S4"/>
    <s v="IL"/>
    <m/>
    <n v="62"/>
    <n v="62"/>
  </r>
  <r>
    <x v="26"/>
    <s v="50670"/>
    <s v="06531"/>
    <s v="3.M"/>
    <s v="50670-06531-M"/>
    <s v="828432730322"/>
    <x v="22"/>
    <x v="5"/>
    <s v=" T-Shirt Stamp Pour Hommes"/>
    <s v="Blanc"/>
    <s v="Apparel"/>
    <s v="Tops"/>
    <s v="Uniform Jersey"/>
    <s v="UNAVLB"/>
    <s v="25-S4"/>
    <s v="IL"/>
    <m/>
    <n v="80"/>
    <n v="80"/>
  </r>
  <r>
    <x v="26"/>
    <s v="50670"/>
    <s v="06531"/>
    <s v="4.L"/>
    <s v="50670-06531-L"/>
    <s v="828432730339"/>
    <x v="22"/>
    <x v="5"/>
    <s v=" T-Shirt Stamp Pour Hommes"/>
    <s v="Blanc"/>
    <s v="Apparel"/>
    <s v="Tops"/>
    <s v="Uniform Jersey"/>
    <s v="UNAVLB"/>
    <s v="25-S4"/>
    <s v="IL"/>
    <m/>
    <n v="78"/>
    <n v="78"/>
  </r>
  <r>
    <x v="26"/>
    <s v="50670"/>
    <s v="06531"/>
    <s v="5.XL"/>
    <s v="50670-06531-XL"/>
    <s v="828432730346"/>
    <x v="22"/>
    <x v="5"/>
    <s v=" T-Shirt Stamp Pour Hommes"/>
    <s v="Blanc"/>
    <s v="Apparel"/>
    <s v="Tops"/>
    <s v="Uniform Jersey"/>
    <s v="UNAVLB"/>
    <s v="25-S4"/>
    <s v="IL"/>
    <m/>
    <n v="67"/>
    <n v="67"/>
  </r>
  <r>
    <x v="26"/>
    <s v="50670"/>
    <s v="06531"/>
    <s v="6.2XL"/>
    <s v="50670-06531-2X"/>
    <s v="828432730353"/>
    <x v="22"/>
    <x v="5"/>
    <s v=" T-Shirt Stamp Pour Hommes"/>
    <s v="Blanc"/>
    <s v="Apparel"/>
    <s v="Tops"/>
    <s v="Uniform Jersey"/>
    <s v="UNAVLB"/>
    <s v="25-S4"/>
    <s v="IL"/>
    <m/>
    <n v="57"/>
    <n v="57"/>
  </r>
  <r>
    <x v="27"/>
    <s v="50381"/>
    <s v="01827"/>
    <s v="2.S"/>
    <s v="50381-01827-S"/>
    <s v="828432729197"/>
    <x v="23"/>
    <x v="11"/>
    <s v="T-Shirt Suncrest Pour Hommes"/>
    <s v="Scarabée"/>
    <s v="Apparel"/>
    <s v="Tops"/>
    <s v="Uniform Jersey"/>
    <s v="UNAVLB"/>
    <s v="25-S4"/>
    <s v="IL"/>
    <m/>
    <n v="47"/>
    <n v="47"/>
  </r>
  <r>
    <x v="27"/>
    <s v="50381"/>
    <s v="01827"/>
    <s v="3.M"/>
    <s v="50381-01827-M"/>
    <s v="828432729203"/>
    <x v="23"/>
    <x v="11"/>
    <s v="T-Shirt Suncrest Pour Hommes"/>
    <s v="Scarabée"/>
    <s v="Apparel"/>
    <s v="Tops"/>
    <s v="Uniform Jersey"/>
    <s v="UNAVLB"/>
    <s v="25-S4"/>
    <s v="IL"/>
    <m/>
    <n v="54"/>
    <n v="54"/>
  </r>
  <r>
    <x v="27"/>
    <s v="50381"/>
    <s v="01827"/>
    <s v="4.L"/>
    <s v="50381-01827-L"/>
    <s v="828432729210"/>
    <x v="23"/>
    <x v="11"/>
    <s v="T-Shirt Suncrest Pour Hommes"/>
    <s v="Scarabée"/>
    <s v="Apparel"/>
    <s v="Tops"/>
    <s v="Uniform Jersey"/>
    <s v="UNAVLB"/>
    <s v="25-S4"/>
    <s v="IL"/>
    <m/>
    <n v="54"/>
    <n v="54"/>
  </r>
  <r>
    <x v="27"/>
    <s v="50381"/>
    <s v="01827"/>
    <s v="5.XL"/>
    <s v="50381-01827-XL"/>
    <s v="828432729227"/>
    <x v="23"/>
    <x v="11"/>
    <s v="T-Shirt Suncrest Pour Hommes"/>
    <s v="Scarabée"/>
    <s v="Apparel"/>
    <s v="Tops"/>
    <s v="Uniform Jersey"/>
    <s v="UNAVLB"/>
    <s v="25-S4"/>
    <s v="IL"/>
    <m/>
    <n v="46"/>
    <n v="46"/>
  </r>
  <r>
    <x v="27"/>
    <s v="50381"/>
    <s v="01827"/>
    <s v="6.2XL"/>
    <s v="50381-01827-2X"/>
    <s v="828432729234"/>
    <x v="23"/>
    <x v="11"/>
    <s v="T-Shirt Suncrest Pour Hommes"/>
    <s v="Scarabée"/>
    <s v="Apparel"/>
    <s v="Tops"/>
    <s v="Uniform Jersey"/>
    <s v="UNAVLB"/>
    <s v="25-S4"/>
    <s v="IL"/>
    <m/>
    <n v="50"/>
    <n v="50"/>
  </r>
  <r>
    <x v="28"/>
    <s v="50587"/>
    <n v="7702"/>
    <s v="2.S"/>
    <s v="50587-07702-S"/>
    <m/>
    <x v="24"/>
    <x v="12"/>
    <s v="T-Shirt Thomas Campbell Artwork Pour Homme"/>
    <s v="TC Cousu/Blanc "/>
    <s v="Apparel"/>
    <s v="Tops"/>
    <s v="Tee Shirts"/>
    <s v="UNAVLB"/>
    <s v="25-S4"/>
    <s v="IL"/>
    <m/>
    <n v="11"/>
    <n v="11"/>
  </r>
  <r>
    <x v="28"/>
    <s v="50587"/>
    <n v="7702"/>
    <s v="3.M"/>
    <s v="50587-07702-M"/>
    <m/>
    <x v="24"/>
    <x v="12"/>
    <s v="T-Shirt Thomas Campbell Artwork Pour Homme"/>
    <s v="TC Cousu/Blanc "/>
    <s v="Apparel"/>
    <s v="Tops"/>
    <s v="Tee Shirts"/>
    <s v="UNAVLB"/>
    <s v="25-S4"/>
    <s v="IL"/>
    <m/>
    <n v="17"/>
    <n v="17"/>
  </r>
  <r>
    <x v="28"/>
    <s v="50587"/>
    <n v="7702"/>
    <s v="4.L"/>
    <s v="50587-07702-L"/>
    <m/>
    <x v="24"/>
    <x v="12"/>
    <s v="T-Shirt Thomas Campbell Artwork Pour Homme"/>
    <s v="TC Cousu/Blanc "/>
    <s v="Apparel"/>
    <s v="Tops"/>
    <s v="Tee Shirts"/>
    <s v="UNAVLB"/>
    <s v="25-S4"/>
    <s v="IL"/>
    <m/>
    <n v="16"/>
    <n v="16"/>
  </r>
  <r>
    <x v="28"/>
    <s v="50587"/>
    <n v="7702"/>
    <s v="5.XL"/>
    <s v="50587-07702-XL"/>
    <m/>
    <x v="24"/>
    <x v="12"/>
    <s v="T-Shirt Thomas Campbell Artwork Pour Homme"/>
    <s v="TC Cousu/Blanc "/>
    <s v="Apparel"/>
    <s v="Tops"/>
    <s v="Tee Shirts"/>
    <s v="UNAVLB"/>
    <s v="25-S4"/>
    <s v="IL"/>
    <m/>
    <n v="11"/>
    <n v="11"/>
  </r>
  <r>
    <x v="28"/>
    <s v="50587"/>
    <n v="7702"/>
    <s v="6.2XL"/>
    <s v="50587-07702-2XL"/>
    <m/>
    <x v="24"/>
    <x v="12"/>
    <s v="T-Shirt Thomas Campbell Artwork Pour Homme"/>
    <s v="TC Cousu/Blanc "/>
    <s v="Apparel"/>
    <s v="Tops"/>
    <s v="Tee Shirts"/>
    <s v="UNAVLB"/>
    <s v="25-S4"/>
    <s v="IL"/>
    <m/>
    <n v="5"/>
    <n v="5"/>
  </r>
  <r>
    <x v="29"/>
    <s v="50586"/>
    <n v="7704"/>
    <s v="2.S"/>
    <s v="50586-07704-S"/>
    <m/>
    <x v="25"/>
    <x v="13"/>
    <s v="Chandail à Capuchon Cousu Thomas Campbell Pour Hommes"/>
    <s v="TC Cousu/Blanc "/>
    <s v="Apparel"/>
    <s v="Tops"/>
    <s v="Sweatshirts"/>
    <s v="UNAVLB"/>
    <s v="25-S4"/>
    <s v="IL"/>
    <m/>
    <n v="6"/>
    <n v="6"/>
  </r>
  <r>
    <x v="29"/>
    <s v="50586"/>
    <n v="7704"/>
    <s v="3.M"/>
    <s v="50586-07704-M"/>
    <m/>
    <x v="25"/>
    <x v="13"/>
    <s v="Chandail à Capuchon Cousu Thomas Campbell Pour Hommes"/>
    <s v="TC Cousu/Blanc "/>
    <s v="Apparel"/>
    <s v="Tops"/>
    <s v="Sweatshirts"/>
    <s v="UNAVLB"/>
    <s v="25-S4"/>
    <s v="IL"/>
    <m/>
    <n v="11"/>
    <n v="11"/>
  </r>
  <r>
    <x v="29"/>
    <s v="50586"/>
    <n v="7704"/>
    <s v="4.L"/>
    <s v="50586-07704-L"/>
    <m/>
    <x v="25"/>
    <x v="13"/>
    <s v="Chandail à Capuchon Cousu Thomas Campbell Pour Hommes"/>
    <s v="TC Cousu/Blanc "/>
    <s v="Apparel"/>
    <s v="Tops"/>
    <s v="Sweatshirts"/>
    <s v="UNAVLB"/>
    <s v="25-S4"/>
    <s v="IL"/>
    <m/>
    <n v="9"/>
    <n v="9"/>
  </r>
  <r>
    <x v="29"/>
    <s v="50586"/>
    <n v="7704"/>
    <s v="5.XL"/>
    <s v="50586-07704-XL"/>
    <m/>
    <x v="25"/>
    <x v="13"/>
    <s v="Chandail à Capuchon Cousu Thomas Campbell Pour Hommes"/>
    <s v="TC Cousu/Blanc "/>
    <s v="Apparel"/>
    <s v="Tops"/>
    <s v="Sweatshirts"/>
    <s v="UNAVLB"/>
    <s v="25-S4"/>
    <s v="IL"/>
    <m/>
    <n v="8"/>
    <n v="8"/>
  </r>
  <r>
    <x v="29"/>
    <s v="50586"/>
    <n v="7704"/>
    <s v="6.2XL"/>
    <s v="50586-07704-2X"/>
    <m/>
    <x v="25"/>
    <x v="13"/>
    <s v="Chandail à Capuchon Cousu Thomas Campbell Pour Hommes"/>
    <s v="TC Cousu/Blanc "/>
    <s v="Apparel"/>
    <s v="Tops"/>
    <s v="Sweatshirts"/>
    <s v="UNAVLB"/>
    <s v="25-S4"/>
    <s v="IL"/>
    <m/>
    <n v="5"/>
    <n v="5"/>
  </r>
  <r>
    <x v="30"/>
    <s v="50548"/>
    <n v="6942"/>
    <s v="2.S"/>
    <s v="50548-06942-S"/>
    <m/>
    <x v="26"/>
    <x v="14"/>
    <s v="T-Shirt Thomas Campbell Logo pour Hommes"/>
    <s v="Eau Claire"/>
    <s v="Apparel"/>
    <s v="Tops"/>
    <s v="Tee Shirts"/>
    <s v="UNAVLB"/>
    <s v="25-S4"/>
    <s v="IL"/>
    <m/>
    <n v="11"/>
    <n v="11"/>
  </r>
  <r>
    <x v="30"/>
    <s v="50548"/>
    <n v="6942"/>
    <s v="3.M"/>
    <s v="50548-06942-M"/>
    <m/>
    <x v="26"/>
    <x v="14"/>
    <s v="T-Shirt Thomas Campbell Logo pour Hommes"/>
    <s v="Eau Claire"/>
    <s v="Apparel"/>
    <s v="Tops"/>
    <s v="Tee Shirts"/>
    <s v="UNAVLB"/>
    <s v="25-S4"/>
    <s v="IL"/>
    <m/>
    <n v="17"/>
    <n v="17"/>
  </r>
  <r>
    <x v="30"/>
    <s v="50548"/>
    <n v="6942"/>
    <s v="4.L"/>
    <s v="50548-06942-L"/>
    <m/>
    <x v="26"/>
    <x v="14"/>
    <s v="T-Shirt Thomas Campbell Logo pour Hommes"/>
    <s v="Eau Claire"/>
    <s v="Apparel"/>
    <s v="Tops"/>
    <s v="Tee Shirts"/>
    <s v="UNAVLB"/>
    <s v="25-S4"/>
    <s v="IL"/>
    <m/>
    <n v="16"/>
    <n v="16"/>
  </r>
  <r>
    <x v="30"/>
    <s v="50548"/>
    <n v="6942"/>
    <s v="5.XL"/>
    <s v="50548-06942-XL"/>
    <m/>
    <x v="26"/>
    <x v="14"/>
    <s v="T-Shirt Thomas Campbell Logo pour Hommes"/>
    <s v="Eau Claire"/>
    <s v="Apparel"/>
    <s v="Tops"/>
    <s v="Tee Shirts"/>
    <s v="UNAVLB"/>
    <s v="25-S4"/>
    <s v="IL"/>
    <m/>
    <n v="11"/>
    <n v="11"/>
  </r>
  <r>
    <x v="30"/>
    <s v="50548"/>
    <n v="6942"/>
    <s v="6.2XL"/>
    <s v="50548-06942-2X"/>
    <m/>
    <x v="26"/>
    <x v="14"/>
    <s v="T-Shirt Thomas Campbell Logo pour Hommes"/>
    <s v="Eau Claire"/>
    <s v="Apparel"/>
    <s v="Tops"/>
    <s v="Tee Shirts"/>
    <s v="UNAVLB"/>
    <s v="25-S4"/>
    <s v="IL"/>
    <m/>
    <n v="5"/>
    <n v="5"/>
  </r>
  <r>
    <x v="31"/>
    <s v="50649"/>
    <s v="06113"/>
    <s v="K.2Y"/>
    <s v="50649-06113-2Y"/>
    <s v="828432713752"/>
    <x v="27"/>
    <x v="2"/>
    <s v="Crew Touristique Vancouver Pour Enfants"/>
    <s v="Gris Clair Chiné"/>
    <s v="Apparel"/>
    <s v="Tops"/>
    <s v="City Pack"/>
    <s v="UNAVLB"/>
    <s v="25-S4"/>
    <s v="IL"/>
    <m/>
    <n v="18"/>
    <n v="18"/>
  </r>
  <r>
    <x v="31"/>
    <s v="50649"/>
    <s v="06113"/>
    <s v="K.4Y"/>
    <s v="50649-06113-4Y"/>
    <s v="828432713769"/>
    <x v="27"/>
    <x v="2"/>
    <s v="Crew Touristique Vancouver Pour Enfants"/>
    <s v="Gris Clair Chiné"/>
    <s v="Apparel"/>
    <s v="Tops"/>
    <s v="City Pack"/>
    <s v="UNAVLB"/>
    <s v="25-S4"/>
    <s v="IL"/>
    <m/>
    <n v="31"/>
    <n v="31"/>
  </r>
  <r>
    <x v="31"/>
    <s v="50649"/>
    <s v="06113"/>
    <s v="K.6Y"/>
    <s v="50649-06113-6Y"/>
    <s v="828432713776"/>
    <x v="27"/>
    <x v="2"/>
    <s v="Crew Touristique Vancouver Pour Enfants"/>
    <s v="Gris Clair Chiné"/>
    <s v="Apparel"/>
    <s v="Tops"/>
    <s v="City Pack"/>
    <s v="UNAVLB"/>
    <s v="25-S4"/>
    <s v="IL"/>
    <m/>
    <n v="48"/>
    <n v="48"/>
  </r>
  <r>
    <x v="31"/>
    <s v="50649"/>
    <s v="06113"/>
    <s v="K.8Y"/>
    <s v="50649-06113-8Y"/>
    <s v="828432713783"/>
    <x v="27"/>
    <x v="2"/>
    <s v="Crew Touristique Vancouver Pour Enfants"/>
    <s v="Gris Clair Chiné"/>
    <s v="Apparel"/>
    <s v="Tops"/>
    <s v="City Pack"/>
    <s v="UNAVLB"/>
    <s v="25-S4"/>
    <s v="IL"/>
    <m/>
    <n v="19"/>
    <n v="19"/>
  </r>
  <r>
    <x v="31"/>
    <s v="50649"/>
    <s v="06113"/>
    <s v="K.10Y"/>
    <s v="50649-06113-10Y"/>
    <s v="828432713790"/>
    <x v="27"/>
    <x v="2"/>
    <s v="Crew Touristique Vancouver Pour Enfants"/>
    <s v="Gris Clair Chiné"/>
    <s v="Apparel"/>
    <s v="Tops"/>
    <s v="City Pack"/>
    <s v="UNAVLB"/>
    <s v="25-S4"/>
    <s v="IL"/>
    <m/>
    <n v="11"/>
    <n v="11"/>
  </r>
  <r>
    <x v="32"/>
    <s v="50646"/>
    <s v="02077"/>
    <s v="K.2Y"/>
    <s v="50646-02077-2Y"/>
    <s v="828432713905"/>
    <x v="28"/>
    <x v="3"/>
    <s v="T-Shirt Touristique Vancouver Pour Enfants"/>
    <s v="Rose Cendré"/>
    <s v="Apparel"/>
    <s v="Tops"/>
    <s v="City Pack"/>
    <s v="UNAVLB"/>
    <s v="25-S4"/>
    <s v="IL"/>
    <m/>
    <n v="37"/>
    <n v="37"/>
  </r>
  <r>
    <x v="32"/>
    <s v="50646"/>
    <s v="02077"/>
    <s v="K.4Y"/>
    <s v="50646-02077-4Y"/>
    <s v="828432713912"/>
    <x v="28"/>
    <x v="3"/>
    <s v="T-Shirt Touristique Vancouver Pour Enfants"/>
    <s v="Rose Cendré"/>
    <s v="Apparel"/>
    <s v="Tops"/>
    <s v="City Pack"/>
    <s v="UNAVLB"/>
    <s v="25-S4"/>
    <s v="IL"/>
    <m/>
    <n v="39"/>
    <n v="39"/>
  </r>
  <r>
    <x v="32"/>
    <s v="50646"/>
    <s v="02077"/>
    <s v="K.6Y"/>
    <s v="50646-02077-6Y"/>
    <s v="828432713929"/>
    <x v="28"/>
    <x v="3"/>
    <s v="T-Shirt Touristique Vancouver Pour Enfants"/>
    <s v="Rose Cendré"/>
    <s v="Apparel"/>
    <s v="Tops"/>
    <s v="City Pack"/>
    <s v="UNAVLB"/>
    <s v="25-S4"/>
    <s v="IL"/>
    <m/>
    <n v="75"/>
    <n v="75"/>
  </r>
  <r>
    <x v="32"/>
    <s v="50646"/>
    <s v="02077"/>
    <s v="K.8Y"/>
    <s v="50646-02077-8Y"/>
    <s v="828432713936"/>
    <x v="28"/>
    <x v="3"/>
    <s v="T-Shirt Touristique Vancouver Pour Enfants"/>
    <s v="Rose Cendré"/>
    <s v="Apparel"/>
    <s v="Tops"/>
    <s v="City Pack"/>
    <s v="UNAVLB"/>
    <s v="25-S4"/>
    <s v="IL"/>
    <m/>
    <n v="24"/>
    <n v="24"/>
  </r>
  <r>
    <x v="33"/>
    <s v="50646"/>
    <s v="04394"/>
    <s v="K.2Y"/>
    <s v="50646-04394-2Y"/>
    <s v="828432713851"/>
    <x v="28"/>
    <x v="4"/>
    <s v="T-Shirt Touristique Vancouver Pour Enfants"/>
    <s v="Bleu Marine le Plus Foncé"/>
    <s v="Apparel"/>
    <s v="Tops"/>
    <s v="City Pack"/>
    <s v="UNAVLB"/>
    <s v="25-S4"/>
    <s v="IL"/>
    <m/>
    <n v="37"/>
    <n v="37"/>
  </r>
  <r>
    <x v="33"/>
    <s v="50646"/>
    <s v="04394"/>
    <s v="K.4Y"/>
    <s v="50646-04394-4Y"/>
    <s v="828432713868"/>
    <x v="28"/>
    <x v="4"/>
    <s v="T-Shirt Touristique Vancouver Pour Enfants"/>
    <s v="Bleu Marine le Plus Foncé"/>
    <s v="Apparel"/>
    <s v="Tops"/>
    <s v="City Pack"/>
    <s v="UNAVLB"/>
    <s v="25-S4"/>
    <s v="IL"/>
    <m/>
    <n v="38"/>
    <n v="38"/>
  </r>
  <r>
    <x v="33"/>
    <s v="50646"/>
    <s v="04394"/>
    <s v="K.6Y"/>
    <s v="50646-04394-6Y"/>
    <s v="828432713875"/>
    <x v="28"/>
    <x v="4"/>
    <s v="T-Shirt Touristique Vancouver Pour Enfants"/>
    <s v="Bleu Marine le Plus Foncé"/>
    <s v="Apparel"/>
    <s v="Tops"/>
    <s v="City Pack"/>
    <s v="UNAVLB"/>
    <s v="25-S4"/>
    <s v="IL"/>
    <m/>
    <n v="73"/>
    <n v="73"/>
  </r>
  <r>
    <x v="33"/>
    <s v="50646"/>
    <s v="04394"/>
    <s v="K.8Y"/>
    <s v="50646-04394-8Y"/>
    <s v="828432713882"/>
    <x v="28"/>
    <x v="4"/>
    <s v="T-Shirt Touristique Vancouver Pour Enfants"/>
    <s v="Bleu Marine le Plus Foncé"/>
    <s v="Apparel"/>
    <s v="Tops"/>
    <s v="City Pack"/>
    <s v="UNAVLB"/>
    <s v="25-S4"/>
    <s v="IL"/>
    <m/>
    <n v="24"/>
    <n v="24"/>
  </r>
  <r>
    <x v="34"/>
    <s v="50475"/>
    <s v="00032"/>
    <s v="2.S"/>
    <s v="50475-00032-S"/>
    <s v="828432707546"/>
    <x v="29"/>
    <x v="15"/>
    <s v="Chandail à Capuchon Classique Délavé Vintage pour Hommes"/>
    <s v="Camouflage de Boisé"/>
    <s v="Apparel"/>
    <s v="Tops"/>
    <s v="Uniform Fleece"/>
    <s v="UNAVLB"/>
    <s v="25-S4"/>
    <s v="IL"/>
    <m/>
    <n v="32"/>
    <n v="32"/>
  </r>
  <r>
    <x v="34"/>
    <s v="50475"/>
    <s v="00032"/>
    <s v="5.XL"/>
    <s v="50475-00032-XL"/>
    <s v="828432707577"/>
    <x v="29"/>
    <x v="15"/>
    <s v="Chandail à Capuchon Classique Délavé Vintage pour Hommes"/>
    <s v="Camouflage de Boisé"/>
    <s v="Apparel"/>
    <s v="Tops"/>
    <s v="Uniform Fleece"/>
    <s v="UNAVLB"/>
    <s v="25-S4"/>
    <s v="IL"/>
    <m/>
    <n v="18"/>
    <n v="18"/>
  </r>
  <r>
    <x v="34"/>
    <s v="50475"/>
    <s v="00032"/>
    <s v="6.2XL"/>
    <s v="50475-00032-2X"/>
    <s v="828432707584"/>
    <x v="29"/>
    <x v="15"/>
    <s v="Chandail à Capuchon Classique Délavé Vintage pour Hommes"/>
    <s v="Camouflage de Boisé"/>
    <s v="Apparel"/>
    <s v="Tops"/>
    <s v="Uniform Fleece"/>
    <s v="UNAVLB"/>
    <s v="25-S4"/>
    <s v="IL"/>
    <m/>
    <n v="30"/>
    <n v="30"/>
  </r>
  <r>
    <x v="35"/>
    <s v="50728"/>
    <s v="07150"/>
    <s v="2.S"/>
    <s v="50728-07150-S"/>
    <s v="828432731589"/>
    <x v="30"/>
    <x v="7"/>
    <s v="Chandail Ras Du Cou Yachting Pour Hommes"/>
    <s v="Brique Brûlée"/>
    <s v="Apparel"/>
    <s v="Tops"/>
    <s v="Uniform Fleece"/>
    <s v="UNAVLB"/>
    <s v="25-S4"/>
    <s v="IL"/>
    <m/>
    <n v="63"/>
    <n v="63"/>
  </r>
  <r>
    <x v="35"/>
    <s v="50728"/>
    <s v="07150"/>
    <s v="3.M"/>
    <s v="50728-07150-M"/>
    <s v="828432731596"/>
    <x v="30"/>
    <x v="7"/>
    <s v="Chandail Ras Du Cou Yachting Pour Hommes"/>
    <s v="Brique Brûlée"/>
    <s v="Apparel"/>
    <s v="Tops"/>
    <s v="Uniform Fleece"/>
    <s v="UNAVLB"/>
    <s v="25-S4"/>
    <s v="IL"/>
    <m/>
    <n v="41"/>
    <n v="41"/>
  </r>
  <r>
    <x v="35"/>
    <s v="50728"/>
    <s v="07150"/>
    <s v="4.L"/>
    <s v="50728-07150-L"/>
    <s v="828432731602"/>
    <x v="30"/>
    <x v="7"/>
    <s v="Chandail Ras Du Cou Yachting Pour Hommes"/>
    <s v="Brique Brûlée"/>
    <s v="Apparel"/>
    <s v="Tops"/>
    <s v="Uniform Fleece"/>
    <s v="UNAVLB"/>
    <s v="25-S4"/>
    <s v="IL"/>
    <m/>
    <n v="41"/>
    <n v="41"/>
  </r>
  <r>
    <x v="35"/>
    <s v="50728"/>
    <s v="07150"/>
    <s v="5.XL"/>
    <s v="50728-07150-XL"/>
    <s v="828432731619"/>
    <x v="30"/>
    <x v="7"/>
    <s v="Chandail Ras Du Cou Yachting Pour Hommes"/>
    <s v="Brique Brûlée"/>
    <s v="Apparel"/>
    <s v="Tops"/>
    <s v="Uniform Fleece"/>
    <s v="UNAVLB"/>
    <s v="25-S4"/>
    <s v="IL"/>
    <m/>
    <n v="42"/>
    <n v="42"/>
  </r>
  <r>
    <x v="35"/>
    <s v="50728"/>
    <s v="07150"/>
    <s v="6.2XL"/>
    <s v="50728-07150-2X"/>
    <s v="828432731626"/>
    <x v="30"/>
    <x v="7"/>
    <s v="Chandail Ras Du Cou Yachting Pour Hommes"/>
    <s v="Brique Brûlée"/>
    <s v="Apparel"/>
    <s v="Tops"/>
    <s v="Uniform Fleece"/>
    <s v="UNAVLB"/>
    <s v="25-S4"/>
    <s v="IL"/>
    <m/>
    <n v="68"/>
    <n v="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6FB0B5-D27A-4E9B-80FC-ECD00B307340}" name="PivotTable4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A71" firstHeaderRow="1" firstDataRow="1" firstDataCol="1"/>
  <pivotFields count="19">
    <pivotField axis="axisRow" showAll="0">
      <items count="37">
        <item x="24"/>
        <item x="23"/>
        <item x="8"/>
        <item x="9"/>
        <item x="10"/>
        <item x="20"/>
        <item x="21"/>
        <item x="27"/>
        <item x="1"/>
        <item x="34"/>
        <item x="11"/>
        <item x="15"/>
        <item x="14"/>
        <item x="16"/>
        <item x="30"/>
        <item x="29"/>
        <item x="28"/>
        <item x="0"/>
        <item x="22"/>
        <item x="3"/>
        <item x="4"/>
        <item x="5"/>
        <item x="18"/>
        <item x="19"/>
        <item x="32"/>
        <item x="33"/>
        <item x="2"/>
        <item x="17"/>
        <item x="31"/>
        <item x="26"/>
        <item x="25"/>
        <item x="13"/>
        <item x="12"/>
        <item x="35"/>
        <item x="7"/>
        <item x="6"/>
        <item t="default"/>
      </items>
    </pivotField>
    <pivotField showAll="0"/>
    <pivotField showAll="0"/>
    <pivotField showAll="0"/>
    <pivotField showAll="0"/>
    <pivotField showAll="0"/>
    <pivotField axis="axisRow" showAll="0" sortType="ascending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showAll="0">
      <items count="17">
        <item x="3"/>
        <item x="11"/>
        <item x="9"/>
        <item x="0"/>
        <item x="1"/>
        <item x="7"/>
        <item x="14"/>
        <item x="4"/>
        <item x="2"/>
        <item x="6"/>
        <item x="8"/>
        <item x="13"/>
        <item x="12"/>
        <item x="10"/>
        <item x="5"/>
        <item x="1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9" showAll="0"/>
  </pivotFields>
  <rowFields count="2">
    <field x="6"/>
    <field x="0"/>
  </rowFields>
  <rowItems count="68">
    <i>
      <x/>
    </i>
    <i r="1">
      <x v="17"/>
    </i>
    <i>
      <x v="1"/>
    </i>
    <i r="1">
      <x v="8"/>
    </i>
    <i>
      <x v="2"/>
    </i>
    <i r="1">
      <x v="26"/>
    </i>
    <i>
      <x v="3"/>
    </i>
    <i r="1">
      <x v="19"/>
    </i>
    <i>
      <x v="4"/>
    </i>
    <i r="1">
      <x v="20"/>
    </i>
    <i r="1">
      <x v="21"/>
    </i>
    <i>
      <x v="5"/>
    </i>
    <i r="1">
      <x v="34"/>
    </i>
    <i r="1">
      <x v="35"/>
    </i>
    <i>
      <x v="6"/>
    </i>
    <i r="1">
      <x v="2"/>
    </i>
    <i>
      <x v="7"/>
    </i>
    <i r="1">
      <x v="3"/>
    </i>
    <i>
      <x v="8"/>
    </i>
    <i r="1">
      <x v="4"/>
    </i>
    <i>
      <x v="9"/>
    </i>
    <i r="1">
      <x v="10"/>
    </i>
    <i>
      <x v="10"/>
    </i>
    <i r="1">
      <x v="32"/>
    </i>
    <i>
      <x v="11"/>
    </i>
    <i r="1">
      <x v="31"/>
    </i>
    <i>
      <x v="12"/>
    </i>
    <i r="1">
      <x v="12"/>
    </i>
    <i>
      <x v="13"/>
    </i>
    <i r="1">
      <x v="11"/>
    </i>
    <i>
      <x v="14"/>
    </i>
    <i r="1">
      <x v="13"/>
    </i>
    <i>
      <x v="15"/>
    </i>
    <i r="1">
      <x v="27"/>
    </i>
    <i>
      <x v="16"/>
    </i>
    <i r="1">
      <x v="22"/>
    </i>
    <i r="1">
      <x v="23"/>
    </i>
    <i>
      <x v="17"/>
    </i>
    <i r="1">
      <x v="5"/>
    </i>
    <i>
      <x v="18"/>
    </i>
    <i r="1">
      <x v="6"/>
    </i>
    <i>
      <x v="19"/>
    </i>
    <i r="1">
      <x v="18"/>
    </i>
    <i>
      <x v="20"/>
    </i>
    <i r="1">
      <x/>
    </i>
    <i r="1">
      <x v="1"/>
    </i>
    <i>
      <x v="21"/>
    </i>
    <i r="1">
      <x v="30"/>
    </i>
    <i>
      <x v="22"/>
    </i>
    <i r="1">
      <x v="29"/>
    </i>
    <i>
      <x v="23"/>
    </i>
    <i r="1">
      <x v="7"/>
    </i>
    <i>
      <x v="24"/>
    </i>
    <i r="1">
      <x v="16"/>
    </i>
    <i>
      <x v="25"/>
    </i>
    <i r="1">
      <x v="15"/>
    </i>
    <i>
      <x v="26"/>
    </i>
    <i r="1">
      <x v="14"/>
    </i>
    <i>
      <x v="27"/>
    </i>
    <i r="1">
      <x v="28"/>
    </i>
    <i>
      <x v="28"/>
    </i>
    <i r="1">
      <x v="24"/>
    </i>
    <i r="1">
      <x v="25"/>
    </i>
    <i>
      <x v="29"/>
    </i>
    <i r="1">
      <x v="9"/>
    </i>
    <i>
      <x v="30"/>
    </i>
    <i r="1">
      <x v="33"/>
    </i>
    <i t="grand">
      <x/>
    </i>
  </rowItems>
  <colItems count="1">
    <i/>
  </colItems>
  <formats count="9">
    <format dxfId="50">
      <pivotArea dataOnly="0" labelOnly="1" fieldPosition="0">
        <references count="1">
          <reference field="6" count="1">
            <x v="7"/>
          </reference>
        </references>
      </pivotArea>
    </format>
    <format dxfId="49">
      <pivotArea dataOnly="0" labelOnly="1" fieldPosition="0">
        <references count="2">
          <reference field="0" count="1">
            <x v="3"/>
          </reference>
          <reference field="6" count="1" selected="0">
            <x v="7"/>
          </reference>
        </references>
      </pivotArea>
    </format>
    <format dxfId="48">
      <pivotArea dataOnly="0" labelOnly="1" fieldPosition="0">
        <references count="2">
          <reference field="0" count="1">
            <x v="4"/>
          </reference>
          <reference field="6" count="1" selected="0">
            <x v="8"/>
          </reference>
        </references>
      </pivotArea>
    </format>
    <format dxfId="47">
      <pivotArea dataOnly="0" labelOnly="1" fieldPosition="0">
        <references count="2">
          <reference field="0" count="1">
            <x v="13"/>
          </reference>
          <reference field="6" count="1" selected="0">
            <x v="14"/>
          </reference>
        </references>
      </pivotArea>
    </format>
    <format dxfId="46">
      <pivotArea dataOnly="0" labelOnly="1" fieldPosition="0">
        <references count="2">
          <reference field="0" count="2">
            <x v="22"/>
            <x v="23"/>
          </reference>
          <reference field="6" count="1" selected="0">
            <x v="16"/>
          </reference>
        </references>
      </pivotArea>
    </format>
    <format dxfId="45">
      <pivotArea dataOnly="0" labelOnly="1" fieldPosition="0">
        <references count="2">
          <reference field="0" count="1">
            <x v="5"/>
          </reference>
          <reference field="6" count="1" selected="0">
            <x v="17"/>
          </reference>
        </references>
      </pivotArea>
    </format>
    <format dxfId="44">
      <pivotArea dataOnly="0" labelOnly="1" fieldPosition="0">
        <references count="2">
          <reference field="0" count="1">
            <x v="6"/>
          </reference>
          <reference field="6" count="1" selected="0">
            <x v="18"/>
          </reference>
        </references>
      </pivotArea>
    </format>
    <format dxfId="43">
      <pivotArea dataOnly="0" labelOnly="1" fieldPosition="0">
        <references count="2">
          <reference field="0" count="1">
            <x v="18"/>
          </reference>
          <reference field="6" count="1" selected="0">
            <x v="19"/>
          </reference>
        </references>
      </pivotArea>
    </format>
    <format dxfId="42">
      <pivotArea dataOnly="0" labelOnly="1" fieldPosition="0">
        <references count="2">
          <reference field="0" count="2">
            <x v="0"/>
            <x v="1"/>
          </reference>
          <reference field="6" count="1" selected="0">
            <x v="2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2924D4-7E26-4A63-884E-4C4BB1F1B2B2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M108" firstHeaderRow="1" firstDataRow="2" firstDataCol="1"/>
  <pivotFields count="5">
    <pivotField dataField="1" subtotalTop="0" showAll="0" defaultSubtotal="0"/>
    <pivotField axis="axisRow" allDrilled="1" showAll="0" defaultSubtotal="0" defaultAttributeDrillState="1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</items>
    </pivotField>
    <pivotField axis="axisRow" allDrilled="1" showAll="0" dataSourceSort="1" defaultSubtotal="0" defaultAttributeDrillState="1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</items>
    </pivotField>
    <pivotField axis="axisRow" allDrilled="1" showAll="0" defaultSubtotal="0" defaultAttributeDrillState="1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axis="axisCol" allDrilled="1" showAll="0" dataSourceSort="1" defaultSubtotal="0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</pivotFields>
  <rowFields count="3">
    <field x="1"/>
    <field x="2"/>
    <field x="3"/>
  </rowFields>
  <rowItems count="104">
    <i>
      <x/>
    </i>
    <i r="1">
      <x/>
    </i>
    <i r="2">
      <x/>
    </i>
    <i>
      <x v="1"/>
    </i>
    <i r="1">
      <x v="1"/>
    </i>
    <i r="2">
      <x v="1"/>
    </i>
    <i>
      <x v="2"/>
    </i>
    <i r="1">
      <x v="2"/>
    </i>
    <i r="2">
      <x v="2"/>
    </i>
    <i>
      <x v="3"/>
    </i>
    <i r="1">
      <x v="3"/>
    </i>
    <i r="2">
      <x/>
    </i>
    <i>
      <x v="4"/>
    </i>
    <i r="1">
      <x v="4"/>
    </i>
    <i r="2">
      <x v="3"/>
    </i>
    <i r="1">
      <x v="5"/>
    </i>
    <i r="2">
      <x v="4"/>
    </i>
    <i>
      <x v="5"/>
    </i>
    <i r="1">
      <x v="6"/>
    </i>
    <i r="2">
      <x v="4"/>
    </i>
    <i r="1">
      <x v="7"/>
    </i>
    <i r="2">
      <x v="5"/>
    </i>
    <i>
      <x v="6"/>
    </i>
    <i r="1">
      <x v="8"/>
    </i>
    <i r="2">
      <x v="6"/>
    </i>
    <i>
      <x v="7"/>
    </i>
    <i r="1">
      <x v="9"/>
    </i>
    <i r="2">
      <x v="4"/>
    </i>
    <i>
      <x v="8"/>
    </i>
    <i r="1">
      <x v="10"/>
    </i>
    <i r="2">
      <x v="3"/>
    </i>
    <i>
      <x v="9"/>
    </i>
    <i r="1">
      <x v="11"/>
    </i>
    <i r="2">
      <x v="5"/>
    </i>
    <i>
      <x v="10"/>
    </i>
    <i r="1">
      <x v="12"/>
    </i>
    <i r="2">
      <x v="7"/>
    </i>
    <i>
      <x v="11"/>
    </i>
    <i r="1">
      <x v="13"/>
    </i>
    <i r="2">
      <x v="8"/>
    </i>
    <i>
      <x v="12"/>
    </i>
    <i r="1">
      <x v="14"/>
    </i>
    <i r="2">
      <x v="5"/>
    </i>
    <i>
      <x v="13"/>
    </i>
    <i r="1">
      <x v="15"/>
    </i>
    <i r="2">
      <x v="5"/>
    </i>
    <i>
      <x v="14"/>
    </i>
    <i r="1">
      <x v="16"/>
    </i>
    <i r="2">
      <x v="5"/>
    </i>
    <i>
      <x v="15"/>
    </i>
    <i r="1">
      <x v="17"/>
    </i>
    <i r="2">
      <x v="2"/>
    </i>
    <i>
      <x v="16"/>
    </i>
    <i r="1">
      <x v="18"/>
    </i>
    <i r="2">
      <x v="3"/>
    </i>
    <i r="1">
      <x v="19"/>
    </i>
    <i r="2">
      <x v="4"/>
    </i>
    <i>
      <x v="17"/>
    </i>
    <i r="1">
      <x v="20"/>
    </i>
    <i r="2">
      <x v="8"/>
    </i>
    <i>
      <x v="18"/>
    </i>
    <i r="1">
      <x v="21"/>
    </i>
    <i r="2">
      <x v="9"/>
    </i>
    <i>
      <x v="19"/>
    </i>
    <i r="1">
      <x v="22"/>
    </i>
    <i r="2">
      <x v="10"/>
    </i>
    <i>
      <x v="20"/>
    </i>
    <i r="1">
      <x v="23"/>
    </i>
    <i r="2">
      <x/>
    </i>
    <i r="1">
      <x v="24"/>
    </i>
    <i r="2">
      <x v="2"/>
    </i>
    <i>
      <x v="21"/>
    </i>
    <i r="1">
      <x v="25"/>
    </i>
    <i r="2">
      <x/>
    </i>
    <i>
      <x v="22"/>
    </i>
    <i r="1">
      <x v="26"/>
    </i>
    <i r="2">
      <x v="5"/>
    </i>
    <i>
      <x v="23"/>
    </i>
    <i r="1">
      <x v="27"/>
    </i>
    <i r="2">
      <x v="11"/>
    </i>
    <i>
      <x v="24"/>
    </i>
    <i r="1">
      <x v="28"/>
    </i>
    <i r="2">
      <x v="12"/>
    </i>
    <i>
      <x v="25"/>
    </i>
    <i r="1">
      <x v="29"/>
    </i>
    <i r="2">
      <x v="13"/>
    </i>
    <i>
      <x v="26"/>
    </i>
    <i r="1">
      <x v="30"/>
    </i>
    <i r="2">
      <x v="14"/>
    </i>
    <i>
      <x v="27"/>
    </i>
    <i r="1">
      <x v="31"/>
    </i>
    <i r="2">
      <x v="2"/>
    </i>
    <i>
      <x v="28"/>
    </i>
    <i r="1">
      <x v="32"/>
    </i>
    <i r="2">
      <x v="3"/>
    </i>
    <i r="1">
      <x v="33"/>
    </i>
    <i r="2">
      <x v="4"/>
    </i>
    <i>
      <x v="29"/>
    </i>
    <i r="1">
      <x v="34"/>
    </i>
    <i r="2">
      <x v="15"/>
    </i>
    <i>
      <x v="30"/>
    </i>
    <i r="1">
      <x v="35"/>
    </i>
    <i r="2">
      <x v="7"/>
    </i>
    <i t="grand">
      <x/>
    </i>
  </rowItems>
  <colFields count="1">
    <field x="4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um of TOTAL QTY" fld="0" baseField="0" baseItem="0"/>
  </dataFields>
  <formats count="13">
    <format dxfId="41">
      <pivotArea dataOnly="0" labelOnly="1" fieldPosition="0">
        <references count="2">
          <reference field="1" count="1" selected="0">
            <x v="5"/>
          </reference>
          <reference field="2" count="1">
            <x v="6"/>
          </reference>
        </references>
      </pivotArea>
    </format>
    <format dxfId="40">
      <pivotArea dataOnly="0" labelOnly="1" fieldPosition="0">
        <references count="2">
          <reference field="1" count="1" selected="0">
            <x v="5"/>
          </reference>
          <reference field="2" count="1">
            <x v="7"/>
          </reference>
        </references>
      </pivotArea>
    </format>
    <format dxfId="39">
      <pivotArea dataOnly="0" labelOnly="1" fieldPosition="0">
        <references count="3">
          <reference field="1" count="1" selected="0">
            <x v="6"/>
          </reference>
          <reference field="2" count="1" selected="0">
            <x v="8"/>
          </reference>
          <reference field="3" count="1">
            <x v="6"/>
          </reference>
        </references>
      </pivotArea>
    </format>
    <format dxfId="38">
      <pivotArea dataOnly="0" labelOnly="1" fieldPosition="0">
        <references count="3">
          <reference field="1" count="1" selected="0">
            <x v="7"/>
          </reference>
          <reference field="2" count="1" selected="0">
            <x v="9"/>
          </reference>
          <reference field="3" count="1">
            <x v="4"/>
          </reference>
        </references>
      </pivotArea>
    </format>
    <format dxfId="37">
      <pivotArea dataOnly="0" labelOnly="1" fieldPosition="0">
        <references count="3">
          <reference field="1" count="1" selected="0">
            <x v="8"/>
          </reference>
          <reference field="2" count="1" selected="0">
            <x v="10"/>
          </reference>
          <reference field="3" count="1">
            <x v="3"/>
          </reference>
        </references>
      </pivotArea>
    </format>
    <format dxfId="36">
      <pivotArea outline="0" collapsedLevelsAreSubtotals="1" fieldPosition="0">
        <references count="1">
          <reference field="4" count="6" selected="0">
            <x v="0"/>
            <x v="1"/>
            <x v="2"/>
            <x v="3"/>
            <x v="4"/>
            <x v="5"/>
          </reference>
        </references>
      </pivotArea>
    </format>
    <format dxfId="35">
      <pivotArea field="4" type="button" dataOnly="0" labelOnly="1" outline="0" axis="axisCol" fieldPosition="0"/>
    </format>
    <format dxfId="34">
      <pivotArea type="topRight" dataOnly="0" labelOnly="1" outline="0" fieldPosition="0"/>
    </format>
    <format dxfId="33">
      <pivotArea dataOnly="0" labelOnly="1" fieldPosition="0">
        <references count="1">
          <reference field="4" count="6">
            <x v="0"/>
            <x v="1"/>
            <x v="2"/>
            <x v="3"/>
            <x v="4"/>
            <x v="5"/>
          </reference>
        </references>
      </pivotArea>
    </format>
    <format dxfId="32">
      <pivotArea dataOnly="0" labelOnly="1" fieldPosition="0">
        <references count="3">
          <reference field="1" count="1" selected="0">
            <x v="11"/>
          </reference>
          <reference field="2" count="1" selected="0">
            <x v="13"/>
          </reference>
          <reference field="3" count="1">
            <x v="8"/>
          </reference>
        </references>
      </pivotArea>
    </format>
    <format dxfId="31">
      <pivotArea dataOnly="0" labelOnly="1" fieldPosition="0">
        <references count="3">
          <reference field="1" count="1" selected="0">
            <x v="14"/>
          </reference>
          <reference field="2" count="1" selected="0">
            <x v="16"/>
          </reference>
          <reference field="3" count="1">
            <x v="5"/>
          </reference>
        </references>
      </pivotArea>
    </format>
    <format dxfId="30">
      <pivotArea dataOnly="0" labelOnly="1" fieldPosition="0">
        <references count="1">
          <reference field="1" count="1">
            <x v="17"/>
          </reference>
        </references>
      </pivotArea>
    </format>
    <format dxfId="29">
      <pivotArea dataOnly="0" labelOnly="1" fieldPosition="0">
        <references count="1">
          <reference field="1" count="1">
            <x v="21"/>
          </reference>
        </references>
      </pivotArea>
    </format>
  </formats>
  <pivotHierarchies count="2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3">
    <rowHierarchyUsage hierarchyUsage="6"/>
    <rowHierarchyUsage hierarchyUsage="0"/>
    <rowHierarchyUsage hierarchyUsage="7"/>
  </rowHierarchiesUsage>
  <colHierarchiesUsage count="1">
    <colHierarchyUsage hierarchyUsage="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UNAVLB!$A$17:$S$181">
        <x15:activeTabTopLevelEntity name="[Ran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DB715-6BF6-4068-B6EA-31924CBAB2AC}">
  <dimension ref="A1:Y41"/>
  <sheetViews>
    <sheetView topLeftCell="C1" workbookViewId="0">
      <pane ySplit="3" topLeftCell="A4" activePane="bottomLeft" state="frozen"/>
      <selection activeCell="A17" sqref="A17:S181"/>
      <selection pane="bottomLeft" activeCell="A17" sqref="A17:S181"/>
    </sheetView>
  </sheetViews>
  <sheetFormatPr defaultRowHeight="13" x14ac:dyDescent="0.3"/>
  <cols>
    <col min="1" max="2" width="8.7265625" style="38"/>
    <col min="3" max="4" width="8.7265625" style="69"/>
    <col min="5" max="5" width="28.08984375" style="38" bestFit="1" customWidth="1"/>
    <col min="6" max="6" width="10.453125" style="38" bestFit="1" customWidth="1"/>
    <col min="7" max="7" width="9.90625" style="38" bestFit="1" customWidth="1"/>
    <col min="8" max="11" width="0" style="38" hidden="1" customWidth="1"/>
    <col min="12" max="12" width="14.36328125" style="38" bestFit="1" customWidth="1"/>
    <col min="13" max="21" width="4.6328125" style="69" customWidth="1"/>
    <col min="22" max="23" width="7.36328125" style="38" customWidth="1"/>
    <col min="24" max="24" width="19.90625" style="38" bestFit="1" customWidth="1"/>
    <col min="25" max="16384" width="8.7265625" style="38"/>
  </cols>
  <sheetData>
    <row r="1" spans="1:25" x14ac:dyDescent="0.3">
      <c r="V1" s="75">
        <f>SUBTOTAL(9,V4:V45)</f>
        <v>10599</v>
      </c>
    </row>
    <row r="2" spans="1:25" x14ac:dyDescent="0.3">
      <c r="A2" s="95" t="s">
        <v>550</v>
      </c>
      <c r="B2" s="95" t="s">
        <v>34</v>
      </c>
      <c r="C2" s="95" t="s">
        <v>551</v>
      </c>
      <c r="D2" s="96" t="s">
        <v>22</v>
      </c>
      <c r="E2" s="96" t="s">
        <v>27</v>
      </c>
      <c r="F2" s="95" t="s">
        <v>552</v>
      </c>
      <c r="G2" s="96" t="s">
        <v>553</v>
      </c>
      <c r="H2" s="96" t="s">
        <v>554</v>
      </c>
      <c r="I2" s="96" t="s">
        <v>555</v>
      </c>
      <c r="J2" s="96" t="s">
        <v>556</v>
      </c>
      <c r="K2" s="96" t="s">
        <v>557</v>
      </c>
      <c r="L2" s="96" t="s">
        <v>558</v>
      </c>
      <c r="M2" s="64" t="s">
        <v>559</v>
      </c>
      <c r="N2" s="64">
        <v>2</v>
      </c>
      <c r="O2" s="64">
        <v>4</v>
      </c>
      <c r="P2" s="64">
        <v>6</v>
      </c>
      <c r="Q2" s="64">
        <v>8</v>
      </c>
      <c r="R2" s="64">
        <v>10</v>
      </c>
      <c r="S2" s="64">
        <v>12</v>
      </c>
      <c r="T2" s="64">
        <v>14</v>
      </c>
      <c r="U2" s="64">
        <v>16</v>
      </c>
      <c r="V2" s="96" t="s">
        <v>561</v>
      </c>
      <c r="W2" s="96" t="s">
        <v>562</v>
      </c>
    </row>
    <row r="3" spans="1:25" x14ac:dyDescent="0.3">
      <c r="A3" s="95"/>
      <c r="B3" s="95"/>
      <c r="C3" s="95"/>
      <c r="D3" s="96"/>
      <c r="E3" s="96"/>
      <c r="F3" s="95"/>
      <c r="G3" s="96"/>
      <c r="H3" s="96"/>
      <c r="I3" s="96"/>
      <c r="J3" s="96"/>
      <c r="K3" s="96"/>
      <c r="L3" s="96"/>
      <c r="M3" s="65" t="s">
        <v>560</v>
      </c>
      <c r="N3" s="66" t="s">
        <v>174</v>
      </c>
      <c r="O3" s="67" t="s">
        <v>43</v>
      </c>
      <c r="P3" s="67" t="s">
        <v>55</v>
      </c>
      <c r="Q3" s="67" t="s">
        <v>85</v>
      </c>
      <c r="R3" s="65" t="s">
        <v>58</v>
      </c>
      <c r="S3" s="65" t="s">
        <v>61</v>
      </c>
      <c r="T3" s="65"/>
      <c r="U3" s="65"/>
      <c r="V3" s="96"/>
      <c r="W3" s="96"/>
    </row>
    <row r="4" spans="1:25" s="68" customFormat="1" x14ac:dyDescent="0.35">
      <c r="A4" s="68" t="s">
        <v>563</v>
      </c>
      <c r="B4" s="68" t="s">
        <v>564</v>
      </c>
      <c r="C4" s="68" t="s">
        <v>565</v>
      </c>
      <c r="D4" s="68" t="s">
        <v>566</v>
      </c>
      <c r="E4" s="68" t="s">
        <v>161</v>
      </c>
      <c r="F4" s="68" t="s">
        <v>157</v>
      </c>
      <c r="G4" s="68" t="s">
        <v>567</v>
      </c>
      <c r="L4" s="68" t="s">
        <v>68</v>
      </c>
      <c r="M4" s="68" t="s">
        <v>560</v>
      </c>
      <c r="O4" s="68">
        <v>45</v>
      </c>
      <c r="P4" s="68">
        <v>42</v>
      </c>
      <c r="Q4" s="68">
        <v>39</v>
      </c>
      <c r="R4" s="68">
        <v>40</v>
      </c>
      <c r="S4" s="68">
        <v>42</v>
      </c>
      <c r="V4" s="68">
        <f>SUM(N4:U4)</f>
        <v>208</v>
      </c>
      <c r="W4" s="68">
        <v>5</v>
      </c>
      <c r="X4" s="68" t="s">
        <v>157</v>
      </c>
      <c r="Y4" s="68" t="b">
        <f>IF(F4=X4,TRUE)</f>
        <v>1</v>
      </c>
    </row>
    <row r="5" spans="1:25" s="68" customFormat="1" x14ac:dyDescent="0.35">
      <c r="A5" s="68" t="s">
        <v>563</v>
      </c>
      <c r="B5" s="68" t="s">
        <v>564</v>
      </c>
      <c r="C5" s="68" t="s">
        <v>565</v>
      </c>
      <c r="D5" s="68" t="s">
        <v>566</v>
      </c>
      <c r="E5" s="68" t="s">
        <v>368</v>
      </c>
      <c r="F5" s="68" t="s">
        <v>363</v>
      </c>
      <c r="G5" s="68" t="s">
        <v>568</v>
      </c>
      <c r="L5" s="68" t="s">
        <v>369</v>
      </c>
      <c r="M5" s="68" t="s">
        <v>560</v>
      </c>
      <c r="O5" s="68">
        <v>52</v>
      </c>
      <c r="P5" s="68">
        <v>17</v>
      </c>
      <c r="Q5" s="68">
        <v>9</v>
      </c>
      <c r="R5" s="68">
        <v>0</v>
      </c>
      <c r="S5" s="68">
        <v>22</v>
      </c>
      <c r="V5" s="68">
        <f t="shared" ref="V5:V39" si="0">SUM(N5:U5)</f>
        <v>100</v>
      </c>
      <c r="W5" s="68">
        <v>5</v>
      </c>
      <c r="X5" s="68" t="s">
        <v>363</v>
      </c>
      <c r="Y5" s="68" t="b">
        <f t="shared" ref="Y5:Y39" si="1">IF(F5=X5,TRUE)</f>
        <v>1</v>
      </c>
    </row>
    <row r="6" spans="1:25" s="68" customFormat="1" x14ac:dyDescent="0.35">
      <c r="A6" s="68" t="s">
        <v>563</v>
      </c>
      <c r="B6" s="68" t="s">
        <v>564</v>
      </c>
      <c r="C6" s="68" t="s">
        <v>565</v>
      </c>
      <c r="D6" s="68" t="s">
        <v>566</v>
      </c>
      <c r="E6" s="68" t="s">
        <v>339</v>
      </c>
      <c r="F6" s="68" t="s">
        <v>335</v>
      </c>
      <c r="G6" s="68" t="s">
        <v>567</v>
      </c>
      <c r="L6" s="68" t="s">
        <v>47</v>
      </c>
      <c r="M6" s="68" t="s">
        <v>559</v>
      </c>
      <c r="N6" s="68">
        <v>178</v>
      </c>
      <c r="O6" s="68">
        <v>178</v>
      </c>
      <c r="P6" s="68">
        <v>179</v>
      </c>
      <c r="Q6" s="68">
        <v>178</v>
      </c>
      <c r="R6" s="68">
        <v>180</v>
      </c>
      <c r="V6" s="68">
        <f t="shared" si="0"/>
        <v>893</v>
      </c>
      <c r="W6" s="68">
        <v>5</v>
      </c>
      <c r="X6" s="68" t="s">
        <v>335</v>
      </c>
      <c r="Y6" s="68" t="b">
        <f t="shared" si="1"/>
        <v>1</v>
      </c>
    </row>
    <row r="7" spans="1:25" s="68" customFormat="1" x14ac:dyDescent="0.35">
      <c r="A7" s="68" t="s">
        <v>563</v>
      </c>
      <c r="B7" s="68" t="s">
        <v>564</v>
      </c>
      <c r="C7" s="68" t="s">
        <v>565</v>
      </c>
      <c r="D7" s="68" t="s">
        <v>566</v>
      </c>
      <c r="E7" s="68" t="s">
        <v>353</v>
      </c>
      <c r="F7" s="68" t="s">
        <v>349</v>
      </c>
      <c r="G7" s="68" t="s">
        <v>567</v>
      </c>
      <c r="L7" s="68" t="s">
        <v>68</v>
      </c>
      <c r="M7" s="68" t="s">
        <v>560</v>
      </c>
      <c r="N7" s="68">
        <v>404</v>
      </c>
      <c r="O7" s="68">
        <v>421</v>
      </c>
      <c r="P7" s="68">
        <v>427</v>
      </c>
      <c r="Q7" s="68">
        <v>396</v>
      </c>
      <c r="R7" s="68">
        <v>388</v>
      </c>
      <c r="V7" s="68">
        <f t="shared" si="0"/>
        <v>2036</v>
      </c>
      <c r="W7" s="68">
        <v>5</v>
      </c>
      <c r="X7" s="68" t="s">
        <v>349</v>
      </c>
      <c r="Y7" s="68" t="b">
        <f t="shared" si="1"/>
        <v>1</v>
      </c>
    </row>
    <row r="8" spans="1:25" s="68" customFormat="1" x14ac:dyDescent="0.35">
      <c r="A8" s="68" t="s">
        <v>563</v>
      </c>
      <c r="B8" s="68" t="s">
        <v>564</v>
      </c>
      <c r="C8" s="68" t="s">
        <v>565</v>
      </c>
      <c r="D8" s="68" t="s">
        <v>566</v>
      </c>
      <c r="E8" s="68" t="s">
        <v>314</v>
      </c>
      <c r="F8" s="68" t="s">
        <v>310</v>
      </c>
      <c r="G8" s="68" t="s">
        <v>569</v>
      </c>
      <c r="L8" s="68" t="s">
        <v>178</v>
      </c>
      <c r="M8" s="68" t="s">
        <v>559</v>
      </c>
      <c r="N8" s="68">
        <v>65</v>
      </c>
      <c r="O8" s="68">
        <v>63</v>
      </c>
      <c r="P8" s="68">
        <v>62</v>
      </c>
      <c r="Q8" s="68">
        <v>65</v>
      </c>
      <c r="R8" s="68">
        <v>71</v>
      </c>
      <c r="V8" s="68">
        <f t="shared" si="0"/>
        <v>326</v>
      </c>
      <c r="W8" s="68">
        <v>5</v>
      </c>
      <c r="X8" s="68" t="s">
        <v>310</v>
      </c>
      <c r="Y8" s="68" t="b">
        <f t="shared" si="1"/>
        <v>1</v>
      </c>
    </row>
    <row r="9" spans="1:25" s="68" customFormat="1" x14ac:dyDescent="0.35">
      <c r="A9" s="68" t="s">
        <v>563</v>
      </c>
      <c r="B9" s="68" t="s">
        <v>564</v>
      </c>
      <c r="C9" s="68" t="s">
        <v>565</v>
      </c>
      <c r="D9" s="68" t="s">
        <v>566</v>
      </c>
      <c r="E9" s="68" t="s">
        <v>314</v>
      </c>
      <c r="F9" s="68" t="s">
        <v>324</v>
      </c>
      <c r="G9" s="68" t="s">
        <v>569</v>
      </c>
      <c r="L9" s="68" t="s">
        <v>133</v>
      </c>
      <c r="M9" s="68" t="s">
        <v>559</v>
      </c>
      <c r="N9" s="68">
        <v>83</v>
      </c>
      <c r="O9" s="68">
        <v>67</v>
      </c>
      <c r="P9" s="68">
        <v>70</v>
      </c>
      <c r="Q9" s="68">
        <v>65</v>
      </c>
      <c r="R9" s="68">
        <v>74</v>
      </c>
      <c r="V9" s="68">
        <f t="shared" si="0"/>
        <v>359</v>
      </c>
      <c r="W9" s="68">
        <v>5</v>
      </c>
      <c r="X9" s="68" t="s">
        <v>324</v>
      </c>
      <c r="Y9" s="68" t="b">
        <f t="shared" si="1"/>
        <v>1</v>
      </c>
    </row>
    <row r="10" spans="1:25" s="68" customFormat="1" x14ac:dyDescent="0.35">
      <c r="A10" s="68" t="s">
        <v>563</v>
      </c>
      <c r="B10" s="68" t="s">
        <v>564</v>
      </c>
      <c r="C10" s="68" t="s">
        <v>565</v>
      </c>
      <c r="D10" s="68" t="s">
        <v>566</v>
      </c>
      <c r="E10" s="68" t="s">
        <v>428</v>
      </c>
      <c r="F10" s="68" t="s">
        <v>434</v>
      </c>
      <c r="G10" s="68" t="s">
        <v>569</v>
      </c>
      <c r="L10" s="68" t="s">
        <v>133</v>
      </c>
      <c r="M10" s="68" t="s">
        <v>560</v>
      </c>
      <c r="O10" s="68">
        <v>213</v>
      </c>
      <c r="P10" s="68">
        <v>160</v>
      </c>
      <c r="Q10" s="68">
        <v>136</v>
      </c>
      <c r="R10" s="68">
        <v>175</v>
      </c>
      <c r="S10" s="68">
        <v>198</v>
      </c>
      <c r="V10" s="68">
        <f t="shared" si="0"/>
        <v>882</v>
      </c>
      <c r="W10" s="68">
        <v>5</v>
      </c>
      <c r="X10" s="68" t="s">
        <v>434</v>
      </c>
      <c r="Y10" s="68" t="b">
        <f t="shared" si="1"/>
        <v>1</v>
      </c>
    </row>
    <row r="11" spans="1:25" s="68" customFormat="1" x14ac:dyDescent="0.35">
      <c r="A11" s="68" t="s">
        <v>563</v>
      </c>
      <c r="B11" s="68" t="s">
        <v>564</v>
      </c>
      <c r="C11" s="68" t="s">
        <v>565</v>
      </c>
      <c r="D11" s="68" t="s">
        <v>566</v>
      </c>
      <c r="E11" s="68" t="s">
        <v>428</v>
      </c>
      <c r="F11" s="68" t="s">
        <v>424</v>
      </c>
      <c r="G11" s="68" t="s">
        <v>569</v>
      </c>
      <c r="L11" s="68" t="s">
        <v>80</v>
      </c>
      <c r="M11" s="68" t="s">
        <v>560</v>
      </c>
      <c r="Q11" s="68">
        <v>3</v>
      </c>
      <c r="R11" s="68">
        <v>48</v>
      </c>
      <c r="S11" s="68">
        <v>63</v>
      </c>
      <c r="V11" s="68">
        <f t="shared" si="0"/>
        <v>114</v>
      </c>
      <c r="W11" s="68">
        <v>5</v>
      </c>
      <c r="X11" s="68" t="s">
        <v>424</v>
      </c>
      <c r="Y11" s="68" t="b">
        <f t="shared" si="1"/>
        <v>1</v>
      </c>
    </row>
    <row r="12" spans="1:25" s="68" customFormat="1" x14ac:dyDescent="0.35">
      <c r="A12" s="68" t="s">
        <v>563</v>
      </c>
      <c r="B12" s="68" t="s">
        <v>564</v>
      </c>
      <c r="C12" s="68" t="s">
        <v>565</v>
      </c>
      <c r="D12" s="68" t="s">
        <v>566</v>
      </c>
      <c r="E12" s="68" t="s">
        <v>114</v>
      </c>
      <c r="F12" s="68" t="s">
        <v>109</v>
      </c>
      <c r="G12" s="68" t="s">
        <v>567</v>
      </c>
      <c r="L12" s="68" t="s">
        <v>115</v>
      </c>
      <c r="M12" s="68" t="s">
        <v>560</v>
      </c>
      <c r="O12" s="68">
        <v>49</v>
      </c>
      <c r="P12" s="68">
        <v>51</v>
      </c>
      <c r="Q12" s="68">
        <v>48</v>
      </c>
      <c r="R12" s="68">
        <v>53</v>
      </c>
      <c r="S12" s="68">
        <v>51</v>
      </c>
      <c r="V12" s="68">
        <f t="shared" si="0"/>
        <v>252</v>
      </c>
      <c r="W12" s="68">
        <v>5</v>
      </c>
      <c r="X12" s="68" t="s">
        <v>109</v>
      </c>
      <c r="Y12" s="68" t="b">
        <f t="shared" si="1"/>
        <v>1</v>
      </c>
    </row>
    <row r="13" spans="1:25" s="68" customFormat="1" x14ac:dyDescent="0.35">
      <c r="A13" s="68" t="s">
        <v>563</v>
      </c>
      <c r="B13" s="68" t="s">
        <v>564</v>
      </c>
      <c r="C13" s="68" t="s">
        <v>565</v>
      </c>
      <c r="D13" s="68" t="s">
        <v>566</v>
      </c>
      <c r="E13" s="68" t="s">
        <v>132</v>
      </c>
      <c r="F13" s="68" t="s">
        <v>127</v>
      </c>
      <c r="G13" s="68" t="s">
        <v>568</v>
      </c>
      <c r="L13" s="68" t="s">
        <v>133</v>
      </c>
      <c r="M13" s="68" t="s">
        <v>560</v>
      </c>
      <c r="O13" s="68">
        <v>41</v>
      </c>
      <c r="P13" s="68">
        <v>37</v>
      </c>
      <c r="Q13" s="68">
        <v>36</v>
      </c>
      <c r="R13" s="68">
        <v>36</v>
      </c>
      <c r="S13" s="68">
        <v>49</v>
      </c>
      <c r="V13" s="68">
        <f t="shared" si="0"/>
        <v>199</v>
      </c>
      <c r="W13" s="68">
        <v>5</v>
      </c>
      <c r="X13" s="68" t="s">
        <v>127</v>
      </c>
      <c r="Y13" s="68" t="b">
        <f t="shared" si="1"/>
        <v>1</v>
      </c>
    </row>
    <row r="14" spans="1:25" s="68" customFormat="1" x14ac:dyDescent="0.35">
      <c r="A14" s="68" t="s">
        <v>563</v>
      </c>
      <c r="B14" s="68" t="s">
        <v>564</v>
      </c>
      <c r="C14" s="68" t="s">
        <v>565</v>
      </c>
      <c r="D14" s="68" t="s">
        <v>566</v>
      </c>
      <c r="E14" s="68" t="s">
        <v>177</v>
      </c>
      <c r="F14" s="68" t="s">
        <v>171</v>
      </c>
      <c r="G14" s="68" t="s">
        <v>569</v>
      </c>
      <c r="L14" s="68" t="s">
        <v>178</v>
      </c>
      <c r="M14" s="68" t="s">
        <v>560</v>
      </c>
      <c r="N14" s="68">
        <v>81</v>
      </c>
      <c r="O14" s="68">
        <v>74</v>
      </c>
      <c r="P14" s="68">
        <v>62</v>
      </c>
      <c r="Q14" s="68">
        <v>51</v>
      </c>
      <c r="R14" s="68">
        <v>41</v>
      </c>
      <c r="V14" s="68">
        <f t="shared" si="0"/>
        <v>309</v>
      </c>
      <c r="W14" s="68">
        <v>5</v>
      </c>
      <c r="X14" s="68" t="s">
        <v>171</v>
      </c>
      <c r="Y14" s="68" t="b">
        <f t="shared" si="1"/>
        <v>1</v>
      </c>
    </row>
    <row r="15" spans="1:25" s="68" customFormat="1" x14ac:dyDescent="0.35">
      <c r="A15" s="68" t="s">
        <v>563</v>
      </c>
      <c r="B15" s="68" t="s">
        <v>564</v>
      </c>
      <c r="C15" s="68" t="s">
        <v>565</v>
      </c>
      <c r="D15" s="68" t="s">
        <v>566</v>
      </c>
      <c r="E15" s="68" t="s">
        <v>418</v>
      </c>
      <c r="F15" s="68" t="s">
        <v>414</v>
      </c>
      <c r="G15" s="68" t="s">
        <v>569</v>
      </c>
      <c r="L15" s="68" t="s">
        <v>80</v>
      </c>
      <c r="M15" s="68" t="s">
        <v>560</v>
      </c>
      <c r="O15" s="68">
        <v>28</v>
      </c>
      <c r="Q15" s="68">
        <v>24</v>
      </c>
      <c r="S15" s="68">
        <v>46</v>
      </c>
      <c r="V15" s="68">
        <f t="shared" si="0"/>
        <v>98</v>
      </c>
      <c r="W15" s="68">
        <v>5</v>
      </c>
      <c r="X15" s="68" t="s">
        <v>414</v>
      </c>
      <c r="Y15" s="68" t="b">
        <f t="shared" si="1"/>
        <v>1</v>
      </c>
    </row>
    <row r="16" spans="1:25" s="68" customFormat="1" x14ac:dyDescent="0.35">
      <c r="A16" s="68" t="s">
        <v>563</v>
      </c>
      <c r="B16" s="68" t="s">
        <v>564</v>
      </c>
      <c r="C16" s="68" t="s">
        <v>565</v>
      </c>
      <c r="D16" s="68" t="s">
        <v>566</v>
      </c>
      <c r="E16" s="68" t="s">
        <v>450</v>
      </c>
      <c r="F16" s="68" t="s">
        <v>445</v>
      </c>
      <c r="G16" s="68" t="s">
        <v>569</v>
      </c>
      <c r="L16" s="68" t="s">
        <v>451</v>
      </c>
      <c r="M16" s="68" t="s">
        <v>560</v>
      </c>
      <c r="O16" s="68">
        <v>56</v>
      </c>
      <c r="P16" s="68">
        <v>65</v>
      </c>
      <c r="Q16" s="68">
        <v>63</v>
      </c>
      <c r="R16" s="68">
        <v>58</v>
      </c>
      <c r="S16" s="68">
        <v>83</v>
      </c>
      <c r="V16" s="68">
        <f t="shared" si="0"/>
        <v>325</v>
      </c>
      <c r="W16" s="68">
        <v>5</v>
      </c>
      <c r="X16" s="68" t="s">
        <v>445</v>
      </c>
      <c r="Y16" s="68" t="b">
        <f t="shared" si="1"/>
        <v>1</v>
      </c>
    </row>
    <row r="17" spans="1:25" s="68" customFormat="1" x14ac:dyDescent="0.35">
      <c r="A17" s="68" t="s">
        <v>563</v>
      </c>
      <c r="B17" s="68" t="s">
        <v>564</v>
      </c>
      <c r="C17" s="68" t="s">
        <v>565</v>
      </c>
      <c r="D17" s="68" t="s">
        <v>566</v>
      </c>
      <c r="E17" s="68" t="s">
        <v>479</v>
      </c>
      <c r="F17" s="68" t="s">
        <v>476</v>
      </c>
      <c r="G17" s="68" t="s">
        <v>569</v>
      </c>
      <c r="L17" s="68" t="s">
        <v>480</v>
      </c>
      <c r="M17" s="68" t="s">
        <v>560</v>
      </c>
      <c r="N17" s="68">
        <v>114</v>
      </c>
      <c r="O17" s="68">
        <v>84</v>
      </c>
      <c r="P17" s="68">
        <v>80</v>
      </c>
      <c r="Q17" s="68">
        <v>75</v>
      </c>
      <c r="R17" s="68">
        <v>64</v>
      </c>
      <c r="V17" s="68">
        <f t="shared" si="0"/>
        <v>417</v>
      </c>
      <c r="W17" s="68">
        <v>5</v>
      </c>
      <c r="X17" s="68" t="s">
        <v>476</v>
      </c>
      <c r="Y17" s="68" t="b">
        <f t="shared" si="1"/>
        <v>1</v>
      </c>
    </row>
    <row r="18" spans="1:25" s="68" customFormat="1" x14ac:dyDescent="0.35">
      <c r="A18" s="68" t="s">
        <v>563</v>
      </c>
      <c r="B18" s="68" t="s">
        <v>564</v>
      </c>
      <c r="C18" s="68" t="s">
        <v>565</v>
      </c>
      <c r="D18" s="68" t="s">
        <v>566</v>
      </c>
      <c r="E18" s="68" t="s">
        <v>406</v>
      </c>
      <c r="F18" s="68" t="s">
        <v>402</v>
      </c>
      <c r="G18" s="68" t="s">
        <v>569</v>
      </c>
      <c r="L18" s="68" t="s">
        <v>80</v>
      </c>
      <c r="M18" s="68" t="s">
        <v>560</v>
      </c>
      <c r="O18" s="68">
        <v>45</v>
      </c>
      <c r="P18" s="68">
        <v>92</v>
      </c>
      <c r="R18" s="68">
        <v>44</v>
      </c>
      <c r="S18" s="68">
        <v>50</v>
      </c>
      <c r="V18" s="68">
        <f t="shared" si="0"/>
        <v>231</v>
      </c>
      <c r="W18" s="68">
        <v>5</v>
      </c>
      <c r="X18" s="68" t="s">
        <v>402</v>
      </c>
      <c r="Y18" s="68" t="b">
        <f t="shared" si="1"/>
        <v>1</v>
      </c>
    </row>
    <row r="19" spans="1:25" s="68" customFormat="1" x14ac:dyDescent="0.35">
      <c r="A19" s="68" t="s">
        <v>563</v>
      </c>
      <c r="B19" s="68" t="s">
        <v>564</v>
      </c>
      <c r="C19" s="68" t="s">
        <v>565</v>
      </c>
      <c r="D19" s="68" t="s">
        <v>566</v>
      </c>
      <c r="E19" s="68" t="s">
        <v>396</v>
      </c>
      <c r="F19" s="68" t="s">
        <v>392</v>
      </c>
      <c r="G19" s="68" t="s">
        <v>569</v>
      </c>
      <c r="L19" s="68" t="s">
        <v>80</v>
      </c>
      <c r="M19" s="68" t="s">
        <v>560</v>
      </c>
      <c r="P19" s="68">
        <v>32</v>
      </c>
      <c r="Q19" s="68">
        <v>107</v>
      </c>
      <c r="S19" s="68">
        <v>15</v>
      </c>
      <c r="V19" s="68">
        <f t="shared" si="0"/>
        <v>154</v>
      </c>
      <c r="W19" s="68">
        <v>5</v>
      </c>
      <c r="X19" s="68" t="s">
        <v>392</v>
      </c>
      <c r="Y19" s="68" t="b">
        <f t="shared" si="1"/>
        <v>1</v>
      </c>
    </row>
    <row r="20" spans="1:25" s="68" customFormat="1" x14ac:dyDescent="0.35">
      <c r="A20" s="68" t="s">
        <v>563</v>
      </c>
      <c r="B20" s="68" t="s">
        <v>564</v>
      </c>
      <c r="C20" s="68" t="s">
        <v>565</v>
      </c>
      <c r="D20" s="68" t="s">
        <v>566</v>
      </c>
      <c r="E20" s="68" t="s">
        <v>382</v>
      </c>
      <c r="F20" s="68" t="s">
        <v>378</v>
      </c>
      <c r="G20" s="68" t="s">
        <v>569</v>
      </c>
      <c r="L20" s="68" t="s">
        <v>80</v>
      </c>
      <c r="M20" s="68" t="s">
        <v>560</v>
      </c>
      <c r="N20" s="68">
        <v>70</v>
      </c>
      <c r="O20" s="68">
        <v>111</v>
      </c>
      <c r="P20" s="68">
        <v>183</v>
      </c>
      <c r="Q20" s="68">
        <v>57</v>
      </c>
      <c r="R20" s="68">
        <v>48</v>
      </c>
      <c r="V20" s="68">
        <f t="shared" si="0"/>
        <v>469</v>
      </c>
      <c r="W20" s="68">
        <v>5</v>
      </c>
      <c r="X20" s="68" t="s">
        <v>378</v>
      </c>
      <c r="Y20" s="68" t="b">
        <f t="shared" si="1"/>
        <v>1</v>
      </c>
    </row>
    <row r="21" spans="1:25" s="68" customFormat="1" x14ac:dyDescent="0.35">
      <c r="A21" s="68" t="s">
        <v>563</v>
      </c>
      <c r="B21" s="68" t="s">
        <v>564</v>
      </c>
      <c r="C21" s="68" t="s">
        <v>565</v>
      </c>
      <c r="D21" s="68" t="s">
        <v>566</v>
      </c>
      <c r="E21" s="68" t="s">
        <v>302</v>
      </c>
      <c r="F21" s="68" t="s">
        <v>298</v>
      </c>
      <c r="G21" s="68" t="s">
        <v>567</v>
      </c>
      <c r="L21" s="68" t="s">
        <v>47</v>
      </c>
      <c r="M21" s="68" t="s">
        <v>559</v>
      </c>
      <c r="N21" s="68">
        <v>10</v>
      </c>
      <c r="O21" s="68">
        <v>42</v>
      </c>
      <c r="P21" s="68">
        <v>64</v>
      </c>
      <c r="Q21" s="68">
        <v>15</v>
      </c>
      <c r="V21" s="68">
        <f t="shared" si="0"/>
        <v>131</v>
      </c>
      <c r="W21" s="68">
        <v>5</v>
      </c>
      <c r="X21" s="68" t="s">
        <v>298</v>
      </c>
      <c r="Y21" s="68" t="b">
        <f t="shared" si="1"/>
        <v>1</v>
      </c>
    </row>
    <row r="22" spans="1:25" s="68" customFormat="1" x14ac:dyDescent="0.35">
      <c r="A22" s="68" t="s">
        <v>563</v>
      </c>
      <c r="B22" s="68" t="s">
        <v>564</v>
      </c>
      <c r="C22" s="68" t="s">
        <v>565</v>
      </c>
      <c r="D22" s="68" t="s">
        <v>566</v>
      </c>
      <c r="E22" s="68" t="s">
        <v>277</v>
      </c>
      <c r="F22" s="68" t="s">
        <v>273</v>
      </c>
      <c r="G22" s="68" t="s">
        <v>569</v>
      </c>
      <c r="L22" s="68" t="s">
        <v>178</v>
      </c>
      <c r="M22" s="68" t="s">
        <v>559</v>
      </c>
      <c r="N22" s="68">
        <v>16</v>
      </c>
      <c r="O22" s="68">
        <v>45</v>
      </c>
      <c r="P22" s="68">
        <v>70</v>
      </c>
      <c r="Q22" s="68">
        <v>15</v>
      </c>
      <c r="R22" s="68">
        <v>1</v>
      </c>
      <c r="V22" s="68">
        <f t="shared" si="0"/>
        <v>147</v>
      </c>
      <c r="W22" s="68">
        <v>5</v>
      </c>
      <c r="X22" s="68" t="s">
        <v>273</v>
      </c>
      <c r="Y22" s="68" t="b">
        <f t="shared" si="1"/>
        <v>1</v>
      </c>
    </row>
    <row r="23" spans="1:25" s="68" customFormat="1" x14ac:dyDescent="0.35">
      <c r="A23" s="68" t="s">
        <v>563</v>
      </c>
      <c r="B23" s="68" t="s">
        <v>564</v>
      </c>
      <c r="C23" s="68" t="s">
        <v>565</v>
      </c>
      <c r="D23" s="68" t="s">
        <v>566</v>
      </c>
      <c r="E23" s="68" t="s">
        <v>277</v>
      </c>
      <c r="F23" s="68" t="s">
        <v>287</v>
      </c>
      <c r="G23" s="68" t="s">
        <v>569</v>
      </c>
      <c r="L23" s="68" t="s">
        <v>133</v>
      </c>
      <c r="M23" s="68" t="s">
        <v>559</v>
      </c>
      <c r="N23" s="68">
        <v>16</v>
      </c>
      <c r="O23" s="68">
        <v>44</v>
      </c>
      <c r="P23" s="68">
        <v>76</v>
      </c>
      <c r="Q23" s="68">
        <v>16</v>
      </c>
      <c r="R23" s="68">
        <v>5</v>
      </c>
      <c r="V23" s="68">
        <f t="shared" si="0"/>
        <v>157</v>
      </c>
      <c r="W23" s="68">
        <v>5</v>
      </c>
      <c r="X23" s="68" t="s">
        <v>287</v>
      </c>
      <c r="Y23" s="68" t="b">
        <f t="shared" si="1"/>
        <v>1</v>
      </c>
    </row>
    <row r="24" spans="1:25" s="68" customFormat="1" x14ac:dyDescent="0.35">
      <c r="A24" s="68" t="s">
        <v>563</v>
      </c>
      <c r="B24" s="68" t="s">
        <v>564</v>
      </c>
      <c r="C24" s="68" t="s">
        <v>565</v>
      </c>
      <c r="D24" s="68" t="s">
        <v>566</v>
      </c>
      <c r="E24" s="68" t="s">
        <v>491</v>
      </c>
      <c r="F24" s="68" t="s">
        <v>487</v>
      </c>
      <c r="G24" s="68" t="s">
        <v>567</v>
      </c>
      <c r="L24" s="68" t="s">
        <v>480</v>
      </c>
      <c r="M24" s="68" t="s">
        <v>560</v>
      </c>
      <c r="N24" s="68">
        <v>113</v>
      </c>
      <c r="O24" s="68">
        <v>73</v>
      </c>
      <c r="P24" s="68">
        <v>46</v>
      </c>
      <c r="Q24" s="68">
        <v>42</v>
      </c>
      <c r="R24" s="68">
        <v>35</v>
      </c>
      <c r="V24" s="68">
        <f t="shared" si="0"/>
        <v>309</v>
      </c>
      <c r="W24" s="68">
        <v>5</v>
      </c>
      <c r="X24" s="68" t="s">
        <v>487</v>
      </c>
      <c r="Y24" s="68" t="b">
        <f t="shared" si="1"/>
        <v>1</v>
      </c>
    </row>
    <row r="25" spans="1:25" s="68" customFormat="1" x14ac:dyDescent="0.35">
      <c r="A25" s="68" t="s">
        <v>563</v>
      </c>
      <c r="B25" s="68" t="s">
        <v>564</v>
      </c>
      <c r="C25" s="68" t="s">
        <v>565</v>
      </c>
      <c r="D25" s="68" t="s">
        <v>566</v>
      </c>
      <c r="E25" s="68" t="s">
        <v>225</v>
      </c>
      <c r="F25" s="68" t="s">
        <v>220</v>
      </c>
      <c r="G25" s="68" t="s">
        <v>568</v>
      </c>
      <c r="L25" s="68" t="s">
        <v>226</v>
      </c>
      <c r="M25" s="68" t="s">
        <v>560</v>
      </c>
      <c r="N25" s="68">
        <v>71</v>
      </c>
      <c r="O25" s="68">
        <v>36</v>
      </c>
      <c r="P25" s="68">
        <v>35</v>
      </c>
      <c r="Q25" s="68">
        <v>32</v>
      </c>
      <c r="R25" s="68">
        <v>28</v>
      </c>
      <c r="V25" s="68">
        <f t="shared" si="0"/>
        <v>202</v>
      </c>
      <c r="W25" s="68">
        <v>5</v>
      </c>
      <c r="X25" s="68" t="s">
        <v>220</v>
      </c>
      <c r="Y25" s="68" t="b">
        <f t="shared" si="1"/>
        <v>1</v>
      </c>
    </row>
    <row r="26" spans="1:25" s="68" customFormat="1" x14ac:dyDescent="0.35">
      <c r="A26" s="68" t="s">
        <v>563</v>
      </c>
      <c r="B26" s="68" t="s">
        <v>564</v>
      </c>
      <c r="C26" s="68" t="s">
        <v>565</v>
      </c>
      <c r="D26" s="68" t="s">
        <v>566</v>
      </c>
      <c r="E26" s="68" t="s">
        <v>208</v>
      </c>
      <c r="F26" s="68" t="s">
        <v>203</v>
      </c>
      <c r="G26" s="68" t="s">
        <v>567</v>
      </c>
      <c r="L26" s="68" t="s">
        <v>209</v>
      </c>
      <c r="M26" s="68" t="s">
        <v>560</v>
      </c>
      <c r="N26" s="68">
        <v>74</v>
      </c>
      <c r="O26" s="68">
        <v>61</v>
      </c>
      <c r="P26" s="68">
        <v>72</v>
      </c>
      <c r="Q26" s="68">
        <v>62</v>
      </c>
      <c r="R26" s="68">
        <v>50</v>
      </c>
      <c r="V26" s="68">
        <f t="shared" si="0"/>
        <v>319</v>
      </c>
      <c r="W26" s="68">
        <v>5</v>
      </c>
      <c r="X26" s="68" t="s">
        <v>203</v>
      </c>
      <c r="Y26" s="68" t="b">
        <f t="shared" si="1"/>
        <v>1</v>
      </c>
    </row>
    <row r="27" spans="1:25" s="68" customFormat="1" x14ac:dyDescent="0.35">
      <c r="A27" s="68" t="s">
        <v>563</v>
      </c>
      <c r="B27" s="68" t="s">
        <v>564</v>
      </c>
      <c r="C27" s="68" t="s">
        <v>565</v>
      </c>
      <c r="D27" s="68" t="s">
        <v>566</v>
      </c>
      <c r="E27" s="68" t="s">
        <v>46</v>
      </c>
      <c r="F27" s="68" t="s">
        <v>64</v>
      </c>
      <c r="G27" s="68" t="s">
        <v>569</v>
      </c>
      <c r="L27" s="68" t="s">
        <v>68</v>
      </c>
      <c r="M27" s="68" t="s">
        <v>560</v>
      </c>
      <c r="O27" s="68">
        <v>15</v>
      </c>
      <c r="R27" s="68">
        <v>9</v>
      </c>
      <c r="S27" s="68">
        <v>43</v>
      </c>
      <c r="V27" s="68">
        <f t="shared" si="0"/>
        <v>67</v>
      </c>
      <c r="W27" s="68">
        <v>5</v>
      </c>
      <c r="X27" s="68" t="s">
        <v>64</v>
      </c>
      <c r="Y27" s="68" t="b">
        <f t="shared" si="1"/>
        <v>1</v>
      </c>
    </row>
    <row r="28" spans="1:25" s="68" customFormat="1" x14ac:dyDescent="0.35">
      <c r="A28" s="68" t="s">
        <v>563</v>
      </c>
      <c r="B28" s="68" t="s">
        <v>564</v>
      </c>
      <c r="C28" s="68" t="s">
        <v>565</v>
      </c>
      <c r="D28" s="68" t="s">
        <v>566</v>
      </c>
      <c r="E28" s="68" t="s">
        <v>46</v>
      </c>
      <c r="F28" s="68" t="s">
        <v>40</v>
      </c>
      <c r="G28" s="68" t="s">
        <v>569</v>
      </c>
      <c r="L28" s="68" t="s">
        <v>47</v>
      </c>
      <c r="M28" s="68" t="s">
        <v>560</v>
      </c>
      <c r="O28" s="68">
        <v>24</v>
      </c>
      <c r="P28" s="68">
        <v>21</v>
      </c>
      <c r="R28" s="68">
        <v>9</v>
      </c>
      <c r="S28" s="68">
        <v>36</v>
      </c>
      <c r="V28" s="68">
        <f t="shared" si="0"/>
        <v>90</v>
      </c>
      <c r="W28" s="68">
        <v>5</v>
      </c>
      <c r="X28" s="68" t="s">
        <v>40</v>
      </c>
      <c r="Y28" s="68" t="b">
        <f t="shared" si="1"/>
        <v>1</v>
      </c>
    </row>
    <row r="29" spans="1:25" s="68" customFormat="1" x14ac:dyDescent="0.35">
      <c r="A29" s="68" t="s">
        <v>563</v>
      </c>
      <c r="B29" s="68" t="s">
        <v>564</v>
      </c>
      <c r="C29" s="68" t="s">
        <v>565</v>
      </c>
      <c r="D29" s="68" t="s">
        <v>566</v>
      </c>
      <c r="E29" s="68" t="s">
        <v>193</v>
      </c>
      <c r="F29" s="68" t="s">
        <v>189</v>
      </c>
      <c r="G29" s="68" t="s">
        <v>569</v>
      </c>
      <c r="L29" s="68" t="s">
        <v>68</v>
      </c>
      <c r="M29" s="68" t="s">
        <v>560</v>
      </c>
      <c r="N29" s="68">
        <v>69</v>
      </c>
      <c r="O29" s="68">
        <v>51</v>
      </c>
      <c r="P29" s="68">
        <v>47</v>
      </c>
      <c r="Q29" s="68">
        <v>42</v>
      </c>
      <c r="R29" s="68">
        <v>33</v>
      </c>
      <c r="V29" s="68">
        <f t="shared" si="0"/>
        <v>242</v>
      </c>
      <c r="W29" s="68">
        <v>5</v>
      </c>
      <c r="X29" s="68" t="s">
        <v>189</v>
      </c>
      <c r="Y29" s="68" t="b">
        <f t="shared" si="1"/>
        <v>1</v>
      </c>
    </row>
    <row r="30" spans="1:25" s="68" customFormat="1" x14ac:dyDescent="0.35">
      <c r="A30" s="68" t="s">
        <v>563</v>
      </c>
      <c r="B30" s="68" t="s">
        <v>564</v>
      </c>
      <c r="C30" s="68" t="s">
        <v>565</v>
      </c>
      <c r="D30" s="68" t="s">
        <v>566</v>
      </c>
      <c r="E30" s="68" t="s">
        <v>79</v>
      </c>
      <c r="F30" s="68" t="s">
        <v>74</v>
      </c>
      <c r="G30" s="68" t="s">
        <v>569</v>
      </c>
      <c r="L30" s="68" t="s">
        <v>80</v>
      </c>
      <c r="M30" s="68" t="s">
        <v>560</v>
      </c>
      <c r="O30" s="68">
        <v>62</v>
      </c>
      <c r="P30" s="68">
        <v>80</v>
      </c>
      <c r="Q30" s="68">
        <v>78</v>
      </c>
      <c r="R30" s="68">
        <v>67</v>
      </c>
      <c r="S30" s="68">
        <v>57</v>
      </c>
      <c r="V30" s="68">
        <f t="shared" si="0"/>
        <v>344</v>
      </c>
      <c r="W30" s="68">
        <v>5</v>
      </c>
      <c r="X30" s="68" t="s">
        <v>74</v>
      </c>
      <c r="Y30" s="68" t="b">
        <f t="shared" si="1"/>
        <v>1</v>
      </c>
    </row>
    <row r="31" spans="1:25" s="68" customFormat="1" x14ac:dyDescent="0.35">
      <c r="A31" s="68" t="s">
        <v>563</v>
      </c>
      <c r="B31" s="68" t="s">
        <v>564</v>
      </c>
      <c r="C31" s="68" t="s">
        <v>565</v>
      </c>
      <c r="D31" s="68" t="s">
        <v>566</v>
      </c>
      <c r="E31" s="68" t="s">
        <v>97</v>
      </c>
      <c r="F31" s="68" t="s">
        <v>92</v>
      </c>
      <c r="G31" s="68" t="s">
        <v>569</v>
      </c>
      <c r="L31" s="68" t="s">
        <v>98</v>
      </c>
      <c r="M31" s="68" t="s">
        <v>560</v>
      </c>
      <c r="O31" s="68">
        <v>47</v>
      </c>
      <c r="P31" s="68">
        <v>54</v>
      </c>
      <c r="Q31" s="68">
        <v>54</v>
      </c>
      <c r="R31" s="68">
        <v>46</v>
      </c>
      <c r="S31" s="68">
        <v>50</v>
      </c>
      <c r="V31" s="68">
        <f t="shared" si="0"/>
        <v>251</v>
      </c>
      <c r="W31" s="68">
        <v>5</v>
      </c>
      <c r="X31" s="68" t="s">
        <v>92</v>
      </c>
      <c r="Y31" s="68" t="b">
        <f t="shared" si="1"/>
        <v>1</v>
      </c>
    </row>
    <row r="32" spans="1:25" s="68" customFormat="1" x14ac:dyDescent="0.35">
      <c r="A32" s="68" t="s">
        <v>563</v>
      </c>
      <c r="B32" s="68" t="s">
        <v>564</v>
      </c>
      <c r="C32" s="68" t="s">
        <v>565</v>
      </c>
      <c r="D32" s="68" t="s">
        <v>566</v>
      </c>
      <c r="E32" s="68" t="s">
        <v>528</v>
      </c>
      <c r="F32" s="68" t="s">
        <v>525</v>
      </c>
      <c r="G32" s="68" t="s">
        <v>569</v>
      </c>
      <c r="L32" s="68" t="s">
        <v>529</v>
      </c>
      <c r="M32" s="68" t="s">
        <v>560</v>
      </c>
      <c r="O32" s="68">
        <v>11</v>
      </c>
      <c r="P32" s="68">
        <v>17</v>
      </c>
      <c r="Q32" s="68">
        <v>16</v>
      </c>
      <c r="R32" s="68">
        <v>11</v>
      </c>
      <c r="S32" s="68">
        <v>5</v>
      </c>
      <c r="V32" s="68">
        <f t="shared" si="0"/>
        <v>60</v>
      </c>
      <c r="W32" s="68">
        <v>5</v>
      </c>
      <c r="X32" s="68" t="s">
        <v>525</v>
      </c>
      <c r="Y32" s="68" t="b">
        <f t="shared" si="1"/>
        <v>1</v>
      </c>
    </row>
    <row r="33" spans="1:25" s="68" customFormat="1" x14ac:dyDescent="0.35">
      <c r="A33" s="68" t="s">
        <v>563</v>
      </c>
      <c r="B33" s="68" t="s">
        <v>564</v>
      </c>
      <c r="C33" s="68" t="s">
        <v>565</v>
      </c>
      <c r="D33" s="68" t="s">
        <v>566</v>
      </c>
      <c r="E33" s="68" t="s">
        <v>504</v>
      </c>
      <c r="F33" s="68" t="s">
        <v>501</v>
      </c>
      <c r="G33" s="68" t="s">
        <v>568</v>
      </c>
      <c r="L33" s="68" t="s">
        <v>505</v>
      </c>
      <c r="M33" s="68" t="s">
        <v>560</v>
      </c>
      <c r="O33" s="68">
        <v>6</v>
      </c>
      <c r="P33" s="68">
        <v>11</v>
      </c>
      <c r="Q33" s="68">
        <v>9</v>
      </c>
      <c r="R33" s="68">
        <v>8</v>
      </c>
      <c r="S33" s="68">
        <v>5</v>
      </c>
      <c r="V33" s="68">
        <f t="shared" si="0"/>
        <v>39</v>
      </c>
      <c r="W33" s="68">
        <v>5</v>
      </c>
      <c r="X33" s="68" t="s">
        <v>501</v>
      </c>
      <c r="Y33" s="68" t="b">
        <f t="shared" si="1"/>
        <v>1</v>
      </c>
    </row>
    <row r="34" spans="1:25" s="68" customFormat="1" x14ac:dyDescent="0.35">
      <c r="A34" s="68" t="s">
        <v>563</v>
      </c>
      <c r="B34" s="68" t="s">
        <v>564</v>
      </c>
      <c r="C34" s="68" t="s">
        <v>565</v>
      </c>
      <c r="D34" s="68" t="s">
        <v>566</v>
      </c>
      <c r="E34" s="68" t="s">
        <v>516</v>
      </c>
      <c r="F34" s="68" t="s">
        <v>513</v>
      </c>
      <c r="G34" s="68" t="s">
        <v>569</v>
      </c>
      <c r="L34" s="68" t="s">
        <v>517</v>
      </c>
      <c r="M34" s="68" t="s">
        <v>560</v>
      </c>
      <c r="O34" s="68">
        <v>11</v>
      </c>
      <c r="P34" s="68">
        <v>17</v>
      </c>
      <c r="Q34" s="68">
        <v>16</v>
      </c>
      <c r="R34" s="68">
        <v>11</v>
      </c>
      <c r="S34" s="68">
        <v>5</v>
      </c>
      <c r="V34" s="68">
        <f t="shared" si="0"/>
        <v>60</v>
      </c>
      <c r="W34" s="68">
        <v>5</v>
      </c>
      <c r="X34" s="68" t="s">
        <v>513</v>
      </c>
      <c r="Y34" s="68" t="b">
        <f t="shared" si="1"/>
        <v>1</v>
      </c>
    </row>
    <row r="35" spans="1:25" s="68" customFormat="1" x14ac:dyDescent="0.35">
      <c r="A35" s="68" t="s">
        <v>563</v>
      </c>
      <c r="B35" s="68" t="s">
        <v>564</v>
      </c>
      <c r="C35" s="68" t="s">
        <v>565</v>
      </c>
      <c r="D35" s="68" t="s">
        <v>566</v>
      </c>
      <c r="E35" s="68" t="s">
        <v>263</v>
      </c>
      <c r="F35" s="68" t="s">
        <v>259</v>
      </c>
      <c r="G35" s="68" t="s">
        <v>567</v>
      </c>
      <c r="L35" s="68" t="s">
        <v>47</v>
      </c>
      <c r="M35" s="68" t="s">
        <v>559</v>
      </c>
      <c r="N35" s="68">
        <v>18</v>
      </c>
      <c r="O35" s="68">
        <v>31</v>
      </c>
      <c r="P35" s="68">
        <v>48</v>
      </c>
      <c r="Q35" s="68">
        <v>19</v>
      </c>
      <c r="R35" s="68">
        <v>11</v>
      </c>
      <c r="V35" s="68">
        <f t="shared" si="0"/>
        <v>127</v>
      </c>
      <c r="W35" s="68">
        <v>5</v>
      </c>
      <c r="X35" s="68" t="s">
        <v>259</v>
      </c>
      <c r="Y35" s="68" t="b">
        <f t="shared" si="1"/>
        <v>1</v>
      </c>
    </row>
    <row r="36" spans="1:25" s="68" customFormat="1" x14ac:dyDescent="0.35">
      <c r="A36" s="68" t="s">
        <v>563</v>
      </c>
      <c r="B36" s="68" t="s">
        <v>564</v>
      </c>
      <c r="C36" s="68" t="s">
        <v>565</v>
      </c>
      <c r="D36" s="68" t="s">
        <v>566</v>
      </c>
      <c r="E36" s="68" t="s">
        <v>241</v>
      </c>
      <c r="F36" s="68" t="s">
        <v>237</v>
      </c>
      <c r="G36" s="68" t="s">
        <v>569</v>
      </c>
      <c r="L36" s="68" t="s">
        <v>178</v>
      </c>
      <c r="M36" s="68" t="s">
        <v>559</v>
      </c>
      <c r="N36" s="68">
        <v>37</v>
      </c>
      <c r="O36" s="68">
        <v>39</v>
      </c>
      <c r="P36" s="68">
        <v>75</v>
      </c>
      <c r="Q36" s="68">
        <v>24</v>
      </c>
      <c r="V36" s="68">
        <f t="shared" si="0"/>
        <v>175</v>
      </c>
      <c r="W36" s="68">
        <v>5</v>
      </c>
      <c r="X36" s="68" t="s">
        <v>237</v>
      </c>
      <c r="Y36" s="68" t="b">
        <f t="shared" si="1"/>
        <v>1</v>
      </c>
    </row>
    <row r="37" spans="1:25" s="68" customFormat="1" x14ac:dyDescent="0.35">
      <c r="A37" s="68" t="s">
        <v>563</v>
      </c>
      <c r="B37" s="68" t="s">
        <v>564</v>
      </c>
      <c r="C37" s="68" t="s">
        <v>565</v>
      </c>
      <c r="D37" s="68" t="s">
        <v>566</v>
      </c>
      <c r="E37" s="68" t="s">
        <v>241</v>
      </c>
      <c r="F37" s="68" t="s">
        <v>250</v>
      </c>
      <c r="G37" s="68" t="s">
        <v>569</v>
      </c>
      <c r="L37" s="68" t="s">
        <v>133</v>
      </c>
      <c r="M37" s="68" t="s">
        <v>559</v>
      </c>
      <c r="N37" s="68">
        <v>37</v>
      </c>
      <c r="O37" s="68">
        <v>38</v>
      </c>
      <c r="P37" s="68">
        <v>73</v>
      </c>
      <c r="Q37" s="68">
        <v>24</v>
      </c>
      <c r="V37" s="68">
        <f t="shared" si="0"/>
        <v>172</v>
      </c>
      <c r="W37" s="68">
        <v>5</v>
      </c>
      <c r="X37" s="68" t="s">
        <v>250</v>
      </c>
      <c r="Y37" s="68" t="b">
        <f t="shared" si="1"/>
        <v>1</v>
      </c>
    </row>
    <row r="38" spans="1:25" s="68" customFormat="1" x14ac:dyDescent="0.35">
      <c r="A38" s="68" t="s">
        <v>563</v>
      </c>
      <c r="B38" s="68" t="s">
        <v>564</v>
      </c>
      <c r="C38" s="68" t="s">
        <v>565</v>
      </c>
      <c r="D38" s="68" t="s">
        <v>566</v>
      </c>
      <c r="E38" s="68" t="s">
        <v>149</v>
      </c>
      <c r="F38" s="68" t="s">
        <v>144</v>
      </c>
      <c r="G38" s="68" t="s">
        <v>568</v>
      </c>
      <c r="L38" s="68" t="s">
        <v>150</v>
      </c>
      <c r="M38" s="68" t="s">
        <v>560</v>
      </c>
      <c r="O38" s="68">
        <v>32</v>
      </c>
      <c r="R38" s="68">
        <v>18</v>
      </c>
      <c r="S38" s="68">
        <v>30</v>
      </c>
      <c r="V38" s="68">
        <f t="shared" si="0"/>
        <v>80</v>
      </c>
      <c r="W38" s="68">
        <v>5</v>
      </c>
      <c r="X38" s="68" t="s">
        <v>144</v>
      </c>
      <c r="Y38" s="68" t="b">
        <f t="shared" si="1"/>
        <v>1</v>
      </c>
    </row>
    <row r="39" spans="1:25" s="68" customFormat="1" x14ac:dyDescent="0.35">
      <c r="A39" s="68" t="s">
        <v>563</v>
      </c>
      <c r="B39" s="68" t="s">
        <v>564</v>
      </c>
      <c r="C39" s="68" t="s">
        <v>565</v>
      </c>
      <c r="D39" s="68" t="s">
        <v>566</v>
      </c>
      <c r="E39" s="68" t="s">
        <v>466</v>
      </c>
      <c r="F39" s="68" t="s">
        <v>462</v>
      </c>
      <c r="G39" s="68" t="s">
        <v>568</v>
      </c>
      <c r="L39" s="68" t="s">
        <v>451</v>
      </c>
      <c r="M39" s="68" t="s">
        <v>560</v>
      </c>
      <c r="O39" s="68">
        <v>63</v>
      </c>
      <c r="P39" s="68">
        <v>41</v>
      </c>
      <c r="Q39" s="68">
        <v>41</v>
      </c>
      <c r="R39" s="68">
        <v>42</v>
      </c>
      <c r="S39" s="68">
        <v>68</v>
      </c>
      <c r="V39" s="68">
        <f t="shared" si="0"/>
        <v>255</v>
      </c>
      <c r="W39" s="68">
        <v>5</v>
      </c>
      <c r="X39" s="68" t="s">
        <v>462</v>
      </c>
      <c r="Y39" s="68" t="b">
        <f t="shared" si="1"/>
        <v>1</v>
      </c>
    </row>
    <row r="40" spans="1:25" s="68" customFormat="1" x14ac:dyDescent="0.35"/>
    <row r="41" spans="1:25" s="68" customFormat="1" x14ac:dyDescent="0.35"/>
  </sheetData>
  <autoFilter ref="A3:Y3" xr:uid="{05EDB715-6BF6-4068-B6EA-31924CBAB2AC}"/>
  <mergeCells count="14">
    <mergeCell ref="V2:V3"/>
    <mergeCell ref="W2:W3"/>
    <mergeCell ref="G2:G3"/>
    <mergeCell ref="H2:H3"/>
    <mergeCell ref="I2:I3"/>
    <mergeCell ref="J2:J3"/>
    <mergeCell ref="K2:K3"/>
    <mergeCell ref="L2:L3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C46D6-44F6-41A8-8BD2-6DE060683030}">
  <dimension ref="A3:A71"/>
  <sheetViews>
    <sheetView topLeftCell="A55" workbookViewId="0">
      <selection activeCell="A17" sqref="A17:S181"/>
    </sheetView>
  </sheetViews>
  <sheetFormatPr defaultRowHeight="14.5" x14ac:dyDescent="0.35"/>
  <cols>
    <col min="1" max="1" width="33.36328125" bestFit="1" customWidth="1"/>
    <col min="2" max="2" width="15.6328125" bestFit="1" customWidth="1"/>
    <col min="3" max="3" width="6.08984375" bestFit="1" customWidth="1"/>
    <col min="4" max="4" width="14.36328125" bestFit="1" customWidth="1"/>
    <col min="5" max="5" width="5.453125" bestFit="1" customWidth="1"/>
    <col min="6" max="6" width="11.54296875" bestFit="1" customWidth="1"/>
    <col min="7" max="7" width="10" bestFit="1" customWidth="1"/>
    <col min="8" max="8" width="9.90625" bestFit="1" customWidth="1"/>
    <col min="9" max="9" width="11.7265625" bestFit="1" customWidth="1"/>
    <col min="10" max="10" width="16.1796875" bestFit="1" customWidth="1"/>
    <col min="11" max="11" width="11" bestFit="1" customWidth="1"/>
    <col min="12" max="12" width="7.08984375" bestFit="1" customWidth="1"/>
    <col min="13" max="13" width="23" bestFit="1" customWidth="1"/>
    <col min="14" max="14" width="16.1796875" bestFit="1" customWidth="1"/>
    <col min="15" max="15" width="12.36328125" bestFit="1" customWidth="1"/>
    <col min="16" max="16" width="5.7265625" bestFit="1" customWidth="1"/>
    <col min="17" max="17" width="14.6328125" bestFit="1" customWidth="1"/>
    <col min="18" max="18" width="10.36328125" bestFit="1" customWidth="1"/>
    <col min="19" max="19" width="18.54296875" bestFit="1" customWidth="1"/>
    <col min="20" max="20" width="21.453125" bestFit="1" customWidth="1"/>
    <col min="21" max="21" width="20.08984375" bestFit="1" customWidth="1"/>
    <col min="22" max="22" width="22.90625" bestFit="1" customWidth="1"/>
    <col min="23" max="23" width="15.08984375" bestFit="1" customWidth="1"/>
    <col min="24" max="25" width="17.90625" bestFit="1" customWidth="1"/>
    <col min="26" max="26" width="20.7265625" bestFit="1" customWidth="1"/>
    <col min="27" max="27" width="22.54296875" bestFit="1" customWidth="1"/>
    <col min="28" max="28" width="25.453125" bestFit="1" customWidth="1"/>
    <col min="29" max="29" width="17.6328125" bestFit="1" customWidth="1"/>
    <col min="30" max="30" width="20.453125" bestFit="1" customWidth="1"/>
    <col min="31" max="31" width="20.54296875" bestFit="1" customWidth="1"/>
    <col min="32" max="32" width="23.36328125" bestFit="1" customWidth="1"/>
    <col min="33" max="33" width="24" bestFit="1" customWidth="1"/>
    <col min="34" max="34" width="26.81640625" bestFit="1" customWidth="1"/>
    <col min="35" max="36" width="22.54296875" bestFit="1" customWidth="1"/>
    <col min="37" max="37" width="25.453125" bestFit="1" customWidth="1"/>
    <col min="38" max="38" width="21.6328125" bestFit="1" customWidth="1"/>
    <col min="39" max="39" width="24.453125" bestFit="1" customWidth="1"/>
    <col min="40" max="40" width="23.36328125" bestFit="1" customWidth="1"/>
    <col min="41" max="41" width="26.1796875" bestFit="1" customWidth="1"/>
    <col min="42" max="42" width="27.81640625" bestFit="1" customWidth="1"/>
    <col min="43" max="43" width="30.6328125" bestFit="1" customWidth="1"/>
    <col min="44" max="45" width="16.90625" bestFit="1" customWidth="1"/>
    <col min="46" max="46" width="19.7265625" bestFit="1" customWidth="1"/>
    <col min="47" max="47" width="21.54296875" bestFit="1" customWidth="1"/>
    <col min="48" max="48" width="24.36328125" bestFit="1" customWidth="1"/>
    <col min="49" max="49" width="16.6328125" bestFit="1" customWidth="1"/>
    <col min="50" max="50" width="19.453125" bestFit="1" customWidth="1"/>
    <col min="51" max="51" width="18.7265625" bestFit="1" customWidth="1"/>
    <col min="52" max="52" width="21.54296875" bestFit="1" customWidth="1"/>
    <col min="53" max="53" width="33.36328125" bestFit="1" customWidth="1"/>
    <col min="54" max="54" width="36.1796875" bestFit="1" customWidth="1"/>
    <col min="55" max="55" width="29.54296875" bestFit="1" customWidth="1"/>
    <col min="56" max="56" width="32.36328125" bestFit="1" customWidth="1"/>
    <col min="57" max="57" width="30.7265625" bestFit="1" customWidth="1"/>
    <col min="58" max="58" width="33.6328125" bestFit="1" customWidth="1"/>
    <col min="59" max="59" width="26.36328125" bestFit="1" customWidth="1"/>
    <col min="60" max="60" width="29.26953125" bestFit="1" customWidth="1"/>
    <col min="61" max="62" width="25" bestFit="1" customWidth="1"/>
    <col min="63" max="63" width="27.81640625" bestFit="1" customWidth="1"/>
    <col min="64" max="64" width="32.36328125" bestFit="1" customWidth="1"/>
    <col min="65" max="65" width="35.1796875" bestFit="1" customWidth="1"/>
    <col min="66" max="66" width="21.6328125" bestFit="1" customWidth="1"/>
    <col min="67" max="67" width="24.453125" bestFit="1" customWidth="1"/>
    <col min="68" max="68" width="10.36328125" bestFit="1" customWidth="1"/>
  </cols>
  <sheetData>
    <row r="3" spans="1:1" x14ac:dyDescent="0.35">
      <c r="A3" s="60" t="s">
        <v>535</v>
      </c>
    </row>
    <row r="4" spans="1:1" x14ac:dyDescent="0.35">
      <c r="A4" s="61" t="s">
        <v>161</v>
      </c>
    </row>
    <row r="5" spans="1:1" x14ac:dyDescent="0.35">
      <c r="A5" s="62" t="s">
        <v>157</v>
      </c>
    </row>
    <row r="6" spans="1:1" x14ac:dyDescent="0.35">
      <c r="A6" s="61" t="s">
        <v>368</v>
      </c>
    </row>
    <row r="7" spans="1:1" x14ac:dyDescent="0.35">
      <c r="A7" s="62" t="s">
        <v>363</v>
      </c>
    </row>
    <row r="8" spans="1:1" x14ac:dyDescent="0.35">
      <c r="A8" s="61" t="s">
        <v>339</v>
      </c>
    </row>
    <row r="9" spans="1:1" x14ac:dyDescent="0.35">
      <c r="A9" s="62" t="s">
        <v>335</v>
      </c>
    </row>
    <row r="10" spans="1:1" x14ac:dyDescent="0.35">
      <c r="A10" s="61" t="s">
        <v>353</v>
      </c>
    </row>
    <row r="11" spans="1:1" x14ac:dyDescent="0.35">
      <c r="A11" s="62" t="s">
        <v>349</v>
      </c>
    </row>
    <row r="12" spans="1:1" x14ac:dyDescent="0.35">
      <c r="A12" s="61" t="s">
        <v>314</v>
      </c>
    </row>
    <row r="13" spans="1:1" x14ac:dyDescent="0.35">
      <c r="A13" s="62" t="s">
        <v>310</v>
      </c>
    </row>
    <row r="14" spans="1:1" x14ac:dyDescent="0.35">
      <c r="A14" s="62" t="s">
        <v>324</v>
      </c>
    </row>
    <row r="15" spans="1:1" x14ac:dyDescent="0.35">
      <c r="A15" s="61" t="s">
        <v>428</v>
      </c>
    </row>
    <row r="16" spans="1:1" x14ac:dyDescent="0.35">
      <c r="A16" s="62" t="s">
        <v>434</v>
      </c>
    </row>
    <row r="17" spans="1:1" x14ac:dyDescent="0.35">
      <c r="A17" s="62" t="s">
        <v>424</v>
      </c>
    </row>
    <row r="18" spans="1:1" x14ac:dyDescent="0.35">
      <c r="A18" s="61" t="s">
        <v>114</v>
      </c>
    </row>
    <row r="19" spans="1:1" x14ac:dyDescent="0.35">
      <c r="A19" s="62" t="s">
        <v>109</v>
      </c>
    </row>
    <row r="20" spans="1:1" x14ac:dyDescent="0.35">
      <c r="A20" s="70" t="s">
        <v>132</v>
      </c>
    </row>
    <row r="21" spans="1:1" x14ac:dyDescent="0.35">
      <c r="A21" s="71" t="s">
        <v>127</v>
      </c>
    </row>
    <row r="22" spans="1:1" x14ac:dyDescent="0.35">
      <c r="A22" s="61" t="s">
        <v>177</v>
      </c>
    </row>
    <row r="23" spans="1:1" x14ac:dyDescent="0.35">
      <c r="A23" s="71" t="s">
        <v>171</v>
      </c>
    </row>
    <row r="24" spans="1:1" x14ac:dyDescent="0.35">
      <c r="A24" s="61" t="s">
        <v>418</v>
      </c>
    </row>
    <row r="25" spans="1:1" x14ac:dyDescent="0.35">
      <c r="A25" s="62" t="s">
        <v>414</v>
      </c>
    </row>
    <row r="26" spans="1:1" x14ac:dyDescent="0.35">
      <c r="A26" s="61" t="s">
        <v>450</v>
      </c>
    </row>
    <row r="27" spans="1:1" x14ac:dyDescent="0.35">
      <c r="A27" s="62" t="s">
        <v>445</v>
      </c>
    </row>
    <row r="28" spans="1:1" x14ac:dyDescent="0.35">
      <c r="A28" s="61" t="s">
        <v>479</v>
      </c>
    </row>
    <row r="29" spans="1:1" x14ac:dyDescent="0.35">
      <c r="A29" s="62" t="s">
        <v>476</v>
      </c>
    </row>
    <row r="30" spans="1:1" x14ac:dyDescent="0.35">
      <c r="A30" s="61" t="s">
        <v>406</v>
      </c>
    </row>
    <row r="31" spans="1:1" x14ac:dyDescent="0.35">
      <c r="A31" s="62" t="s">
        <v>402</v>
      </c>
    </row>
    <row r="32" spans="1:1" x14ac:dyDescent="0.35">
      <c r="A32" s="61" t="s">
        <v>396</v>
      </c>
    </row>
    <row r="33" spans="1:1" x14ac:dyDescent="0.35">
      <c r="A33" s="62" t="s">
        <v>392</v>
      </c>
    </row>
    <row r="34" spans="1:1" x14ac:dyDescent="0.35">
      <c r="A34" s="61" t="s">
        <v>382</v>
      </c>
    </row>
    <row r="35" spans="1:1" x14ac:dyDescent="0.35">
      <c r="A35" s="71" t="s">
        <v>378</v>
      </c>
    </row>
    <row r="36" spans="1:1" x14ac:dyDescent="0.35">
      <c r="A36" s="61" t="s">
        <v>302</v>
      </c>
    </row>
    <row r="37" spans="1:1" x14ac:dyDescent="0.35">
      <c r="A37" s="62" t="s">
        <v>298</v>
      </c>
    </row>
    <row r="38" spans="1:1" x14ac:dyDescent="0.35">
      <c r="A38" s="61" t="s">
        <v>277</v>
      </c>
    </row>
    <row r="39" spans="1:1" x14ac:dyDescent="0.35">
      <c r="A39" s="71" t="s">
        <v>273</v>
      </c>
    </row>
    <row r="40" spans="1:1" x14ac:dyDescent="0.35">
      <c r="A40" s="71" t="s">
        <v>287</v>
      </c>
    </row>
    <row r="41" spans="1:1" x14ac:dyDescent="0.35">
      <c r="A41" s="61" t="s">
        <v>491</v>
      </c>
    </row>
    <row r="42" spans="1:1" x14ac:dyDescent="0.35">
      <c r="A42" s="71" t="s">
        <v>487</v>
      </c>
    </row>
    <row r="43" spans="1:1" x14ac:dyDescent="0.35">
      <c r="A43" s="61" t="s">
        <v>225</v>
      </c>
    </row>
    <row r="44" spans="1:1" x14ac:dyDescent="0.35">
      <c r="A44" s="71" t="s">
        <v>220</v>
      </c>
    </row>
    <row r="45" spans="1:1" x14ac:dyDescent="0.35">
      <c r="A45" s="61" t="s">
        <v>208</v>
      </c>
    </row>
    <row r="46" spans="1:1" x14ac:dyDescent="0.35">
      <c r="A46" s="71" t="s">
        <v>203</v>
      </c>
    </row>
    <row r="47" spans="1:1" x14ac:dyDescent="0.35">
      <c r="A47" s="61" t="s">
        <v>46</v>
      </c>
    </row>
    <row r="48" spans="1:1" x14ac:dyDescent="0.35">
      <c r="A48" s="71" t="s">
        <v>64</v>
      </c>
    </row>
    <row r="49" spans="1:1" x14ac:dyDescent="0.35">
      <c r="A49" s="71" t="s">
        <v>40</v>
      </c>
    </row>
    <row r="50" spans="1:1" x14ac:dyDescent="0.35">
      <c r="A50" s="61" t="s">
        <v>193</v>
      </c>
    </row>
    <row r="51" spans="1:1" x14ac:dyDescent="0.35">
      <c r="A51" s="62" t="s">
        <v>189</v>
      </c>
    </row>
    <row r="52" spans="1:1" x14ac:dyDescent="0.35">
      <c r="A52" s="61" t="s">
        <v>79</v>
      </c>
    </row>
    <row r="53" spans="1:1" x14ac:dyDescent="0.35">
      <c r="A53" s="62" t="s">
        <v>74</v>
      </c>
    </row>
    <row r="54" spans="1:1" x14ac:dyDescent="0.35">
      <c r="A54" s="61" t="s">
        <v>97</v>
      </c>
    </row>
    <row r="55" spans="1:1" x14ac:dyDescent="0.35">
      <c r="A55" s="62" t="s">
        <v>92</v>
      </c>
    </row>
    <row r="56" spans="1:1" x14ac:dyDescent="0.35">
      <c r="A56" s="61" t="s">
        <v>528</v>
      </c>
    </row>
    <row r="57" spans="1:1" x14ac:dyDescent="0.35">
      <c r="A57" s="62" t="s">
        <v>525</v>
      </c>
    </row>
    <row r="58" spans="1:1" x14ac:dyDescent="0.35">
      <c r="A58" s="61" t="s">
        <v>504</v>
      </c>
    </row>
    <row r="59" spans="1:1" x14ac:dyDescent="0.35">
      <c r="A59" s="62" t="s">
        <v>501</v>
      </c>
    </row>
    <row r="60" spans="1:1" x14ac:dyDescent="0.35">
      <c r="A60" s="61" t="s">
        <v>516</v>
      </c>
    </row>
    <row r="61" spans="1:1" x14ac:dyDescent="0.35">
      <c r="A61" s="62" t="s">
        <v>513</v>
      </c>
    </row>
    <row r="62" spans="1:1" x14ac:dyDescent="0.35">
      <c r="A62" s="61" t="s">
        <v>263</v>
      </c>
    </row>
    <row r="63" spans="1:1" x14ac:dyDescent="0.35">
      <c r="A63" s="62" t="s">
        <v>259</v>
      </c>
    </row>
    <row r="64" spans="1:1" x14ac:dyDescent="0.35">
      <c r="A64" s="61" t="s">
        <v>241</v>
      </c>
    </row>
    <row r="65" spans="1:1" x14ac:dyDescent="0.35">
      <c r="A65" s="62" t="s">
        <v>237</v>
      </c>
    </row>
    <row r="66" spans="1:1" x14ac:dyDescent="0.35">
      <c r="A66" s="62" t="s">
        <v>250</v>
      </c>
    </row>
    <row r="67" spans="1:1" x14ac:dyDescent="0.35">
      <c r="A67" s="61" t="s">
        <v>149</v>
      </c>
    </row>
    <row r="68" spans="1:1" x14ac:dyDescent="0.35">
      <c r="A68" s="62" t="s">
        <v>144</v>
      </c>
    </row>
    <row r="69" spans="1:1" x14ac:dyDescent="0.35">
      <c r="A69" s="61" t="s">
        <v>466</v>
      </c>
    </row>
    <row r="70" spans="1:1" x14ac:dyDescent="0.35">
      <c r="A70" s="62" t="s">
        <v>462</v>
      </c>
    </row>
    <row r="71" spans="1:1" x14ac:dyDescent="0.35">
      <c r="A71" s="61" t="s">
        <v>536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B3088-0CDC-4AEF-88F8-738B8C90144D}">
  <dimension ref="A3:M108"/>
  <sheetViews>
    <sheetView workbookViewId="0">
      <pane ySplit="4" topLeftCell="A5" activePane="bottomLeft" state="frozen"/>
      <selection activeCell="A17" sqref="A17:S181"/>
      <selection pane="bottomLeft" activeCell="A17" sqref="A17:S181"/>
      <pivotSelection pane="topRight" showHeader="1" axis="axisRow" dimension="1" activeRow="5" previousRow="5" click="1" r:id="rId1">
        <pivotArea dataOnly="0" labelOnly="1" fieldPosition="0">
          <references count="1">
            <reference field="2" count="0"/>
          </references>
        </pivotArea>
      </pivotSelection>
    </sheetView>
  </sheetViews>
  <sheetFormatPr defaultRowHeight="14.5" x14ac:dyDescent="0.35"/>
  <cols>
    <col min="1" max="1" width="33.36328125" bestFit="1" customWidth="1"/>
    <col min="2" max="7" width="6.90625" style="74" customWidth="1"/>
    <col min="8" max="8" width="5.54296875" bestFit="1" customWidth="1"/>
    <col min="9" max="12" width="4.54296875" bestFit="1" customWidth="1"/>
    <col min="13" max="13" width="10.36328125" bestFit="1" customWidth="1"/>
  </cols>
  <sheetData>
    <row r="3" spans="1:13" x14ac:dyDescent="0.35">
      <c r="A3" s="60" t="s">
        <v>538</v>
      </c>
      <c r="B3" s="73" t="s">
        <v>537</v>
      </c>
    </row>
    <row r="4" spans="1:13" x14ac:dyDescent="0.35">
      <c r="A4" s="60" t="s">
        <v>535</v>
      </c>
      <c r="B4" s="74" t="s">
        <v>539</v>
      </c>
      <c r="C4" s="74" t="s">
        <v>540</v>
      </c>
      <c r="D4" s="74" t="s">
        <v>541</v>
      </c>
      <c r="E4" s="74" t="s">
        <v>542</v>
      </c>
      <c r="F4" s="74" t="s">
        <v>543</v>
      </c>
      <c r="G4" s="74" t="s">
        <v>544</v>
      </c>
      <c r="H4" t="s">
        <v>549</v>
      </c>
      <c r="I4" t="s">
        <v>545</v>
      </c>
      <c r="J4" t="s">
        <v>546</v>
      </c>
      <c r="K4" t="s">
        <v>547</v>
      </c>
      <c r="L4" t="s">
        <v>548</v>
      </c>
      <c r="M4" t="s">
        <v>536</v>
      </c>
    </row>
    <row r="5" spans="1:13" x14ac:dyDescent="0.35">
      <c r="A5" s="61" t="s">
        <v>161</v>
      </c>
    </row>
    <row r="6" spans="1:13" x14ac:dyDescent="0.35">
      <c r="A6" s="62" t="s">
        <v>157</v>
      </c>
    </row>
    <row r="7" spans="1:13" x14ac:dyDescent="0.35">
      <c r="A7" s="63" t="s">
        <v>68</v>
      </c>
      <c r="C7" s="74">
        <v>45</v>
      </c>
      <c r="D7" s="74">
        <v>42</v>
      </c>
      <c r="E7" s="74">
        <v>39</v>
      </c>
      <c r="F7" s="74">
        <v>40</v>
      </c>
      <c r="G7" s="74">
        <v>42</v>
      </c>
      <c r="M7">
        <v>208</v>
      </c>
    </row>
    <row r="8" spans="1:13" x14ac:dyDescent="0.35">
      <c r="A8" s="61" t="s">
        <v>368</v>
      </c>
    </row>
    <row r="9" spans="1:13" x14ac:dyDescent="0.35">
      <c r="A9" s="62" t="s">
        <v>363</v>
      </c>
    </row>
    <row r="10" spans="1:13" x14ac:dyDescent="0.35">
      <c r="A10" s="63" t="s">
        <v>369</v>
      </c>
      <c r="C10" s="74">
        <v>52</v>
      </c>
      <c r="D10" s="74">
        <v>17</v>
      </c>
      <c r="E10" s="74">
        <v>9</v>
      </c>
      <c r="G10" s="74">
        <v>22</v>
      </c>
      <c r="M10">
        <v>100</v>
      </c>
    </row>
    <row r="11" spans="1:13" x14ac:dyDescent="0.35">
      <c r="A11" s="61" t="s">
        <v>339</v>
      </c>
    </row>
    <row r="12" spans="1:13" x14ac:dyDescent="0.35">
      <c r="A12" s="62" t="s">
        <v>335</v>
      </c>
    </row>
    <row r="13" spans="1:13" x14ac:dyDescent="0.35">
      <c r="A13" s="63" t="s">
        <v>47</v>
      </c>
      <c r="H13">
        <v>180</v>
      </c>
      <c r="I13">
        <v>178</v>
      </c>
      <c r="J13">
        <v>178</v>
      </c>
      <c r="K13">
        <v>179</v>
      </c>
      <c r="L13">
        <v>178</v>
      </c>
      <c r="M13">
        <v>893</v>
      </c>
    </row>
    <row r="14" spans="1:13" x14ac:dyDescent="0.35">
      <c r="A14" s="61" t="s">
        <v>353</v>
      </c>
    </row>
    <row r="15" spans="1:13" x14ac:dyDescent="0.35">
      <c r="A15" s="62" t="s">
        <v>349</v>
      </c>
    </row>
    <row r="16" spans="1:13" x14ac:dyDescent="0.35">
      <c r="A16" s="63" t="s">
        <v>68</v>
      </c>
      <c r="B16" s="74">
        <v>404</v>
      </c>
      <c r="C16" s="74">
        <v>421</v>
      </c>
      <c r="D16" s="74">
        <v>427</v>
      </c>
      <c r="E16" s="74">
        <v>396</v>
      </c>
      <c r="F16" s="74">
        <v>388</v>
      </c>
      <c r="M16">
        <v>2036</v>
      </c>
    </row>
    <row r="17" spans="1:13" x14ac:dyDescent="0.35">
      <c r="A17" s="61" t="s">
        <v>314</v>
      </c>
    </row>
    <row r="18" spans="1:13" x14ac:dyDescent="0.35">
      <c r="A18" s="62" t="s">
        <v>310</v>
      </c>
    </row>
    <row r="19" spans="1:13" x14ac:dyDescent="0.35">
      <c r="A19" s="63" t="s">
        <v>178</v>
      </c>
      <c r="H19">
        <v>71</v>
      </c>
      <c r="I19">
        <v>65</v>
      </c>
      <c r="J19">
        <v>63</v>
      </c>
      <c r="K19">
        <v>62</v>
      </c>
      <c r="L19">
        <v>65</v>
      </c>
      <c r="M19">
        <v>326</v>
      </c>
    </row>
    <row r="20" spans="1:13" x14ac:dyDescent="0.35">
      <c r="A20" s="62" t="s">
        <v>324</v>
      </c>
    </row>
    <row r="21" spans="1:13" x14ac:dyDescent="0.35">
      <c r="A21" s="63" t="s">
        <v>133</v>
      </c>
      <c r="H21">
        <v>74</v>
      </c>
      <c r="I21">
        <v>83</v>
      </c>
      <c r="J21">
        <v>67</v>
      </c>
      <c r="K21">
        <v>70</v>
      </c>
      <c r="L21">
        <v>65</v>
      </c>
      <c r="M21">
        <v>359</v>
      </c>
    </row>
    <row r="22" spans="1:13" x14ac:dyDescent="0.35">
      <c r="A22" s="61" t="s">
        <v>428</v>
      </c>
    </row>
    <row r="23" spans="1:13" x14ac:dyDescent="0.35">
      <c r="A23" s="71" t="s">
        <v>434</v>
      </c>
    </row>
    <row r="24" spans="1:13" x14ac:dyDescent="0.35">
      <c r="A24" s="63" t="s">
        <v>133</v>
      </c>
      <c r="C24" s="74">
        <v>213</v>
      </c>
      <c r="D24" s="74">
        <v>160</v>
      </c>
      <c r="E24" s="74">
        <v>136</v>
      </c>
      <c r="F24" s="74">
        <v>175</v>
      </c>
      <c r="G24" s="74">
        <v>198</v>
      </c>
      <c r="M24">
        <v>882</v>
      </c>
    </row>
    <row r="25" spans="1:13" x14ac:dyDescent="0.35">
      <c r="A25" s="71" t="s">
        <v>424</v>
      </c>
    </row>
    <row r="26" spans="1:13" x14ac:dyDescent="0.35">
      <c r="A26" s="63" t="s">
        <v>80</v>
      </c>
      <c r="E26" s="74">
        <v>3</v>
      </c>
      <c r="F26" s="74">
        <v>48</v>
      </c>
      <c r="G26" s="74">
        <v>63</v>
      </c>
      <c r="M26">
        <v>114</v>
      </c>
    </row>
    <row r="27" spans="1:13" x14ac:dyDescent="0.35">
      <c r="A27" s="61" t="s">
        <v>114</v>
      </c>
    </row>
    <row r="28" spans="1:13" x14ac:dyDescent="0.35">
      <c r="A28" s="62" t="s">
        <v>109</v>
      </c>
    </row>
    <row r="29" spans="1:13" x14ac:dyDescent="0.35">
      <c r="A29" s="72" t="s">
        <v>115</v>
      </c>
      <c r="C29" s="74">
        <v>49</v>
      </c>
      <c r="D29" s="74">
        <v>51</v>
      </c>
      <c r="E29" s="74">
        <v>48</v>
      </c>
      <c r="F29" s="74">
        <v>53</v>
      </c>
      <c r="G29" s="74">
        <v>51</v>
      </c>
      <c r="M29">
        <v>252</v>
      </c>
    </row>
    <row r="30" spans="1:13" x14ac:dyDescent="0.35">
      <c r="A30" s="61" t="s">
        <v>132</v>
      </c>
    </row>
    <row r="31" spans="1:13" x14ac:dyDescent="0.35">
      <c r="A31" s="62" t="s">
        <v>127</v>
      </c>
    </row>
    <row r="32" spans="1:13" x14ac:dyDescent="0.35">
      <c r="A32" s="72" t="s">
        <v>133</v>
      </c>
      <c r="C32" s="74">
        <v>41</v>
      </c>
      <c r="D32" s="74">
        <v>37</v>
      </c>
      <c r="E32" s="74">
        <v>36</v>
      </c>
      <c r="F32" s="74">
        <v>36</v>
      </c>
      <c r="G32" s="74">
        <v>49</v>
      </c>
      <c r="M32">
        <v>199</v>
      </c>
    </row>
    <row r="33" spans="1:13" x14ac:dyDescent="0.35">
      <c r="A33" s="61" t="s">
        <v>177</v>
      </c>
    </row>
    <row r="34" spans="1:13" x14ac:dyDescent="0.35">
      <c r="A34" s="62" t="s">
        <v>171</v>
      </c>
    </row>
    <row r="35" spans="1:13" x14ac:dyDescent="0.35">
      <c r="A35" s="72" t="s">
        <v>178</v>
      </c>
      <c r="B35" s="74">
        <v>81</v>
      </c>
      <c r="C35" s="74">
        <v>74</v>
      </c>
      <c r="D35" s="74">
        <v>62</v>
      </c>
      <c r="E35" s="74">
        <v>51</v>
      </c>
      <c r="F35" s="74">
        <v>41</v>
      </c>
      <c r="M35">
        <v>309</v>
      </c>
    </row>
    <row r="36" spans="1:13" x14ac:dyDescent="0.35">
      <c r="A36" s="61" t="s">
        <v>418</v>
      </c>
    </row>
    <row r="37" spans="1:13" x14ac:dyDescent="0.35">
      <c r="A37" s="62" t="s">
        <v>414</v>
      </c>
    </row>
    <row r="38" spans="1:13" x14ac:dyDescent="0.35">
      <c r="A38" s="63" t="s">
        <v>80</v>
      </c>
      <c r="C38" s="74">
        <v>28</v>
      </c>
      <c r="E38" s="74">
        <v>24</v>
      </c>
      <c r="G38" s="74">
        <v>46</v>
      </c>
      <c r="M38">
        <v>98</v>
      </c>
    </row>
    <row r="39" spans="1:13" x14ac:dyDescent="0.35">
      <c r="A39" s="61" t="s">
        <v>450</v>
      </c>
    </row>
    <row r="40" spans="1:13" x14ac:dyDescent="0.35">
      <c r="A40" s="62" t="s">
        <v>445</v>
      </c>
    </row>
    <row r="41" spans="1:13" x14ac:dyDescent="0.35">
      <c r="A41" s="63" t="s">
        <v>451</v>
      </c>
      <c r="C41" s="74">
        <v>56</v>
      </c>
      <c r="D41" s="74">
        <v>65</v>
      </c>
      <c r="E41" s="74">
        <v>63</v>
      </c>
      <c r="F41" s="74">
        <v>58</v>
      </c>
      <c r="G41" s="74">
        <v>83</v>
      </c>
      <c r="M41">
        <v>325</v>
      </c>
    </row>
    <row r="42" spans="1:13" x14ac:dyDescent="0.35">
      <c r="A42" s="61" t="s">
        <v>479</v>
      </c>
    </row>
    <row r="43" spans="1:13" x14ac:dyDescent="0.35">
      <c r="A43" s="62" t="s">
        <v>476</v>
      </c>
    </row>
    <row r="44" spans="1:13" x14ac:dyDescent="0.35">
      <c r="A44" s="72" t="s">
        <v>480</v>
      </c>
      <c r="B44" s="74">
        <v>114</v>
      </c>
      <c r="C44" s="74">
        <v>84</v>
      </c>
      <c r="D44" s="74">
        <v>80</v>
      </c>
      <c r="E44" s="74">
        <v>75</v>
      </c>
      <c r="F44" s="74">
        <v>64</v>
      </c>
      <c r="M44">
        <v>417</v>
      </c>
    </row>
    <row r="45" spans="1:13" x14ac:dyDescent="0.35">
      <c r="A45" s="61" t="s">
        <v>406</v>
      </c>
    </row>
    <row r="46" spans="1:13" x14ac:dyDescent="0.35">
      <c r="A46" s="62" t="s">
        <v>402</v>
      </c>
    </row>
    <row r="47" spans="1:13" x14ac:dyDescent="0.35">
      <c r="A47" s="63" t="s">
        <v>80</v>
      </c>
      <c r="C47" s="74">
        <v>45</v>
      </c>
      <c r="D47" s="74">
        <v>92</v>
      </c>
      <c r="F47" s="74">
        <v>44</v>
      </c>
      <c r="G47" s="74">
        <v>50</v>
      </c>
      <c r="M47">
        <v>231</v>
      </c>
    </row>
    <row r="48" spans="1:13" x14ac:dyDescent="0.35">
      <c r="A48" s="61" t="s">
        <v>396</v>
      </c>
    </row>
    <row r="49" spans="1:13" x14ac:dyDescent="0.35">
      <c r="A49" s="62" t="s">
        <v>392</v>
      </c>
    </row>
    <row r="50" spans="1:13" x14ac:dyDescent="0.35">
      <c r="A50" s="63" t="s">
        <v>80</v>
      </c>
      <c r="D50" s="74">
        <v>32</v>
      </c>
      <c r="E50" s="74">
        <v>107</v>
      </c>
      <c r="G50" s="74">
        <v>15</v>
      </c>
      <c r="M50">
        <v>154</v>
      </c>
    </row>
    <row r="51" spans="1:13" x14ac:dyDescent="0.35">
      <c r="A51" s="61" t="s">
        <v>382</v>
      </c>
    </row>
    <row r="52" spans="1:13" x14ac:dyDescent="0.35">
      <c r="A52" s="62" t="s">
        <v>378</v>
      </c>
    </row>
    <row r="53" spans="1:13" x14ac:dyDescent="0.35">
      <c r="A53" s="72" t="s">
        <v>80</v>
      </c>
      <c r="B53" s="74">
        <v>70</v>
      </c>
      <c r="C53" s="74">
        <v>111</v>
      </c>
      <c r="D53" s="74">
        <v>183</v>
      </c>
      <c r="E53" s="74">
        <v>57</v>
      </c>
      <c r="F53" s="74">
        <v>48</v>
      </c>
      <c r="M53">
        <v>469</v>
      </c>
    </row>
    <row r="54" spans="1:13" x14ac:dyDescent="0.35">
      <c r="A54" s="61" t="s">
        <v>302</v>
      </c>
    </row>
    <row r="55" spans="1:13" x14ac:dyDescent="0.35">
      <c r="A55" s="62" t="s">
        <v>298</v>
      </c>
    </row>
    <row r="56" spans="1:13" x14ac:dyDescent="0.35">
      <c r="A56" s="63" t="s">
        <v>47</v>
      </c>
      <c r="I56">
        <v>10</v>
      </c>
      <c r="J56">
        <v>42</v>
      </c>
      <c r="K56">
        <v>64</v>
      </c>
      <c r="L56">
        <v>15</v>
      </c>
      <c r="M56">
        <v>131</v>
      </c>
    </row>
    <row r="57" spans="1:13" x14ac:dyDescent="0.35">
      <c r="A57" s="61" t="s">
        <v>277</v>
      </c>
    </row>
    <row r="58" spans="1:13" x14ac:dyDescent="0.35">
      <c r="A58" s="62" t="s">
        <v>273</v>
      </c>
    </row>
    <row r="59" spans="1:13" x14ac:dyDescent="0.35">
      <c r="A59" s="63" t="s">
        <v>178</v>
      </c>
      <c r="H59">
        <v>1</v>
      </c>
      <c r="I59">
        <v>16</v>
      </c>
      <c r="J59">
        <v>45</v>
      </c>
      <c r="K59">
        <v>70</v>
      </c>
      <c r="L59">
        <v>15</v>
      </c>
      <c r="M59">
        <v>147</v>
      </c>
    </row>
    <row r="60" spans="1:13" x14ac:dyDescent="0.35">
      <c r="A60" s="62" t="s">
        <v>287</v>
      </c>
    </row>
    <row r="61" spans="1:13" x14ac:dyDescent="0.35">
      <c r="A61" s="63" t="s">
        <v>133</v>
      </c>
      <c r="H61">
        <v>5</v>
      </c>
      <c r="I61">
        <v>16</v>
      </c>
      <c r="J61">
        <v>44</v>
      </c>
      <c r="K61">
        <v>76</v>
      </c>
      <c r="L61">
        <v>16</v>
      </c>
      <c r="M61">
        <v>157</v>
      </c>
    </row>
    <row r="62" spans="1:13" x14ac:dyDescent="0.35">
      <c r="A62" s="70" t="s">
        <v>491</v>
      </c>
    </row>
    <row r="63" spans="1:13" x14ac:dyDescent="0.35">
      <c r="A63" s="62" t="s">
        <v>487</v>
      </c>
    </row>
    <row r="64" spans="1:13" x14ac:dyDescent="0.35">
      <c r="A64" s="63" t="s">
        <v>480</v>
      </c>
      <c r="B64" s="74">
        <v>113</v>
      </c>
      <c r="C64" s="74">
        <v>73</v>
      </c>
      <c r="D64" s="74">
        <v>46</v>
      </c>
      <c r="E64" s="74">
        <v>42</v>
      </c>
      <c r="F64" s="74">
        <v>35</v>
      </c>
      <c r="M64">
        <v>309</v>
      </c>
    </row>
    <row r="65" spans="1:13" x14ac:dyDescent="0.35">
      <c r="A65" s="61" t="s">
        <v>225</v>
      </c>
    </row>
    <row r="66" spans="1:13" x14ac:dyDescent="0.35">
      <c r="A66" s="62" t="s">
        <v>220</v>
      </c>
    </row>
    <row r="67" spans="1:13" x14ac:dyDescent="0.35">
      <c r="A67" s="63" t="s">
        <v>226</v>
      </c>
      <c r="B67" s="74">
        <v>71</v>
      </c>
      <c r="C67" s="74">
        <v>36</v>
      </c>
      <c r="D67" s="74">
        <v>35</v>
      </c>
      <c r="E67" s="74">
        <v>32</v>
      </c>
      <c r="F67" s="74">
        <v>28</v>
      </c>
      <c r="M67">
        <v>202</v>
      </c>
    </row>
    <row r="68" spans="1:13" x14ac:dyDescent="0.35">
      <c r="A68" s="61" t="s">
        <v>208</v>
      </c>
    </row>
    <row r="69" spans="1:13" x14ac:dyDescent="0.35">
      <c r="A69" s="62" t="s">
        <v>203</v>
      </c>
    </row>
    <row r="70" spans="1:13" x14ac:dyDescent="0.35">
      <c r="A70" s="63" t="s">
        <v>209</v>
      </c>
      <c r="B70" s="74">
        <v>74</v>
      </c>
      <c r="C70" s="74">
        <v>61</v>
      </c>
      <c r="D70" s="74">
        <v>72</v>
      </c>
      <c r="E70" s="74">
        <v>62</v>
      </c>
      <c r="F70" s="74">
        <v>50</v>
      </c>
      <c r="M70">
        <v>319</v>
      </c>
    </row>
    <row r="71" spans="1:13" x14ac:dyDescent="0.35">
      <c r="A71" s="61" t="s">
        <v>46</v>
      </c>
    </row>
    <row r="72" spans="1:13" x14ac:dyDescent="0.35">
      <c r="A72" s="62" t="s">
        <v>64</v>
      </c>
    </row>
    <row r="73" spans="1:13" x14ac:dyDescent="0.35">
      <c r="A73" s="63" t="s">
        <v>68</v>
      </c>
      <c r="C73" s="74">
        <v>15</v>
      </c>
      <c r="F73" s="74">
        <v>9</v>
      </c>
      <c r="G73" s="74">
        <v>43</v>
      </c>
      <c r="M73">
        <v>67</v>
      </c>
    </row>
    <row r="74" spans="1:13" x14ac:dyDescent="0.35">
      <c r="A74" s="62" t="s">
        <v>40</v>
      </c>
    </row>
    <row r="75" spans="1:13" x14ac:dyDescent="0.35">
      <c r="A75" s="63" t="s">
        <v>47</v>
      </c>
      <c r="C75" s="74">
        <v>24</v>
      </c>
      <c r="D75" s="74">
        <v>21</v>
      </c>
      <c r="F75" s="74">
        <v>9</v>
      </c>
      <c r="G75" s="74">
        <v>36</v>
      </c>
      <c r="M75">
        <v>90</v>
      </c>
    </row>
    <row r="76" spans="1:13" x14ac:dyDescent="0.35">
      <c r="A76" s="70" t="s">
        <v>193</v>
      </c>
    </row>
    <row r="77" spans="1:13" x14ac:dyDescent="0.35">
      <c r="A77" s="62" t="s">
        <v>189</v>
      </c>
    </row>
    <row r="78" spans="1:13" x14ac:dyDescent="0.35">
      <c r="A78" s="63" t="s">
        <v>68</v>
      </c>
      <c r="B78" s="74">
        <v>69</v>
      </c>
      <c r="C78" s="74">
        <v>51</v>
      </c>
      <c r="D78" s="74">
        <v>47</v>
      </c>
      <c r="E78" s="74">
        <v>42</v>
      </c>
      <c r="F78" s="74">
        <v>33</v>
      </c>
      <c r="M78">
        <v>242</v>
      </c>
    </row>
    <row r="79" spans="1:13" x14ac:dyDescent="0.35">
      <c r="A79" s="61" t="s">
        <v>79</v>
      </c>
    </row>
    <row r="80" spans="1:13" x14ac:dyDescent="0.35">
      <c r="A80" s="62" t="s">
        <v>74</v>
      </c>
    </row>
    <row r="81" spans="1:13" x14ac:dyDescent="0.35">
      <c r="A81" s="63" t="s">
        <v>80</v>
      </c>
      <c r="C81" s="74">
        <v>62</v>
      </c>
      <c r="D81" s="74">
        <v>80</v>
      </c>
      <c r="E81" s="74">
        <v>78</v>
      </c>
      <c r="F81" s="74">
        <v>67</v>
      </c>
      <c r="G81" s="74">
        <v>57</v>
      </c>
      <c r="M81">
        <v>344</v>
      </c>
    </row>
    <row r="82" spans="1:13" x14ac:dyDescent="0.35">
      <c r="A82" s="61" t="s">
        <v>97</v>
      </c>
    </row>
    <row r="83" spans="1:13" x14ac:dyDescent="0.35">
      <c r="A83" s="62" t="s">
        <v>92</v>
      </c>
    </row>
    <row r="84" spans="1:13" x14ac:dyDescent="0.35">
      <c r="A84" s="63" t="s">
        <v>98</v>
      </c>
      <c r="C84" s="74">
        <v>47</v>
      </c>
      <c r="D84" s="74">
        <v>54</v>
      </c>
      <c r="E84" s="74">
        <v>54</v>
      </c>
      <c r="F84" s="74">
        <v>46</v>
      </c>
      <c r="G84" s="74">
        <v>50</v>
      </c>
      <c r="M84">
        <v>251</v>
      </c>
    </row>
    <row r="85" spans="1:13" x14ac:dyDescent="0.35">
      <c r="A85" s="61" t="s">
        <v>528</v>
      </c>
    </row>
    <row r="86" spans="1:13" x14ac:dyDescent="0.35">
      <c r="A86" s="62" t="s">
        <v>525</v>
      </c>
    </row>
    <row r="87" spans="1:13" x14ac:dyDescent="0.35">
      <c r="A87" s="63" t="s">
        <v>529</v>
      </c>
      <c r="C87" s="74">
        <v>11</v>
      </c>
      <c r="D87" s="74">
        <v>17</v>
      </c>
      <c r="E87" s="74">
        <v>16</v>
      </c>
      <c r="F87" s="74">
        <v>11</v>
      </c>
      <c r="G87" s="74">
        <v>5</v>
      </c>
      <c r="M87">
        <v>60</v>
      </c>
    </row>
    <row r="88" spans="1:13" x14ac:dyDescent="0.35">
      <c r="A88" s="61" t="s">
        <v>504</v>
      </c>
    </row>
    <row r="89" spans="1:13" x14ac:dyDescent="0.35">
      <c r="A89" s="62" t="s">
        <v>501</v>
      </c>
    </row>
    <row r="90" spans="1:13" x14ac:dyDescent="0.35">
      <c r="A90" s="63" t="s">
        <v>505</v>
      </c>
      <c r="C90" s="74">
        <v>6</v>
      </c>
      <c r="D90" s="74">
        <v>11</v>
      </c>
      <c r="E90" s="74">
        <v>9</v>
      </c>
      <c r="F90" s="74">
        <v>8</v>
      </c>
      <c r="G90" s="74">
        <v>5</v>
      </c>
      <c r="M90">
        <v>39</v>
      </c>
    </row>
    <row r="91" spans="1:13" x14ac:dyDescent="0.35">
      <c r="A91" s="61" t="s">
        <v>516</v>
      </c>
    </row>
    <row r="92" spans="1:13" x14ac:dyDescent="0.35">
      <c r="A92" s="62" t="s">
        <v>513</v>
      </c>
    </row>
    <row r="93" spans="1:13" x14ac:dyDescent="0.35">
      <c r="A93" s="63" t="s">
        <v>517</v>
      </c>
      <c r="C93" s="74">
        <v>11</v>
      </c>
      <c r="D93" s="74">
        <v>17</v>
      </c>
      <c r="E93" s="74">
        <v>16</v>
      </c>
      <c r="F93" s="74">
        <v>11</v>
      </c>
      <c r="G93" s="74">
        <v>5</v>
      </c>
      <c r="M93">
        <v>60</v>
      </c>
    </row>
    <row r="94" spans="1:13" x14ac:dyDescent="0.35">
      <c r="A94" s="61" t="s">
        <v>263</v>
      </c>
    </row>
    <row r="95" spans="1:13" x14ac:dyDescent="0.35">
      <c r="A95" s="62" t="s">
        <v>259</v>
      </c>
    </row>
    <row r="96" spans="1:13" x14ac:dyDescent="0.35">
      <c r="A96" s="63" t="s">
        <v>47</v>
      </c>
      <c r="H96">
        <v>11</v>
      </c>
      <c r="I96">
        <v>18</v>
      </c>
      <c r="J96">
        <v>31</v>
      </c>
      <c r="K96">
        <v>48</v>
      </c>
      <c r="L96">
        <v>19</v>
      </c>
      <c r="M96">
        <v>127</v>
      </c>
    </row>
    <row r="97" spans="1:13" x14ac:dyDescent="0.35">
      <c r="A97" s="61" t="s">
        <v>241</v>
      </c>
    </row>
    <row r="98" spans="1:13" x14ac:dyDescent="0.35">
      <c r="A98" s="62" t="s">
        <v>237</v>
      </c>
    </row>
    <row r="99" spans="1:13" x14ac:dyDescent="0.35">
      <c r="A99" s="63" t="s">
        <v>178</v>
      </c>
      <c r="I99">
        <v>37</v>
      </c>
      <c r="J99">
        <v>39</v>
      </c>
      <c r="K99">
        <v>75</v>
      </c>
      <c r="L99">
        <v>24</v>
      </c>
      <c r="M99">
        <v>175</v>
      </c>
    </row>
    <row r="100" spans="1:13" x14ac:dyDescent="0.35">
      <c r="A100" s="62" t="s">
        <v>250</v>
      </c>
    </row>
    <row r="101" spans="1:13" x14ac:dyDescent="0.35">
      <c r="A101" s="63" t="s">
        <v>133</v>
      </c>
      <c r="I101">
        <v>37</v>
      </c>
      <c r="J101">
        <v>38</v>
      </c>
      <c r="K101">
        <v>73</v>
      </c>
      <c r="L101">
        <v>24</v>
      </c>
      <c r="M101">
        <v>172</v>
      </c>
    </row>
    <row r="102" spans="1:13" x14ac:dyDescent="0.35">
      <c r="A102" s="61" t="s">
        <v>149</v>
      </c>
    </row>
    <row r="103" spans="1:13" x14ac:dyDescent="0.35">
      <c r="A103" s="62" t="s">
        <v>144</v>
      </c>
    </row>
    <row r="104" spans="1:13" x14ac:dyDescent="0.35">
      <c r="A104" s="63" t="s">
        <v>150</v>
      </c>
      <c r="C104" s="74">
        <v>32</v>
      </c>
      <c r="F104" s="74">
        <v>18</v>
      </c>
      <c r="G104" s="74">
        <v>30</v>
      </c>
      <c r="M104">
        <v>80</v>
      </c>
    </row>
    <row r="105" spans="1:13" x14ac:dyDescent="0.35">
      <c r="A105" s="61" t="s">
        <v>466</v>
      </c>
    </row>
    <row r="106" spans="1:13" x14ac:dyDescent="0.35">
      <c r="A106" s="62" t="s">
        <v>462</v>
      </c>
    </row>
    <row r="107" spans="1:13" x14ac:dyDescent="0.35">
      <c r="A107" s="63" t="s">
        <v>451</v>
      </c>
      <c r="C107" s="74">
        <v>63</v>
      </c>
      <c r="D107" s="74">
        <v>41</v>
      </c>
      <c r="E107" s="74">
        <v>41</v>
      </c>
      <c r="F107" s="74">
        <v>42</v>
      </c>
      <c r="G107" s="74">
        <v>68</v>
      </c>
      <c r="M107">
        <v>255</v>
      </c>
    </row>
    <row r="108" spans="1:13" x14ac:dyDescent="0.35">
      <c r="A108" s="61" t="s">
        <v>536</v>
      </c>
      <c r="B108" s="74">
        <v>996</v>
      </c>
      <c r="C108" s="74">
        <v>1711</v>
      </c>
      <c r="D108" s="74">
        <v>1689</v>
      </c>
      <c r="E108" s="74">
        <v>1436</v>
      </c>
      <c r="F108" s="74">
        <v>1362</v>
      </c>
      <c r="G108" s="74">
        <v>918</v>
      </c>
      <c r="H108">
        <v>342</v>
      </c>
      <c r="I108">
        <v>460</v>
      </c>
      <c r="J108">
        <v>547</v>
      </c>
      <c r="K108">
        <v>717</v>
      </c>
      <c r="L108">
        <v>421</v>
      </c>
      <c r="M108">
        <v>10599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8C5D-0D03-47DD-AC0E-7676EF376A5C}">
  <dimension ref="A1:U182"/>
  <sheetViews>
    <sheetView topLeftCell="A16" zoomScale="85" zoomScaleNormal="85" workbookViewId="0">
      <pane xSplit="8" ySplit="2" topLeftCell="N163" activePane="bottomRight" state="frozen"/>
      <selection activeCell="A16" sqref="A16"/>
      <selection pane="topRight" activeCell="I16" sqref="I16"/>
      <selection pane="bottomLeft" activeCell="A18" sqref="A18"/>
      <selection pane="bottomRight" activeCell="A17" sqref="A17:S181"/>
    </sheetView>
  </sheetViews>
  <sheetFormatPr defaultColWidth="9.1796875" defaultRowHeight="14.5" outlineLevelCol="1" x14ac:dyDescent="0.35"/>
  <cols>
    <col min="1" max="1" width="11.7265625" customWidth="1" outlineLevel="1"/>
    <col min="2" max="2" width="7.26953125" customWidth="1" outlineLevel="1"/>
    <col min="3" max="3" width="7.54296875" style="55" customWidth="1" outlineLevel="1"/>
    <col min="4" max="4" width="5.81640625" customWidth="1" outlineLevel="1"/>
    <col min="5" max="5" width="14.453125" bestFit="1" customWidth="1"/>
    <col min="6" max="6" width="15" style="56" customWidth="1"/>
    <col min="7" max="7" width="38.26953125" customWidth="1"/>
    <col min="8" max="8" width="18.26953125" bestFit="1" customWidth="1"/>
    <col min="9" max="9" width="29.453125" customWidth="1" outlineLevel="1"/>
    <col min="10" max="10" width="17.81640625" customWidth="1" outlineLevel="1"/>
    <col min="11" max="11" width="7.81640625" customWidth="1" outlineLevel="1"/>
    <col min="12" max="13" width="9.1796875" customWidth="1" outlineLevel="1"/>
    <col min="14" max="14" width="7.81640625" customWidth="1"/>
    <col min="15" max="15" width="6.453125" bestFit="1" customWidth="1"/>
    <col min="16" max="16" width="5.81640625" bestFit="1" customWidth="1"/>
    <col min="17" max="17" width="15.26953125" bestFit="1" customWidth="1"/>
    <col min="18" max="18" width="17.7265625" style="57" bestFit="1" customWidth="1"/>
    <col min="19" max="19" width="14.54296875" style="57" bestFit="1" customWidth="1"/>
    <col min="20" max="20" width="10" style="58" bestFit="1" customWidth="1"/>
    <col min="21" max="21" width="17" style="59" bestFit="1" customWidth="1"/>
    <col min="22" max="22" width="14.26953125" bestFit="1" customWidth="1"/>
  </cols>
  <sheetData>
    <row r="1" spans="1:21" s="11" customFormat="1" hidden="1" x14ac:dyDescent="0.35">
      <c r="A1" s="1"/>
      <c r="B1" s="2"/>
      <c r="C1" s="3"/>
      <c r="D1" s="2"/>
      <c r="E1" s="2"/>
      <c r="F1" s="4"/>
      <c r="G1" s="2"/>
      <c r="H1" s="5"/>
      <c r="I1" s="5"/>
      <c r="J1" s="5"/>
      <c r="K1" s="6"/>
      <c r="L1" s="6"/>
      <c r="M1" s="6"/>
      <c r="N1" s="6"/>
      <c r="O1" s="6"/>
      <c r="P1" s="6"/>
      <c r="Q1" s="7" t="s">
        <v>0</v>
      </c>
      <c r="R1" s="8"/>
      <c r="S1" s="9"/>
      <c r="T1" s="10"/>
      <c r="U1" s="10"/>
    </row>
    <row r="2" spans="1:21" s="11" customFormat="1" hidden="1" x14ac:dyDescent="0.35">
      <c r="A2" s="1"/>
      <c r="B2" s="2"/>
      <c r="C2" s="3"/>
      <c r="D2" s="2"/>
      <c r="E2" s="2"/>
      <c r="F2" s="4"/>
      <c r="G2" s="2"/>
      <c r="H2" s="5"/>
      <c r="I2" s="5"/>
      <c r="J2" s="5"/>
      <c r="K2" s="6"/>
      <c r="L2" s="6"/>
      <c r="M2" s="6"/>
      <c r="N2" s="6"/>
      <c r="O2" s="6"/>
      <c r="P2" s="6"/>
      <c r="Q2" s="7" t="s">
        <v>1</v>
      </c>
      <c r="R2" s="8"/>
      <c r="S2" s="9"/>
      <c r="T2" s="10"/>
      <c r="U2" s="10"/>
    </row>
    <row r="3" spans="1:21" s="11" customFormat="1" ht="15" hidden="1" customHeight="1" x14ac:dyDescent="0.35">
      <c r="A3" s="1"/>
      <c r="B3" s="2"/>
      <c r="C3" s="3"/>
      <c r="F3" s="12"/>
      <c r="G3" s="13"/>
      <c r="K3" s="6"/>
      <c r="L3" s="6"/>
      <c r="M3" s="6"/>
      <c r="N3" s="6"/>
      <c r="O3" s="6"/>
      <c r="P3" s="6"/>
      <c r="Q3" s="7" t="s">
        <v>2</v>
      </c>
      <c r="R3" s="14">
        <v>45840</v>
      </c>
      <c r="S3" s="9"/>
      <c r="T3" s="10"/>
      <c r="U3" s="10"/>
    </row>
    <row r="4" spans="1:21" s="11" customFormat="1" ht="15" hidden="1" customHeight="1" x14ac:dyDescent="0.4">
      <c r="A4" s="1"/>
      <c r="B4" s="2"/>
      <c r="C4" s="3"/>
      <c r="F4" s="15"/>
      <c r="H4" s="16"/>
      <c r="I4" s="16"/>
      <c r="J4" s="16"/>
      <c r="K4" s="6"/>
      <c r="L4" s="6"/>
      <c r="M4" s="6"/>
      <c r="N4" s="6"/>
      <c r="O4" s="6"/>
      <c r="P4" s="6"/>
      <c r="Q4" s="7" t="s">
        <v>3</v>
      </c>
      <c r="R4" s="14">
        <v>45915</v>
      </c>
      <c r="S4" s="9"/>
      <c r="T4" s="10"/>
      <c r="U4" s="10"/>
    </row>
    <row r="5" spans="1:21" s="11" customFormat="1" ht="15" hidden="1" customHeight="1" x14ac:dyDescent="0.4">
      <c r="A5" s="1"/>
      <c r="B5" s="2"/>
      <c r="C5" s="3"/>
      <c r="F5" s="15"/>
      <c r="G5" s="17" t="s">
        <v>4</v>
      </c>
      <c r="H5" s="16"/>
      <c r="I5" s="16"/>
      <c r="J5" s="16"/>
      <c r="K5" s="6"/>
      <c r="L5" s="6"/>
      <c r="M5" s="6"/>
      <c r="N5" s="6"/>
      <c r="O5" s="6"/>
      <c r="P5" s="6"/>
      <c r="Q5" s="7" t="s">
        <v>5</v>
      </c>
      <c r="R5" s="18">
        <v>1</v>
      </c>
      <c r="S5" s="9"/>
      <c r="T5" s="10"/>
      <c r="U5" s="10"/>
    </row>
    <row r="6" spans="1:21" s="11" customFormat="1" hidden="1" x14ac:dyDescent="0.35">
      <c r="A6" s="1"/>
      <c r="B6" s="2"/>
      <c r="C6" s="3"/>
      <c r="F6" s="19"/>
      <c r="G6" s="20" t="s">
        <v>6</v>
      </c>
      <c r="H6" s="21"/>
      <c r="I6" s="21"/>
      <c r="J6" s="21"/>
      <c r="K6" s="6"/>
      <c r="L6" s="6"/>
      <c r="M6" s="6"/>
      <c r="N6" s="6"/>
      <c r="O6" s="6"/>
      <c r="P6" s="6"/>
      <c r="Q6" s="7" t="s">
        <v>7</v>
      </c>
      <c r="R6" s="8" t="str">
        <f>$O$16&amp;" "&amp;R$17&amp;" UNAVLB"</f>
        <v>25S4 BUY UNAVLB</v>
      </c>
      <c r="S6" s="9"/>
      <c r="T6" s="10"/>
      <c r="U6" s="10"/>
    </row>
    <row r="7" spans="1:21" s="11" customFormat="1" hidden="1" x14ac:dyDescent="0.35">
      <c r="A7" s="1"/>
      <c r="B7" s="2"/>
      <c r="C7" s="3"/>
      <c r="D7" s="2"/>
      <c r="E7" s="2"/>
      <c r="F7" s="19"/>
      <c r="G7" s="21"/>
      <c r="H7" s="21"/>
      <c r="I7" s="21"/>
      <c r="J7" s="21"/>
      <c r="K7" s="6"/>
      <c r="L7" s="6"/>
      <c r="M7" s="6"/>
      <c r="N7" s="6"/>
      <c r="O7" s="6"/>
      <c r="P7" s="6"/>
      <c r="Q7" s="7" t="s">
        <v>8</v>
      </c>
      <c r="R7" s="22">
        <f>SUMPRODUCT(R18:R181,T18:T181)</f>
        <v>127214.36999999995</v>
      </c>
      <c r="S7" s="9"/>
      <c r="T7" s="10"/>
      <c r="U7" s="10"/>
    </row>
    <row r="8" spans="1:21" s="11" customFormat="1" hidden="1" x14ac:dyDescent="0.35">
      <c r="A8" s="1"/>
      <c r="B8" s="2"/>
      <c r="C8" s="3"/>
      <c r="D8" s="2"/>
      <c r="E8" s="2"/>
      <c r="F8" s="4"/>
      <c r="G8" s="2"/>
      <c r="H8" s="5"/>
      <c r="I8" s="5"/>
      <c r="J8" s="5"/>
      <c r="K8" s="6"/>
      <c r="L8" s="6"/>
      <c r="M8" s="6"/>
      <c r="N8" s="6"/>
      <c r="O8" s="6"/>
      <c r="P8" s="6"/>
      <c r="Q8" s="7" t="s">
        <v>9</v>
      </c>
      <c r="R8" s="22"/>
      <c r="S8" s="9"/>
      <c r="T8" s="10"/>
      <c r="U8" s="10"/>
    </row>
    <row r="9" spans="1:21" s="11" customFormat="1" hidden="1" x14ac:dyDescent="0.35">
      <c r="A9" s="1"/>
      <c r="B9" s="2"/>
      <c r="C9" s="3"/>
      <c r="D9" s="2"/>
      <c r="E9" s="2"/>
      <c r="F9" s="4"/>
      <c r="G9" s="2"/>
      <c r="H9" s="5"/>
      <c r="I9" s="5"/>
      <c r="J9" s="5"/>
      <c r="K9" s="6"/>
      <c r="L9" s="6"/>
      <c r="M9" s="6"/>
      <c r="N9" s="6"/>
      <c r="O9" s="6"/>
      <c r="P9" s="6"/>
      <c r="Q9" s="7" t="s">
        <v>10</v>
      </c>
      <c r="R9" s="8"/>
      <c r="S9" s="9"/>
      <c r="T9" s="10"/>
      <c r="U9" s="10"/>
    </row>
    <row r="10" spans="1:21" s="11" customFormat="1" hidden="1" x14ac:dyDescent="0.35">
      <c r="A10" s="1"/>
      <c r="B10" s="2"/>
      <c r="C10" s="3"/>
      <c r="D10" s="2"/>
      <c r="E10" s="2"/>
      <c r="F10" s="4"/>
      <c r="G10" s="2"/>
      <c r="H10" s="5"/>
      <c r="I10" s="5"/>
      <c r="J10" s="5"/>
      <c r="K10" s="6"/>
      <c r="L10" s="6"/>
      <c r="M10" s="6"/>
      <c r="N10" s="6"/>
      <c r="O10" s="6"/>
      <c r="P10" s="6"/>
      <c r="Q10" s="7" t="s">
        <v>11</v>
      </c>
      <c r="R10" s="8" t="s">
        <v>12</v>
      </c>
      <c r="S10" s="9"/>
      <c r="T10" s="10"/>
      <c r="U10" s="10"/>
    </row>
    <row r="11" spans="1:21" s="11" customFormat="1" hidden="1" x14ac:dyDescent="0.35">
      <c r="A11" s="1"/>
      <c r="B11" s="2"/>
      <c r="C11" s="3"/>
      <c r="D11" s="2"/>
      <c r="E11" s="2"/>
      <c r="F11" s="4"/>
      <c r="G11" s="2"/>
      <c r="H11" s="5"/>
      <c r="I11" s="5"/>
      <c r="J11" s="5"/>
      <c r="K11" s="6"/>
      <c r="L11" s="6"/>
      <c r="M11" s="6"/>
      <c r="N11" s="6"/>
      <c r="O11" s="6"/>
      <c r="P11" s="6"/>
      <c r="Q11" s="7" t="s">
        <v>13</v>
      </c>
      <c r="R11" s="8" t="s">
        <v>12</v>
      </c>
      <c r="S11" s="9"/>
      <c r="T11" s="10"/>
      <c r="U11" s="10"/>
    </row>
    <row r="12" spans="1:21" s="11" customFormat="1" ht="20" hidden="1" x14ac:dyDescent="0.4">
      <c r="A12" s="23"/>
      <c r="B12" s="24"/>
      <c r="C12" s="25"/>
      <c r="D12" s="24"/>
      <c r="E12" s="24"/>
      <c r="F12" s="26"/>
      <c r="G12" s="24"/>
      <c r="H12" s="16"/>
      <c r="I12" s="16"/>
      <c r="J12" s="16"/>
      <c r="K12" s="24"/>
      <c r="L12" s="24"/>
      <c r="M12" s="24"/>
      <c r="N12" s="24"/>
      <c r="O12" s="24"/>
      <c r="P12" s="24"/>
      <c r="Q12" s="7" t="s">
        <v>14</v>
      </c>
      <c r="R12" s="8" t="s">
        <v>15</v>
      </c>
      <c r="S12" s="9"/>
      <c r="T12" s="10"/>
      <c r="U12" s="10"/>
    </row>
    <row r="13" spans="1:21" s="11" customFormat="1" hidden="1" x14ac:dyDescent="0.35">
      <c r="A13" s="23"/>
      <c r="B13" s="24"/>
      <c r="C13" s="25"/>
      <c r="D13" s="24"/>
      <c r="E13" s="24"/>
      <c r="F13" s="26"/>
      <c r="G13" s="24"/>
      <c r="H13" s="27"/>
      <c r="I13" s="27"/>
      <c r="J13" s="27"/>
      <c r="K13" s="24"/>
      <c r="L13" s="24"/>
      <c r="M13" s="24"/>
      <c r="N13" s="24"/>
      <c r="O13" s="24"/>
      <c r="P13" s="24"/>
      <c r="Q13" s="7" t="s">
        <v>16</v>
      </c>
      <c r="R13" s="2"/>
      <c r="S13" s="9"/>
      <c r="T13" s="10"/>
      <c r="U13" s="10"/>
    </row>
    <row r="14" spans="1:21" s="11" customFormat="1" hidden="1" x14ac:dyDescent="0.35">
      <c r="A14" s="23"/>
      <c r="B14" s="24"/>
      <c r="C14" s="25"/>
      <c r="D14" s="24"/>
      <c r="E14" s="24"/>
      <c r="F14" s="26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7" t="s">
        <v>17</v>
      </c>
      <c r="R14" s="2"/>
      <c r="S14" s="9"/>
      <c r="T14" s="10"/>
      <c r="U14" s="10"/>
    </row>
    <row r="15" spans="1:21" s="11" customFormat="1" hidden="1" x14ac:dyDescent="0.35">
      <c r="A15" s="23"/>
      <c r="B15" s="24"/>
      <c r="C15" s="25"/>
      <c r="D15" s="24"/>
      <c r="E15" s="24"/>
      <c r="F15" s="26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8" t="s">
        <v>18</v>
      </c>
      <c r="R15" s="2"/>
      <c r="S15" s="9"/>
      <c r="T15" s="10"/>
      <c r="U15" s="10"/>
    </row>
    <row r="16" spans="1:21" s="11" customFormat="1" x14ac:dyDescent="0.35">
      <c r="A16" s="23"/>
      <c r="B16" s="24"/>
      <c r="C16" s="25"/>
      <c r="D16" s="24"/>
      <c r="E16" s="24"/>
      <c r="F16" s="26"/>
      <c r="G16" s="24"/>
      <c r="H16" s="24"/>
      <c r="I16" s="24"/>
      <c r="J16" s="24"/>
      <c r="K16" s="24"/>
      <c r="L16" s="24"/>
      <c r="M16" s="24"/>
      <c r="N16" s="24"/>
      <c r="O16" s="29" t="s">
        <v>19</v>
      </c>
      <c r="P16" s="24"/>
      <c r="Q16" s="28" t="s">
        <v>20</v>
      </c>
      <c r="R16" s="30">
        <f>SUBTOTAL(9,R18:R1048576)</f>
        <v>10599</v>
      </c>
      <c r="S16" s="31">
        <f>SUBTOTAL(9,S18:S1048576)</f>
        <v>10599</v>
      </c>
      <c r="T16" s="10"/>
      <c r="U16" s="32">
        <f>SUBTOTAL(9,U18:U1048576)</f>
        <v>127214.36999999995</v>
      </c>
    </row>
    <row r="17" spans="1:21" s="11" customFormat="1" x14ac:dyDescent="0.35">
      <c r="A17" s="28" t="s">
        <v>21</v>
      </c>
      <c r="B17" s="28" t="s">
        <v>22</v>
      </c>
      <c r="C17" s="33" t="s">
        <v>23</v>
      </c>
      <c r="D17" s="28" t="s">
        <v>24</v>
      </c>
      <c r="E17" s="28" t="s">
        <v>25</v>
      </c>
      <c r="F17" s="34" t="s">
        <v>26</v>
      </c>
      <c r="G17" s="28" t="s">
        <v>27</v>
      </c>
      <c r="H17" s="28" t="s">
        <v>23</v>
      </c>
      <c r="I17" s="28" t="s">
        <v>28</v>
      </c>
      <c r="J17" s="28" t="s">
        <v>29</v>
      </c>
      <c r="K17" s="28" t="s">
        <v>30</v>
      </c>
      <c r="L17" s="28" t="s">
        <v>31</v>
      </c>
      <c r="M17" s="28" t="s">
        <v>32</v>
      </c>
      <c r="N17" s="28" t="s">
        <v>33</v>
      </c>
      <c r="O17" s="28" t="s">
        <v>34</v>
      </c>
      <c r="P17" s="28" t="s">
        <v>35</v>
      </c>
      <c r="Q17" s="28" t="s">
        <v>36</v>
      </c>
      <c r="R17" s="35" t="s">
        <v>14</v>
      </c>
      <c r="S17" s="36" t="s">
        <v>37</v>
      </c>
      <c r="T17" s="37" t="s">
        <v>38</v>
      </c>
      <c r="U17" s="37" t="s">
        <v>39</v>
      </c>
    </row>
    <row r="18" spans="1:21" s="11" customFormat="1" x14ac:dyDescent="0.35">
      <c r="A18" s="38" t="s">
        <v>157</v>
      </c>
      <c r="B18" s="39" t="s">
        <v>158</v>
      </c>
      <c r="C18" s="40" t="s">
        <v>65</v>
      </c>
      <c r="D18" s="38" t="s">
        <v>540</v>
      </c>
      <c r="E18" s="38" t="s">
        <v>159</v>
      </c>
      <c r="F18" s="38" t="s">
        <v>160</v>
      </c>
      <c r="G18" s="38" t="s">
        <v>161</v>
      </c>
      <c r="H18" s="38" t="s">
        <v>68</v>
      </c>
      <c r="I18" s="38" t="s">
        <v>162</v>
      </c>
      <c r="J18" s="38" t="s">
        <v>69</v>
      </c>
      <c r="K18" s="38" t="s">
        <v>50</v>
      </c>
      <c r="L18" s="38" t="s">
        <v>51</v>
      </c>
      <c r="M18" s="38" t="s">
        <v>118</v>
      </c>
      <c r="N18" s="38" t="s">
        <v>53</v>
      </c>
      <c r="O18" s="38" t="s">
        <v>15</v>
      </c>
      <c r="P18" s="38" t="s">
        <v>54</v>
      </c>
      <c r="Q18" s="38"/>
      <c r="R18" s="41">
        <v>45</v>
      </c>
      <c r="S18" s="42">
        <f t="shared" ref="S18:S49" si="0">SUM(R18)</f>
        <v>45</v>
      </c>
      <c r="T18" s="43">
        <v>23.27</v>
      </c>
      <c r="U18" s="44">
        <f t="shared" ref="U18:U49" si="1">S18*T18</f>
        <v>1047.1500000000001</v>
      </c>
    </row>
    <row r="19" spans="1:21" s="11" customFormat="1" x14ac:dyDescent="0.35">
      <c r="A19" s="38" t="s">
        <v>157</v>
      </c>
      <c r="B19" s="39" t="s">
        <v>158</v>
      </c>
      <c r="C19" s="40" t="s">
        <v>65</v>
      </c>
      <c r="D19" s="38" t="s">
        <v>541</v>
      </c>
      <c r="E19" s="38" t="s">
        <v>163</v>
      </c>
      <c r="F19" s="38" t="s">
        <v>164</v>
      </c>
      <c r="G19" s="38" t="s">
        <v>161</v>
      </c>
      <c r="H19" s="38" t="s">
        <v>68</v>
      </c>
      <c r="I19" s="38" t="s">
        <v>162</v>
      </c>
      <c r="J19" s="38" t="s">
        <v>69</v>
      </c>
      <c r="K19" s="38" t="s">
        <v>50</v>
      </c>
      <c r="L19" s="38" t="s">
        <v>51</v>
      </c>
      <c r="M19" s="38" t="s">
        <v>118</v>
      </c>
      <c r="N19" s="38" t="s">
        <v>53</v>
      </c>
      <c r="O19" s="38" t="s">
        <v>15</v>
      </c>
      <c r="P19" s="38" t="s">
        <v>54</v>
      </c>
      <c r="Q19" s="38"/>
      <c r="R19" s="41">
        <v>42</v>
      </c>
      <c r="S19" s="42">
        <f t="shared" si="0"/>
        <v>42</v>
      </c>
      <c r="T19" s="43">
        <v>23.27</v>
      </c>
      <c r="U19" s="44">
        <f t="shared" si="1"/>
        <v>977.34</v>
      </c>
    </row>
    <row r="20" spans="1:21" s="11" customFormat="1" x14ac:dyDescent="0.35">
      <c r="A20" s="38" t="s">
        <v>157</v>
      </c>
      <c r="B20" s="39" t="s">
        <v>158</v>
      </c>
      <c r="C20" s="40" t="s">
        <v>65</v>
      </c>
      <c r="D20" s="38" t="s">
        <v>542</v>
      </c>
      <c r="E20" s="38" t="s">
        <v>165</v>
      </c>
      <c r="F20" s="38" t="s">
        <v>166</v>
      </c>
      <c r="G20" s="38" t="s">
        <v>161</v>
      </c>
      <c r="H20" s="38" t="s">
        <v>68</v>
      </c>
      <c r="I20" s="38" t="s">
        <v>162</v>
      </c>
      <c r="J20" s="38" t="s">
        <v>69</v>
      </c>
      <c r="K20" s="38" t="s">
        <v>50</v>
      </c>
      <c r="L20" s="38" t="s">
        <v>51</v>
      </c>
      <c r="M20" s="38" t="s">
        <v>118</v>
      </c>
      <c r="N20" s="38" t="s">
        <v>53</v>
      </c>
      <c r="O20" s="38" t="s">
        <v>15</v>
      </c>
      <c r="P20" s="38" t="s">
        <v>54</v>
      </c>
      <c r="Q20" s="38"/>
      <c r="R20" s="41">
        <v>39</v>
      </c>
      <c r="S20" s="42">
        <f t="shared" si="0"/>
        <v>39</v>
      </c>
      <c r="T20" s="43">
        <v>23.27</v>
      </c>
      <c r="U20" s="44">
        <f t="shared" si="1"/>
        <v>907.53</v>
      </c>
    </row>
    <row r="21" spans="1:21" s="11" customFormat="1" x14ac:dyDescent="0.35">
      <c r="A21" s="38" t="s">
        <v>157</v>
      </c>
      <c r="B21" s="39" t="s">
        <v>158</v>
      </c>
      <c r="C21" s="40" t="s">
        <v>65</v>
      </c>
      <c r="D21" s="38" t="s">
        <v>543</v>
      </c>
      <c r="E21" s="38" t="s">
        <v>167</v>
      </c>
      <c r="F21" s="38" t="s">
        <v>168</v>
      </c>
      <c r="G21" s="38" t="s">
        <v>161</v>
      </c>
      <c r="H21" s="38" t="s">
        <v>68</v>
      </c>
      <c r="I21" s="38" t="s">
        <v>162</v>
      </c>
      <c r="J21" s="38" t="s">
        <v>69</v>
      </c>
      <c r="K21" s="38" t="s">
        <v>50</v>
      </c>
      <c r="L21" s="38" t="s">
        <v>51</v>
      </c>
      <c r="M21" s="38" t="s">
        <v>118</v>
      </c>
      <c r="N21" s="38" t="s">
        <v>53</v>
      </c>
      <c r="O21" s="38" t="s">
        <v>15</v>
      </c>
      <c r="P21" s="38" t="s">
        <v>54</v>
      </c>
      <c r="Q21" s="38"/>
      <c r="R21" s="41">
        <v>40</v>
      </c>
      <c r="S21" s="42">
        <f t="shared" si="0"/>
        <v>40</v>
      </c>
      <c r="T21" s="43">
        <v>23.27</v>
      </c>
      <c r="U21" s="44">
        <f t="shared" si="1"/>
        <v>930.8</v>
      </c>
    </row>
    <row r="22" spans="1:21" s="11" customFormat="1" x14ac:dyDescent="0.35">
      <c r="A22" s="38" t="s">
        <v>157</v>
      </c>
      <c r="B22" s="39" t="s">
        <v>158</v>
      </c>
      <c r="C22" s="40" t="s">
        <v>65</v>
      </c>
      <c r="D22" s="38" t="s">
        <v>544</v>
      </c>
      <c r="E22" s="38" t="s">
        <v>169</v>
      </c>
      <c r="F22" s="38" t="s">
        <v>170</v>
      </c>
      <c r="G22" s="38" t="s">
        <v>161</v>
      </c>
      <c r="H22" s="38" t="s">
        <v>68</v>
      </c>
      <c r="I22" s="38" t="s">
        <v>162</v>
      </c>
      <c r="J22" s="38" t="s">
        <v>69</v>
      </c>
      <c r="K22" s="38" t="s">
        <v>50</v>
      </c>
      <c r="L22" s="38" t="s">
        <v>51</v>
      </c>
      <c r="M22" s="38" t="s">
        <v>118</v>
      </c>
      <c r="N22" s="38" t="s">
        <v>53</v>
      </c>
      <c r="O22" s="38" t="s">
        <v>15</v>
      </c>
      <c r="P22" s="38" t="s">
        <v>54</v>
      </c>
      <c r="Q22" s="38"/>
      <c r="R22" s="41">
        <v>42</v>
      </c>
      <c r="S22" s="42">
        <f t="shared" si="0"/>
        <v>42</v>
      </c>
      <c r="T22" s="43">
        <v>23.27</v>
      </c>
      <c r="U22" s="44">
        <f t="shared" si="1"/>
        <v>977.34</v>
      </c>
    </row>
    <row r="23" spans="1:21" s="11" customFormat="1" x14ac:dyDescent="0.35">
      <c r="A23" s="38" t="s">
        <v>363</v>
      </c>
      <c r="B23" s="39" t="s">
        <v>364</v>
      </c>
      <c r="C23" s="40" t="s">
        <v>365</v>
      </c>
      <c r="D23" s="38" t="s">
        <v>540</v>
      </c>
      <c r="E23" s="38" t="s">
        <v>366</v>
      </c>
      <c r="F23" s="38" t="s">
        <v>367</v>
      </c>
      <c r="G23" s="38" t="s">
        <v>368</v>
      </c>
      <c r="H23" s="38" t="s">
        <v>369</v>
      </c>
      <c r="I23" s="45" t="s">
        <v>370</v>
      </c>
      <c r="J23" s="38" t="s">
        <v>371</v>
      </c>
      <c r="K23" s="38" t="s">
        <v>50</v>
      </c>
      <c r="L23" s="38" t="s">
        <v>51</v>
      </c>
      <c r="M23" s="38" t="s">
        <v>243</v>
      </c>
      <c r="N23" s="38" t="s">
        <v>53</v>
      </c>
      <c r="O23" s="38" t="s">
        <v>15</v>
      </c>
      <c r="P23" s="38" t="s">
        <v>54</v>
      </c>
      <c r="Q23" s="38"/>
      <c r="R23" s="41">
        <v>52</v>
      </c>
      <c r="S23" s="42">
        <f t="shared" si="0"/>
        <v>52</v>
      </c>
      <c r="T23" s="43">
        <v>25.46</v>
      </c>
      <c r="U23" s="44">
        <f t="shared" si="1"/>
        <v>1323.92</v>
      </c>
    </row>
    <row r="24" spans="1:21" s="11" customFormat="1" x14ac:dyDescent="0.35">
      <c r="A24" s="38" t="s">
        <v>363</v>
      </c>
      <c r="B24" s="39" t="s">
        <v>364</v>
      </c>
      <c r="C24" s="40" t="s">
        <v>365</v>
      </c>
      <c r="D24" s="38" t="s">
        <v>541</v>
      </c>
      <c r="E24" s="38" t="s">
        <v>372</v>
      </c>
      <c r="F24" s="38" t="s">
        <v>373</v>
      </c>
      <c r="G24" s="38" t="s">
        <v>368</v>
      </c>
      <c r="H24" s="38" t="s">
        <v>369</v>
      </c>
      <c r="I24" s="45" t="s">
        <v>370</v>
      </c>
      <c r="J24" s="38" t="s">
        <v>371</v>
      </c>
      <c r="K24" s="38" t="s">
        <v>50</v>
      </c>
      <c r="L24" s="38" t="s">
        <v>51</v>
      </c>
      <c r="M24" s="38" t="s">
        <v>243</v>
      </c>
      <c r="N24" s="38" t="s">
        <v>53</v>
      </c>
      <c r="O24" s="38" t="s">
        <v>15</v>
      </c>
      <c r="P24" s="38" t="s">
        <v>54</v>
      </c>
      <c r="Q24" s="38"/>
      <c r="R24" s="41">
        <v>17</v>
      </c>
      <c r="S24" s="42">
        <f t="shared" si="0"/>
        <v>17</v>
      </c>
      <c r="T24" s="43">
        <v>25.46</v>
      </c>
      <c r="U24" s="44">
        <f t="shared" si="1"/>
        <v>432.82</v>
      </c>
    </row>
    <row r="25" spans="1:21" s="11" customFormat="1" x14ac:dyDescent="0.35">
      <c r="A25" s="38" t="s">
        <v>363</v>
      </c>
      <c r="B25" s="39" t="s">
        <v>364</v>
      </c>
      <c r="C25" s="40" t="s">
        <v>365</v>
      </c>
      <c r="D25" s="38" t="s">
        <v>542</v>
      </c>
      <c r="E25" s="38" t="s">
        <v>374</v>
      </c>
      <c r="F25" s="38" t="s">
        <v>375</v>
      </c>
      <c r="G25" s="38" t="s">
        <v>368</v>
      </c>
      <c r="H25" s="38" t="s">
        <v>369</v>
      </c>
      <c r="I25" s="45" t="s">
        <v>370</v>
      </c>
      <c r="J25" s="38" t="s">
        <v>371</v>
      </c>
      <c r="K25" s="38" t="s">
        <v>50</v>
      </c>
      <c r="L25" s="38" t="s">
        <v>51</v>
      </c>
      <c r="M25" s="38" t="s">
        <v>243</v>
      </c>
      <c r="N25" s="38" t="s">
        <v>53</v>
      </c>
      <c r="O25" s="38" t="s">
        <v>15</v>
      </c>
      <c r="P25" s="38" t="s">
        <v>54</v>
      </c>
      <c r="Q25" s="38"/>
      <c r="R25" s="41">
        <v>9</v>
      </c>
      <c r="S25" s="42">
        <f t="shared" si="0"/>
        <v>9</v>
      </c>
      <c r="T25" s="43">
        <v>25.46</v>
      </c>
      <c r="U25" s="44">
        <f t="shared" si="1"/>
        <v>229.14000000000001</v>
      </c>
    </row>
    <row r="26" spans="1:21" s="11" customFormat="1" x14ac:dyDescent="0.35">
      <c r="A26" s="38" t="s">
        <v>363</v>
      </c>
      <c r="B26" s="39" t="s">
        <v>364</v>
      </c>
      <c r="C26" s="40" t="s">
        <v>365</v>
      </c>
      <c r="D26" s="38" t="s">
        <v>544</v>
      </c>
      <c r="E26" s="38" t="s">
        <v>376</v>
      </c>
      <c r="F26" s="38" t="s">
        <v>377</v>
      </c>
      <c r="G26" s="38" t="s">
        <v>368</v>
      </c>
      <c r="H26" s="38" t="s">
        <v>369</v>
      </c>
      <c r="I26" s="45" t="s">
        <v>370</v>
      </c>
      <c r="J26" s="38" t="s">
        <v>371</v>
      </c>
      <c r="K26" s="38" t="s">
        <v>50</v>
      </c>
      <c r="L26" s="38" t="s">
        <v>51</v>
      </c>
      <c r="M26" s="38" t="s">
        <v>243</v>
      </c>
      <c r="N26" s="38" t="s">
        <v>53</v>
      </c>
      <c r="O26" s="38" t="s">
        <v>15</v>
      </c>
      <c r="P26" s="38" t="s">
        <v>54</v>
      </c>
      <c r="Q26" s="38"/>
      <c r="R26" s="41">
        <v>22</v>
      </c>
      <c r="S26" s="42">
        <f t="shared" si="0"/>
        <v>22</v>
      </c>
      <c r="T26" s="43">
        <v>25.46</v>
      </c>
      <c r="U26" s="44">
        <f t="shared" si="1"/>
        <v>560.12</v>
      </c>
    </row>
    <row r="27" spans="1:21" s="11" customFormat="1" x14ac:dyDescent="0.35">
      <c r="A27" s="38" t="s">
        <v>335</v>
      </c>
      <c r="B27" s="39" t="s">
        <v>336</v>
      </c>
      <c r="C27" s="40" t="s">
        <v>42</v>
      </c>
      <c r="D27" s="38" t="s">
        <v>545</v>
      </c>
      <c r="E27" s="38" t="s">
        <v>337</v>
      </c>
      <c r="F27" s="38" t="s">
        <v>338</v>
      </c>
      <c r="G27" s="38" t="s">
        <v>339</v>
      </c>
      <c r="H27" s="38" t="s">
        <v>47</v>
      </c>
      <c r="I27" s="38" t="s">
        <v>340</v>
      </c>
      <c r="J27" s="38" t="s">
        <v>49</v>
      </c>
      <c r="K27" s="38" t="s">
        <v>50</v>
      </c>
      <c r="L27" s="38" t="s">
        <v>51</v>
      </c>
      <c r="M27" s="38" t="s">
        <v>243</v>
      </c>
      <c r="N27" s="38" t="s">
        <v>53</v>
      </c>
      <c r="O27" s="38" t="s">
        <v>15</v>
      </c>
      <c r="P27" s="38" t="s">
        <v>54</v>
      </c>
      <c r="Q27" s="38"/>
      <c r="R27" s="41">
        <v>178</v>
      </c>
      <c r="S27" s="42">
        <f t="shared" si="0"/>
        <v>178</v>
      </c>
      <c r="T27" s="43">
        <v>12.65</v>
      </c>
      <c r="U27" s="44">
        <f t="shared" si="1"/>
        <v>2251.7000000000003</v>
      </c>
    </row>
    <row r="28" spans="1:21" s="11" customFormat="1" x14ac:dyDescent="0.35">
      <c r="A28" s="38" t="s">
        <v>335</v>
      </c>
      <c r="B28" s="39" t="s">
        <v>336</v>
      </c>
      <c r="C28" s="40" t="s">
        <v>42</v>
      </c>
      <c r="D28" s="38" t="s">
        <v>546</v>
      </c>
      <c r="E28" s="38" t="s">
        <v>341</v>
      </c>
      <c r="F28" s="38" t="s">
        <v>342</v>
      </c>
      <c r="G28" s="38" t="s">
        <v>339</v>
      </c>
      <c r="H28" s="38" t="s">
        <v>47</v>
      </c>
      <c r="I28" s="38" t="s">
        <v>340</v>
      </c>
      <c r="J28" s="38" t="s">
        <v>49</v>
      </c>
      <c r="K28" s="38" t="s">
        <v>50</v>
      </c>
      <c r="L28" s="38" t="s">
        <v>51</v>
      </c>
      <c r="M28" s="38" t="s">
        <v>243</v>
      </c>
      <c r="N28" s="38" t="s">
        <v>53</v>
      </c>
      <c r="O28" s="38" t="s">
        <v>15</v>
      </c>
      <c r="P28" s="38" t="s">
        <v>54</v>
      </c>
      <c r="Q28" s="38"/>
      <c r="R28" s="41">
        <v>178</v>
      </c>
      <c r="S28" s="42">
        <f t="shared" si="0"/>
        <v>178</v>
      </c>
      <c r="T28" s="43">
        <v>12.65</v>
      </c>
      <c r="U28" s="44">
        <f t="shared" si="1"/>
        <v>2251.7000000000003</v>
      </c>
    </row>
    <row r="29" spans="1:21" s="11" customFormat="1" x14ac:dyDescent="0.35">
      <c r="A29" s="38" t="s">
        <v>335</v>
      </c>
      <c r="B29" s="39" t="s">
        <v>336</v>
      </c>
      <c r="C29" s="40" t="s">
        <v>42</v>
      </c>
      <c r="D29" s="38" t="s">
        <v>547</v>
      </c>
      <c r="E29" s="38" t="s">
        <v>343</v>
      </c>
      <c r="F29" s="38" t="s">
        <v>344</v>
      </c>
      <c r="G29" s="38" t="s">
        <v>339</v>
      </c>
      <c r="H29" s="38" t="s">
        <v>47</v>
      </c>
      <c r="I29" s="38" t="s">
        <v>340</v>
      </c>
      <c r="J29" s="38" t="s">
        <v>49</v>
      </c>
      <c r="K29" s="38" t="s">
        <v>50</v>
      </c>
      <c r="L29" s="38" t="s">
        <v>51</v>
      </c>
      <c r="M29" s="38" t="s">
        <v>243</v>
      </c>
      <c r="N29" s="38" t="s">
        <v>53</v>
      </c>
      <c r="O29" s="38" t="s">
        <v>15</v>
      </c>
      <c r="P29" s="38" t="s">
        <v>54</v>
      </c>
      <c r="Q29" s="38"/>
      <c r="R29" s="41">
        <v>179</v>
      </c>
      <c r="S29" s="42">
        <f t="shared" si="0"/>
        <v>179</v>
      </c>
      <c r="T29" s="43">
        <v>12.65</v>
      </c>
      <c r="U29" s="44">
        <f t="shared" si="1"/>
        <v>2264.35</v>
      </c>
    </row>
    <row r="30" spans="1:21" s="11" customFormat="1" x14ac:dyDescent="0.35">
      <c r="A30" s="38" t="s">
        <v>335</v>
      </c>
      <c r="B30" s="39" t="s">
        <v>336</v>
      </c>
      <c r="C30" s="40" t="s">
        <v>42</v>
      </c>
      <c r="D30" s="38" t="s">
        <v>548</v>
      </c>
      <c r="E30" s="38" t="s">
        <v>345</v>
      </c>
      <c r="F30" s="38" t="s">
        <v>346</v>
      </c>
      <c r="G30" s="38" t="s">
        <v>339</v>
      </c>
      <c r="H30" s="38" t="s">
        <v>47</v>
      </c>
      <c r="I30" s="38" t="s">
        <v>340</v>
      </c>
      <c r="J30" s="38" t="s">
        <v>49</v>
      </c>
      <c r="K30" s="38" t="s">
        <v>50</v>
      </c>
      <c r="L30" s="38" t="s">
        <v>51</v>
      </c>
      <c r="M30" s="38" t="s">
        <v>243</v>
      </c>
      <c r="N30" s="38" t="s">
        <v>53</v>
      </c>
      <c r="O30" s="38" t="s">
        <v>15</v>
      </c>
      <c r="P30" s="38" t="s">
        <v>54</v>
      </c>
      <c r="Q30" s="38"/>
      <c r="R30" s="41">
        <v>178</v>
      </c>
      <c r="S30" s="42">
        <f t="shared" si="0"/>
        <v>178</v>
      </c>
      <c r="T30" s="43">
        <v>12.65</v>
      </c>
      <c r="U30" s="44">
        <f t="shared" si="1"/>
        <v>2251.7000000000003</v>
      </c>
    </row>
    <row r="31" spans="1:21" s="11" customFormat="1" x14ac:dyDescent="0.35">
      <c r="A31" s="38" t="s">
        <v>335</v>
      </c>
      <c r="B31" s="39" t="s">
        <v>336</v>
      </c>
      <c r="C31" s="40" t="s">
        <v>42</v>
      </c>
      <c r="D31" s="38" t="s">
        <v>549</v>
      </c>
      <c r="E31" s="38" t="s">
        <v>347</v>
      </c>
      <c r="F31" s="38" t="s">
        <v>348</v>
      </c>
      <c r="G31" s="38" t="s">
        <v>339</v>
      </c>
      <c r="H31" s="38" t="s">
        <v>47</v>
      </c>
      <c r="I31" s="38" t="s">
        <v>340</v>
      </c>
      <c r="J31" s="38" t="s">
        <v>49</v>
      </c>
      <c r="K31" s="38" t="s">
        <v>50</v>
      </c>
      <c r="L31" s="38" t="s">
        <v>51</v>
      </c>
      <c r="M31" s="38" t="s">
        <v>243</v>
      </c>
      <c r="N31" s="38" t="s">
        <v>53</v>
      </c>
      <c r="O31" s="38" t="s">
        <v>15</v>
      </c>
      <c r="P31" s="38" t="s">
        <v>54</v>
      </c>
      <c r="Q31" s="38"/>
      <c r="R31" s="41">
        <v>180</v>
      </c>
      <c r="S31" s="42">
        <f t="shared" si="0"/>
        <v>180</v>
      </c>
      <c r="T31" s="43">
        <v>12.65</v>
      </c>
      <c r="U31" s="44">
        <f t="shared" si="1"/>
        <v>2277</v>
      </c>
    </row>
    <row r="32" spans="1:21" s="11" customFormat="1" x14ac:dyDescent="0.35">
      <c r="A32" s="38" t="s">
        <v>349</v>
      </c>
      <c r="B32" s="39" t="s">
        <v>350</v>
      </c>
      <c r="C32" s="40" t="s">
        <v>65</v>
      </c>
      <c r="D32" s="38" t="s">
        <v>539</v>
      </c>
      <c r="E32" s="38" t="s">
        <v>351</v>
      </c>
      <c r="F32" s="38" t="s">
        <v>352</v>
      </c>
      <c r="G32" s="38" t="s">
        <v>353</v>
      </c>
      <c r="H32" s="38" t="s">
        <v>68</v>
      </c>
      <c r="I32" s="38" t="s">
        <v>354</v>
      </c>
      <c r="J32" s="38" t="s">
        <v>69</v>
      </c>
      <c r="K32" s="38" t="s">
        <v>50</v>
      </c>
      <c r="L32" s="38" t="s">
        <v>51</v>
      </c>
      <c r="M32" s="38" t="s">
        <v>243</v>
      </c>
      <c r="N32" s="38" t="s">
        <v>53</v>
      </c>
      <c r="O32" s="38" t="s">
        <v>15</v>
      </c>
      <c r="P32" s="38" t="s">
        <v>54</v>
      </c>
      <c r="Q32" s="38"/>
      <c r="R32" s="41">
        <v>404</v>
      </c>
      <c r="S32" s="42">
        <f t="shared" si="0"/>
        <v>404</v>
      </c>
      <c r="T32" s="43">
        <v>15.94</v>
      </c>
      <c r="U32" s="44">
        <f t="shared" si="1"/>
        <v>6439.76</v>
      </c>
    </row>
    <row r="33" spans="1:21" s="11" customFormat="1" x14ac:dyDescent="0.35">
      <c r="A33" s="38" t="s">
        <v>349</v>
      </c>
      <c r="B33" s="39" t="s">
        <v>350</v>
      </c>
      <c r="C33" s="40" t="s">
        <v>65</v>
      </c>
      <c r="D33" s="38" t="s">
        <v>540</v>
      </c>
      <c r="E33" s="38" t="s">
        <v>355</v>
      </c>
      <c r="F33" s="38" t="s">
        <v>356</v>
      </c>
      <c r="G33" s="38" t="s">
        <v>353</v>
      </c>
      <c r="H33" s="38" t="s">
        <v>68</v>
      </c>
      <c r="I33" s="38" t="s">
        <v>354</v>
      </c>
      <c r="J33" s="38" t="s">
        <v>69</v>
      </c>
      <c r="K33" s="38" t="s">
        <v>50</v>
      </c>
      <c r="L33" s="38" t="s">
        <v>51</v>
      </c>
      <c r="M33" s="38" t="s">
        <v>243</v>
      </c>
      <c r="N33" s="38" t="s">
        <v>53</v>
      </c>
      <c r="O33" s="38" t="s">
        <v>15</v>
      </c>
      <c r="P33" s="38" t="s">
        <v>54</v>
      </c>
      <c r="Q33" s="38"/>
      <c r="R33" s="41">
        <v>421</v>
      </c>
      <c r="S33" s="42">
        <f t="shared" si="0"/>
        <v>421</v>
      </c>
      <c r="T33" s="43">
        <v>15.94</v>
      </c>
      <c r="U33" s="44">
        <f t="shared" si="1"/>
        <v>6710.74</v>
      </c>
    </row>
    <row r="34" spans="1:21" s="11" customFormat="1" x14ac:dyDescent="0.35">
      <c r="A34" s="38" t="s">
        <v>349</v>
      </c>
      <c r="B34" s="39" t="s">
        <v>350</v>
      </c>
      <c r="C34" s="40" t="s">
        <v>65</v>
      </c>
      <c r="D34" s="38" t="s">
        <v>541</v>
      </c>
      <c r="E34" s="38" t="s">
        <v>357</v>
      </c>
      <c r="F34" s="38" t="s">
        <v>358</v>
      </c>
      <c r="G34" s="38" t="s">
        <v>353</v>
      </c>
      <c r="H34" s="38" t="s">
        <v>68</v>
      </c>
      <c r="I34" s="38" t="s">
        <v>354</v>
      </c>
      <c r="J34" s="38" t="s">
        <v>69</v>
      </c>
      <c r="K34" s="38" t="s">
        <v>50</v>
      </c>
      <c r="L34" s="38" t="s">
        <v>51</v>
      </c>
      <c r="M34" s="38" t="s">
        <v>243</v>
      </c>
      <c r="N34" s="38" t="s">
        <v>53</v>
      </c>
      <c r="O34" s="38" t="s">
        <v>15</v>
      </c>
      <c r="P34" s="38" t="s">
        <v>54</v>
      </c>
      <c r="Q34" s="38"/>
      <c r="R34" s="41">
        <v>427</v>
      </c>
      <c r="S34" s="42">
        <f t="shared" si="0"/>
        <v>427</v>
      </c>
      <c r="T34" s="43">
        <v>15.94</v>
      </c>
      <c r="U34" s="44">
        <f t="shared" si="1"/>
        <v>6806.38</v>
      </c>
    </row>
    <row r="35" spans="1:21" s="11" customFormat="1" x14ac:dyDescent="0.35">
      <c r="A35" s="38" t="s">
        <v>349</v>
      </c>
      <c r="B35" s="39" t="s">
        <v>350</v>
      </c>
      <c r="C35" s="40" t="s">
        <v>65</v>
      </c>
      <c r="D35" s="38" t="s">
        <v>542</v>
      </c>
      <c r="E35" s="38" t="s">
        <v>359</v>
      </c>
      <c r="F35" s="38" t="s">
        <v>360</v>
      </c>
      <c r="G35" s="38" t="s">
        <v>353</v>
      </c>
      <c r="H35" s="38" t="s">
        <v>68</v>
      </c>
      <c r="I35" s="38" t="s">
        <v>354</v>
      </c>
      <c r="J35" s="38" t="s">
        <v>69</v>
      </c>
      <c r="K35" s="38" t="s">
        <v>50</v>
      </c>
      <c r="L35" s="38" t="s">
        <v>51</v>
      </c>
      <c r="M35" s="38" t="s">
        <v>243</v>
      </c>
      <c r="N35" s="38" t="s">
        <v>53</v>
      </c>
      <c r="O35" s="38" t="s">
        <v>15</v>
      </c>
      <c r="P35" s="38" t="s">
        <v>54</v>
      </c>
      <c r="Q35" s="38"/>
      <c r="R35" s="41">
        <v>396</v>
      </c>
      <c r="S35" s="42">
        <f t="shared" si="0"/>
        <v>396</v>
      </c>
      <c r="T35" s="43">
        <v>15.94</v>
      </c>
      <c r="U35" s="44">
        <f t="shared" si="1"/>
        <v>6312.24</v>
      </c>
    </row>
    <row r="36" spans="1:21" s="11" customFormat="1" x14ac:dyDescent="0.35">
      <c r="A36" s="38" t="s">
        <v>349</v>
      </c>
      <c r="B36" s="39" t="s">
        <v>350</v>
      </c>
      <c r="C36" s="40" t="s">
        <v>65</v>
      </c>
      <c r="D36" s="38" t="s">
        <v>543</v>
      </c>
      <c r="E36" s="38" t="s">
        <v>361</v>
      </c>
      <c r="F36" s="38" t="s">
        <v>362</v>
      </c>
      <c r="G36" s="38" t="s">
        <v>353</v>
      </c>
      <c r="H36" s="38" t="s">
        <v>68</v>
      </c>
      <c r="I36" s="38" t="s">
        <v>354</v>
      </c>
      <c r="J36" s="38" t="s">
        <v>69</v>
      </c>
      <c r="K36" s="38" t="s">
        <v>50</v>
      </c>
      <c r="L36" s="38" t="s">
        <v>51</v>
      </c>
      <c r="M36" s="38" t="s">
        <v>243</v>
      </c>
      <c r="N36" s="38" t="s">
        <v>53</v>
      </c>
      <c r="O36" s="38" t="s">
        <v>15</v>
      </c>
      <c r="P36" s="38" t="s">
        <v>54</v>
      </c>
      <c r="Q36" s="38"/>
      <c r="R36" s="41">
        <v>388</v>
      </c>
      <c r="S36" s="42">
        <f t="shared" si="0"/>
        <v>388</v>
      </c>
      <c r="T36" s="43">
        <v>15.94</v>
      </c>
      <c r="U36" s="44">
        <f t="shared" si="1"/>
        <v>6184.72</v>
      </c>
    </row>
    <row r="37" spans="1:21" s="11" customFormat="1" x14ac:dyDescent="0.35">
      <c r="A37" s="38" t="s">
        <v>310</v>
      </c>
      <c r="B37" s="39" t="s">
        <v>311</v>
      </c>
      <c r="C37" s="40" t="s">
        <v>173</v>
      </c>
      <c r="D37" s="38" t="s">
        <v>545</v>
      </c>
      <c r="E37" s="38" t="s">
        <v>312</v>
      </c>
      <c r="F37" s="38" t="s">
        <v>313</v>
      </c>
      <c r="G37" s="38" t="s">
        <v>314</v>
      </c>
      <c r="H37" s="38" t="s">
        <v>178</v>
      </c>
      <c r="I37" s="38" t="s">
        <v>315</v>
      </c>
      <c r="J37" s="38" t="s">
        <v>180</v>
      </c>
      <c r="K37" s="38" t="s">
        <v>50</v>
      </c>
      <c r="L37" s="38" t="s">
        <v>51</v>
      </c>
      <c r="M37" s="38" t="s">
        <v>243</v>
      </c>
      <c r="N37" s="38" t="s">
        <v>53</v>
      </c>
      <c r="O37" s="38" t="s">
        <v>15</v>
      </c>
      <c r="P37" s="38" t="s">
        <v>54</v>
      </c>
      <c r="Q37" s="38"/>
      <c r="R37" s="41">
        <v>65</v>
      </c>
      <c r="S37" s="42">
        <f t="shared" si="0"/>
        <v>65</v>
      </c>
      <c r="T37" s="43">
        <v>6.85</v>
      </c>
      <c r="U37" s="44">
        <f t="shared" si="1"/>
        <v>445.25</v>
      </c>
    </row>
    <row r="38" spans="1:21" s="11" customFormat="1" x14ac:dyDescent="0.35">
      <c r="A38" s="38" t="s">
        <v>310</v>
      </c>
      <c r="B38" s="39" t="s">
        <v>311</v>
      </c>
      <c r="C38" s="40" t="s">
        <v>173</v>
      </c>
      <c r="D38" s="38" t="s">
        <v>546</v>
      </c>
      <c r="E38" s="38" t="s">
        <v>316</v>
      </c>
      <c r="F38" s="38" t="s">
        <v>317</v>
      </c>
      <c r="G38" s="38" t="s">
        <v>314</v>
      </c>
      <c r="H38" s="38" t="s">
        <v>178</v>
      </c>
      <c r="I38" s="38" t="s">
        <v>315</v>
      </c>
      <c r="J38" s="38" t="s">
        <v>180</v>
      </c>
      <c r="K38" s="38" t="s">
        <v>50</v>
      </c>
      <c r="L38" s="38" t="s">
        <v>51</v>
      </c>
      <c r="M38" s="38" t="s">
        <v>243</v>
      </c>
      <c r="N38" s="38" t="s">
        <v>53</v>
      </c>
      <c r="O38" s="38" t="s">
        <v>15</v>
      </c>
      <c r="P38" s="38" t="s">
        <v>54</v>
      </c>
      <c r="Q38" s="38"/>
      <c r="R38" s="41">
        <v>63</v>
      </c>
      <c r="S38" s="42">
        <f t="shared" si="0"/>
        <v>63</v>
      </c>
      <c r="T38" s="43">
        <v>6.85</v>
      </c>
      <c r="U38" s="44">
        <f t="shared" si="1"/>
        <v>431.54999999999995</v>
      </c>
    </row>
    <row r="39" spans="1:21" s="11" customFormat="1" x14ac:dyDescent="0.35">
      <c r="A39" s="38" t="s">
        <v>310</v>
      </c>
      <c r="B39" s="39" t="s">
        <v>311</v>
      </c>
      <c r="C39" s="40" t="s">
        <v>173</v>
      </c>
      <c r="D39" s="38" t="s">
        <v>547</v>
      </c>
      <c r="E39" s="38" t="s">
        <v>318</v>
      </c>
      <c r="F39" s="38" t="s">
        <v>319</v>
      </c>
      <c r="G39" s="38" t="s">
        <v>314</v>
      </c>
      <c r="H39" s="38" t="s">
        <v>178</v>
      </c>
      <c r="I39" s="38" t="s">
        <v>315</v>
      </c>
      <c r="J39" s="38" t="s">
        <v>180</v>
      </c>
      <c r="K39" s="38" t="s">
        <v>50</v>
      </c>
      <c r="L39" s="38" t="s">
        <v>51</v>
      </c>
      <c r="M39" s="38" t="s">
        <v>243</v>
      </c>
      <c r="N39" s="38" t="s">
        <v>53</v>
      </c>
      <c r="O39" s="38" t="s">
        <v>15</v>
      </c>
      <c r="P39" s="38" t="s">
        <v>54</v>
      </c>
      <c r="Q39" s="38"/>
      <c r="R39" s="41">
        <v>62</v>
      </c>
      <c r="S39" s="42">
        <f t="shared" si="0"/>
        <v>62</v>
      </c>
      <c r="T39" s="43">
        <v>6.85</v>
      </c>
      <c r="U39" s="44">
        <f t="shared" si="1"/>
        <v>424.7</v>
      </c>
    </row>
    <row r="40" spans="1:21" s="11" customFormat="1" x14ac:dyDescent="0.35">
      <c r="A40" s="38" t="s">
        <v>310</v>
      </c>
      <c r="B40" s="39" t="s">
        <v>311</v>
      </c>
      <c r="C40" s="40" t="s">
        <v>173</v>
      </c>
      <c r="D40" s="38" t="s">
        <v>548</v>
      </c>
      <c r="E40" s="38" t="s">
        <v>320</v>
      </c>
      <c r="F40" s="38" t="s">
        <v>321</v>
      </c>
      <c r="G40" s="38" t="s">
        <v>314</v>
      </c>
      <c r="H40" s="38" t="s">
        <v>178</v>
      </c>
      <c r="I40" s="38" t="s">
        <v>315</v>
      </c>
      <c r="J40" s="38" t="s">
        <v>180</v>
      </c>
      <c r="K40" s="38" t="s">
        <v>50</v>
      </c>
      <c r="L40" s="38" t="s">
        <v>51</v>
      </c>
      <c r="M40" s="38" t="s">
        <v>243</v>
      </c>
      <c r="N40" s="38" t="s">
        <v>53</v>
      </c>
      <c r="O40" s="38" t="s">
        <v>15</v>
      </c>
      <c r="P40" s="38" t="s">
        <v>54</v>
      </c>
      <c r="Q40" s="38"/>
      <c r="R40" s="41">
        <v>65</v>
      </c>
      <c r="S40" s="42">
        <f t="shared" si="0"/>
        <v>65</v>
      </c>
      <c r="T40" s="43">
        <v>6.85</v>
      </c>
      <c r="U40" s="44">
        <f t="shared" si="1"/>
        <v>445.25</v>
      </c>
    </row>
    <row r="41" spans="1:21" s="11" customFormat="1" x14ac:dyDescent="0.35">
      <c r="A41" s="38" t="s">
        <v>310</v>
      </c>
      <c r="B41" s="39" t="s">
        <v>311</v>
      </c>
      <c r="C41" s="40" t="s">
        <v>173</v>
      </c>
      <c r="D41" s="38" t="s">
        <v>549</v>
      </c>
      <c r="E41" s="38" t="s">
        <v>322</v>
      </c>
      <c r="F41" s="38" t="s">
        <v>323</v>
      </c>
      <c r="G41" s="38" t="s">
        <v>314</v>
      </c>
      <c r="H41" s="38" t="s">
        <v>178</v>
      </c>
      <c r="I41" s="38" t="s">
        <v>315</v>
      </c>
      <c r="J41" s="38" t="s">
        <v>180</v>
      </c>
      <c r="K41" s="38" t="s">
        <v>50</v>
      </c>
      <c r="L41" s="38" t="s">
        <v>51</v>
      </c>
      <c r="M41" s="38" t="s">
        <v>243</v>
      </c>
      <c r="N41" s="38" t="s">
        <v>53</v>
      </c>
      <c r="O41" s="38" t="s">
        <v>15</v>
      </c>
      <c r="P41" s="38" t="s">
        <v>54</v>
      </c>
      <c r="Q41" s="38"/>
      <c r="R41" s="41">
        <v>71</v>
      </c>
      <c r="S41" s="42">
        <f t="shared" si="0"/>
        <v>71</v>
      </c>
      <c r="T41" s="43">
        <v>6.85</v>
      </c>
      <c r="U41" s="44">
        <f t="shared" si="1"/>
        <v>486.34999999999997</v>
      </c>
    </row>
    <row r="42" spans="1:21" s="11" customFormat="1" x14ac:dyDescent="0.35">
      <c r="A42" s="38" t="s">
        <v>324</v>
      </c>
      <c r="B42" s="39" t="s">
        <v>311</v>
      </c>
      <c r="C42" s="40" t="s">
        <v>129</v>
      </c>
      <c r="D42" s="38" t="s">
        <v>545</v>
      </c>
      <c r="E42" s="38" t="s">
        <v>325</v>
      </c>
      <c r="F42" s="38" t="s">
        <v>326</v>
      </c>
      <c r="G42" s="38" t="s">
        <v>314</v>
      </c>
      <c r="H42" s="38" t="s">
        <v>133</v>
      </c>
      <c r="I42" s="38" t="s">
        <v>315</v>
      </c>
      <c r="J42" s="38" t="s">
        <v>135</v>
      </c>
      <c r="K42" s="38" t="s">
        <v>50</v>
      </c>
      <c r="L42" s="38" t="s">
        <v>51</v>
      </c>
      <c r="M42" s="38" t="s">
        <v>243</v>
      </c>
      <c r="N42" s="38" t="s">
        <v>53</v>
      </c>
      <c r="O42" s="38" t="s">
        <v>15</v>
      </c>
      <c r="P42" s="38" t="s">
        <v>54</v>
      </c>
      <c r="Q42" s="38"/>
      <c r="R42" s="41">
        <v>83</v>
      </c>
      <c r="S42" s="42">
        <f t="shared" si="0"/>
        <v>83</v>
      </c>
      <c r="T42" s="43">
        <v>6.85</v>
      </c>
      <c r="U42" s="44">
        <f t="shared" si="1"/>
        <v>568.54999999999995</v>
      </c>
    </row>
    <row r="43" spans="1:21" s="11" customFormat="1" x14ac:dyDescent="0.35">
      <c r="A43" s="38" t="s">
        <v>324</v>
      </c>
      <c r="B43" s="39" t="s">
        <v>311</v>
      </c>
      <c r="C43" s="40" t="s">
        <v>129</v>
      </c>
      <c r="D43" s="38" t="s">
        <v>546</v>
      </c>
      <c r="E43" s="38" t="s">
        <v>327</v>
      </c>
      <c r="F43" s="38" t="s">
        <v>328</v>
      </c>
      <c r="G43" s="38" t="s">
        <v>314</v>
      </c>
      <c r="H43" s="38" t="s">
        <v>133</v>
      </c>
      <c r="I43" s="38" t="s">
        <v>315</v>
      </c>
      <c r="J43" s="38" t="s">
        <v>135</v>
      </c>
      <c r="K43" s="38" t="s">
        <v>50</v>
      </c>
      <c r="L43" s="38" t="s">
        <v>51</v>
      </c>
      <c r="M43" s="38" t="s">
        <v>243</v>
      </c>
      <c r="N43" s="38" t="s">
        <v>53</v>
      </c>
      <c r="O43" s="38" t="s">
        <v>15</v>
      </c>
      <c r="P43" s="38" t="s">
        <v>54</v>
      </c>
      <c r="Q43" s="38"/>
      <c r="R43" s="41">
        <v>67</v>
      </c>
      <c r="S43" s="42">
        <f t="shared" si="0"/>
        <v>67</v>
      </c>
      <c r="T43" s="43">
        <v>6.85</v>
      </c>
      <c r="U43" s="44">
        <f t="shared" si="1"/>
        <v>458.95</v>
      </c>
    </row>
    <row r="44" spans="1:21" s="11" customFormat="1" x14ac:dyDescent="0.35">
      <c r="A44" s="38" t="s">
        <v>324</v>
      </c>
      <c r="B44" s="39" t="s">
        <v>311</v>
      </c>
      <c r="C44" s="40" t="s">
        <v>129</v>
      </c>
      <c r="D44" s="38" t="s">
        <v>547</v>
      </c>
      <c r="E44" s="38" t="s">
        <v>329</v>
      </c>
      <c r="F44" s="38" t="s">
        <v>330</v>
      </c>
      <c r="G44" s="38" t="s">
        <v>314</v>
      </c>
      <c r="H44" s="38" t="s">
        <v>133</v>
      </c>
      <c r="I44" s="38" t="s">
        <v>315</v>
      </c>
      <c r="J44" s="38" t="s">
        <v>135</v>
      </c>
      <c r="K44" s="38" t="s">
        <v>50</v>
      </c>
      <c r="L44" s="38" t="s">
        <v>51</v>
      </c>
      <c r="M44" s="38" t="s">
        <v>243</v>
      </c>
      <c r="N44" s="38" t="s">
        <v>53</v>
      </c>
      <c r="O44" s="38" t="s">
        <v>15</v>
      </c>
      <c r="P44" s="38" t="s">
        <v>54</v>
      </c>
      <c r="Q44" s="38"/>
      <c r="R44" s="41">
        <v>70</v>
      </c>
      <c r="S44" s="42">
        <f t="shared" si="0"/>
        <v>70</v>
      </c>
      <c r="T44" s="43">
        <v>6.85</v>
      </c>
      <c r="U44" s="44">
        <f t="shared" si="1"/>
        <v>479.5</v>
      </c>
    </row>
    <row r="45" spans="1:21" s="11" customFormat="1" x14ac:dyDescent="0.35">
      <c r="A45" s="38" t="s">
        <v>324</v>
      </c>
      <c r="B45" s="39" t="s">
        <v>311</v>
      </c>
      <c r="C45" s="40" t="s">
        <v>129</v>
      </c>
      <c r="D45" s="38" t="s">
        <v>548</v>
      </c>
      <c r="E45" s="38" t="s">
        <v>331</v>
      </c>
      <c r="F45" s="38" t="s">
        <v>332</v>
      </c>
      <c r="G45" s="38" t="s">
        <v>314</v>
      </c>
      <c r="H45" s="38" t="s">
        <v>133</v>
      </c>
      <c r="I45" s="38" t="s">
        <v>315</v>
      </c>
      <c r="J45" s="38" t="s">
        <v>135</v>
      </c>
      <c r="K45" s="38" t="s">
        <v>50</v>
      </c>
      <c r="L45" s="38" t="s">
        <v>51</v>
      </c>
      <c r="M45" s="38" t="s">
        <v>243</v>
      </c>
      <c r="N45" s="38" t="s">
        <v>53</v>
      </c>
      <c r="O45" s="38" t="s">
        <v>15</v>
      </c>
      <c r="P45" s="38" t="s">
        <v>54</v>
      </c>
      <c r="Q45" s="38"/>
      <c r="R45" s="41">
        <v>65</v>
      </c>
      <c r="S45" s="42">
        <f t="shared" si="0"/>
        <v>65</v>
      </c>
      <c r="T45" s="43">
        <v>6.85</v>
      </c>
      <c r="U45" s="44">
        <f t="shared" si="1"/>
        <v>445.25</v>
      </c>
    </row>
    <row r="46" spans="1:21" s="11" customFormat="1" x14ac:dyDescent="0.35">
      <c r="A46" s="38" t="s">
        <v>324</v>
      </c>
      <c r="B46" s="39" t="s">
        <v>311</v>
      </c>
      <c r="C46" s="40" t="s">
        <v>129</v>
      </c>
      <c r="D46" s="38" t="s">
        <v>549</v>
      </c>
      <c r="E46" s="38" t="s">
        <v>333</v>
      </c>
      <c r="F46" s="38" t="s">
        <v>334</v>
      </c>
      <c r="G46" s="38" t="s">
        <v>314</v>
      </c>
      <c r="H46" s="38" t="s">
        <v>133</v>
      </c>
      <c r="I46" s="38" t="s">
        <v>315</v>
      </c>
      <c r="J46" s="38" t="s">
        <v>135</v>
      </c>
      <c r="K46" s="38" t="s">
        <v>50</v>
      </c>
      <c r="L46" s="38" t="s">
        <v>51</v>
      </c>
      <c r="M46" s="38" t="s">
        <v>243</v>
      </c>
      <c r="N46" s="38" t="s">
        <v>53</v>
      </c>
      <c r="O46" s="38" t="s">
        <v>15</v>
      </c>
      <c r="P46" s="38" t="s">
        <v>54</v>
      </c>
      <c r="Q46" s="38"/>
      <c r="R46" s="41">
        <v>74</v>
      </c>
      <c r="S46" s="42">
        <f t="shared" si="0"/>
        <v>74</v>
      </c>
      <c r="T46" s="43">
        <v>6.85</v>
      </c>
      <c r="U46" s="44">
        <f t="shared" si="1"/>
        <v>506.9</v>
      </c>
    </row>
    <row r="47" spans="1:21" s="11" customFormat="1" x14ac:dyDescent="0.35">
      <c r="A47" s="38" t="s">
        <v>424</v>
      </c>
      <c r="B47" s="39" t="s">
        <v>425</v>
      </c>
      <c r="C47" s="40" t="s">
        <v>76</v>
      </c>
      <c r="D47" s="38" t="s">
        <v>542</v>
      </c>
      <c r="E47" s="38" t="s">
        <v>426</v>
      </c>
      <c r="F47" s="38" t="s">
        <v>427</v>
      </c>
      <c r="G47" s="38" t="s">
        <v>428</v>
      </c>
      <c r="H47" s="38" t="s">
        <v>80</v>
      </c>
      <c r="I47" s="38" t="s">
        <v>429</v>
      </c>
      <c r="J47" s="38" t="s">
        <v>82</v>
      </c>
      <c r="K47" s="38" t="s">
        <v>50</v>
      </c>
      <c r="L47" s="38" t="s">
        <v>51</v>
      </c>
      <c r="M47" s="38" t="s">
        <v>243</v>
      </c>
      <c r="N47" s="38" t="s">
        <v>53</v>
      </c>
      <c r="O47" s="38" t="s">
        <v>15</v>
      </c>
      <c r="P47" s="38" t="s">
        <v>54</v>
      </c>
      <c r="Q47" s="38"/>
      <c r="R47" s="41">
        <v>3</v>
      </c>
      <c r="S47" s="42">
        <f t="shared" si="0"/>
        <v>3</v>
      </c>
      <c r="T47" s="43">
        <v>8.61</v>
      </c>
      <c r="U47" s="44">
        <f t="shared" si="1"/>
        <v>25.83</v>
      </c>
    </row>
    <row r="48" spans="1:21" s="11" customFormat="1" x14ac:dyDescent="0.35">
      <c r="A48" s="38" t="s">
        <v>424</v>
      </c>
      <c r="B48" s="39" t="s">
        <v>425</v>
      </c>
      <c r="C48" s="40" t="s">
        <v>76</v>
      </c>
      <c r="D48" s="38" t="s">
        <v>543</v>
      </c>
      <c r="E48" s="38" t="s">
        <v>430</v>
      </c>
      <c r="F48" s="38" t="s">
        <v>431</v>
      </c>
      <c r="G48" s="38" t="s">
        <v>428</v>
      </c>
      <c r="H48" s="38" t="s">
        <v>80</v>
      </c>
      <c r="I48" s="38" t="s">
        <v>429</v>
      </c>
      <c r="J48" s="38" t="s">
        <v>82</v>
      </c>
      <c r="K48" s="38" t="s">
        <v>50</v>
      </c>
      <c r="L48" s="38" t="s">
        <v>51</v>
      </c>
      <c r="M48" s="38" t="s">
        <v>243</v>
      </c>
      <c r="N48" s="38" t="s">
        <v>53</v>
      </c>
      <c r="O48" s="38" t="s">
        <v>15</v>
      </c>
      <c r="P48" s="38" t="s">
        <v>54</v>
      </c>
      <c r="Q48" s="38"/>
      <c r="R48" s="41">
        <v>48</v>
      </c>
      <c r="S48" s="42">
        <f t="shared" si="0"/>
        <v>48</v>
      </c>
      <c r="T48" s="43">
        <v>8.61</v>
      </c>
      <c r="U48" s="44">
        <f t="shared" si="1"/>
        <v>413.28</v>
      </c>
    </row>
    <row r="49" spans="1:21" s="11" customFormat="1" x14ac:dyDescent="0.35">
      <c r="A49" s="38" t="s">
        <v>424</v>
      </c>
      <c r="B49" s="39" t="s">
        <v>425</v>
      </c>
      <c r="C49" s="40" t="s">
        <v>76</v>
      </c>
      <c r="D49" s="38" t="s">
        <v>544</v>
      </c>
      <c r="E49" s="38" t="s">
        <v>432</v>
      </c>
      <c r="F49" s="38" t="s">
        <v>433</v>
      </c>
      <c r="G49" s="38" t="s">
        <v>428</v>
      </c>
      <c r="H49" s="38" t="s">
        <v>80</v>
      </c>
      <c r="I49" s="38" t="s">
        <v>429</v>
      </c>
      <c r="J49" s="38" t="s">
        <v>82</v>
      </c>
      <c r="K49" s="38" t="s">
        <v>50</v>
      </c>
      <c r="L49" s="38" t="s">
        <v>51</v>
      </c>
      <c r="M49" s="38" t="s">
        <v>243</v>
      </c>
      <c r="N49" s="38" t="s">
        <v>53</v>
      </c>
      <c r="O49" s="38" t="s">
        <v>15</v>
      </c>
      <c r="P49" s="38" t="s">
        <v>54</v>
      </c>
      <c r="Q49" s="38"/>
      <c r="R49" s="41">
        <v>63</v>
      </c>
      <c r="S49" s="42">
        <f t="shared" si="0"/>
        <v>63</v>
      </c>
      <c r="T49" s="43">
        <v>8.61</v>
      </c>
      <c r="U49" s="44">
        <f t="shared" si="1"/>
        <v>542.42999999999995</v>
      </c>
    </row>
    <row r="50" spans="1:21" s="11" customFormat="1" x14ac:dyDescent="0.35">
      <c r="A50" s="38" t="s">
        <v>434</v>
      </c>
      <c r="B50" s="39" t="s">
        <v>425</v>
      </c>
      <c r="C50" s="40" t="s">
        <v>129</v>
      </c>
      <c r="D50" s="38" t="s">
        <v>540</v>
      </c>
      <c r="E50" s="38" t="s">
        <v>435</v>
      </c>
      <c r="F50" s="38" t="s">
        <v>436</v>
      </c>
      <c r="G50" s="38" t="s">
        <v>428</v>
      </c>
      <c r="H50" s="38" t="s">
        <v>133</v>
      </c>
      <c r="I50" s="38" t="s">
        <v>429</v>
      </c>
      <c r="J50" s="38" t="s">
        <v>135</v>
      </c>
      <c r="K50" s="38" t="s">
        <v>50</v>
      </c>
      <c r="L50" s="38" t="s">
        <v>51</v>
      </c>
      <c r="M50" s="38" t="s">
        <v>243</v>
      </c>
      <c r="N50" s="38" t="s">
        <v>53</v>
      </c>
      <c r="O50" s="38" t="s">
        <v>15</v>
      </c>
      <c r="P50" s="38" t="s">
        <v>54</v>
      </c>
      <c r="Q50" s="38"/>
      <c r="R50" s="41">
        <v>213</v>
      </c>
      <c r="S50" s="42">
        <f t="shared" ref="S50:S81" si="2">SUM(R50)</f>
        <v>213</v>
      </c>
      <c r="T50" s="43">
        <v>8.61</v>
      </c>
      <c r="U50" s="44">
        <f t="shared" ref="U50:U81" si="3">S50*T50</f>
        <v>1833.9299999999998</v>
      </c>
    </row>
    <row r="51" spans="1:21" s="11" customFormat="1" x14ac:dyDescent="0.35">
      <c r="A51" s="38" t="s">
        <v>434</v>
      </c>
      <c r="B51" s="39" t="s">
        <v>425</v>
      </c>
      <c r="C51" s="40" t="s">
        <v>129</v>
      </c>
      <c r="D51" s="38" t="s">
        <v>541</v>
      </c>
      <c r="E51" s="38" t="s">
        <v>437</v>
      </c>
      <c r="F51" s="38" t="s">
        <v>438</v>
      </c>
      <c r="G51" s="38" t="s">
        <v>428</v>
      </c>
      <c r="H51" s="38" t="s">
        <v>133</v>
      </c>
      <c r="I51" s="38" t="s">
        <v>429</v>
      </c>
      <c r="J51" s="38" t="s">
        <v>135</v>
      </c>
      <c r="K51" s="38" t="s">
        <v>50</v>
      </c>
      <c r="L51" s="38" t="s">
        <v>51</v>
      </c>
      <c r="M51" s="38" t="s">
        <v>243</v>
      </c>
      <c r="N51" s="38" t="s">
        <v>53</v>
      </c>
      <c r="O51" s="38" t="s">
        <v>15</v>
      </c>
      <c r="P51" s="38" t="s">
        <v>54</v>
      </c>
      <c r="Q51" s="38"/>
      <c r="R51" s="41">
        <v>160</v>
      </c>
      <c r="S51" s="42">
        <f t="shared" si="2"/>
        <v>160</v>
      </c>
      <c r="T51" s="43">
        <v>8.61</v>
      </c>
      <c r="U51" s="44">
        <f t="shared" si="3"/>
        <v>1377.6</v>
      </c>
    </row>
    <row r="52" spans="1:21" s="11" customFormat="1" x14ac:dyDescent="0.35">
      <c r="A52" s="38" t="s">
        <v>434</v>
      </c>
      <c r="B52" s="39" t="s">
        <v>425</v>
      </c>
      <c r="C52" s="40" t="s">
        <v>129</v>
      </c>
      <c r="D52" s="38" t="s">
        <v>542</v>
      </c>
      <c r="E52" s="38" t="s">
        <v>439</v>
      </c>
      <c r="F52" s="38" t="s">
        <v>440</v>
      </c>
      <c r="G52" s="38" t="s">
        <v>428</v>
      </c>
      <c r="H52" s="38" t="s">
        <v>133</v>
      </c>
      <c r="I52" s="38" t="s">
        <v>429</v>
      </c>
      <c r="J52" s="38" t="s">
        <v>135</v>
      </c>
      <c r="K52" s="38" t="s">
        <v>50</v>
      </c>
      <c r="L52" s="38" t="s">
        <v>51</v>
      </c>
      <c r="M52" s="38" t="s">
        <v>243</v>
      </c>
      <c r="N52" s="38" t="s">
        <v>53</v>
      </c>
      <c r="O52" s="38" t="s">
        <v>15</v>
      </c>
      <c r="P52" s="38" t="s">
        <v>54</v>
      </c>
      <c r="Q52" s="38"/>
      <c r="R52" s="41">
        <v>136</v>
      </c>
      <c r="S52" s="42">
        <f t="shared" si="2"/>
        <v>136</v>
      </c>
      <c r="T52" s="43">
        <v>8.61</v>
      </c>
      <c r="U52" s="44">
        <f t="shared" si="3"/>
        <v>1170.96</v>
      </c>
    </row>
    <row r="53" spans="1:21" s="11" customFormat="1" x14ac:dyDescent="0.35">
      <c r="A53" s="38" t="s">
        <v>434</v>
      </c>
      <c r="B53" s="39" t="s">
        <v>425</v>
      </c>
      <c r="C53" s="40" t="s">
        <v>129</v>
      </c>
      <c r="D53" s="38" t="s">
        <v>543</v>
      </c>
      <c r="E53" s="38" t="s">
        <v>441</v>
      </c>
      <c r="F53" s="38" t="s">
        <v>442</v>
      </c>
      <c r="G53" s="38" t="s">
        <v>428</v>
      </c>
      <c r="H53" s="38" t="s">
        <v>133</v>
      </c>
      <c r="I53" s="38" t="s">
        <v>429</v>
      </c>
      <c r="J53" s="38" t="s">
        <v>135</v>
      </c>
      <c r="K53" s="38" t="s">
        <v>50</v>
      </c>
      <c r="L53" s="38" t="s">
        <v>51</v>
      </c>
      <c r="M53" s="38" t="s">
        <v>243</v>
      </c>
      <c r="N53" s="38" t="s">
        <v>53</v>
      </c>
      <c r="O53" s="38" t="s">
        <v>15</v>
      </c>
      <c r="P53" s="38" t="s">
        <v>54</v>
      </c>
      <c r="Q53" s="38"/>
      <c r="R53" s="41">
        <v>175</v>
      </c>
      <c r="S53" s="42">
        <f t="shared" si="2"/>
        <v>175</v>
      </c>
      <c r="T53" s="43">
        <v>8.61</v>
      </c>
      <c r="U53" s="44">
        <f t="shared" si="3"/>
        <v>1506.75</v>
      </c>
    </row>
    <row r="54" spans="1:21" s="11" customFormat="1" x14ac:dyDescent="0.35">
      <c r="A54" s="38" t="s">
        <v>434</v>
      </c>
      <c r="B54" s="39" t="s">
        <v>425</v>
      </c>
      <c r="C54" s="40" t="s">
        <v>129</v>
      </c>
      <c r="D54" s="38" t="s">
        <v>544</v>
      </c>
      <c r="E54" s="38" t="s">
        <v>443</v>
      </c>
      <c r="F54" s="38" t="s">
        <v>444</v>
      </c>
      <c r="G54" s="38" t="s">
        <v>428</v>
      </c>
      <c r="H54" s="38" t="s">
        <v>133</v>
      </c>
      <c r="I54" s="38" t="s">
        <v>429</v>
      </c>
      <c r="J54" s="38" t="s">
        <v>135</v>
      </c>
      <c r="K54" s="38" t="s">
        <v>50</v>
      </c>
      <c r="L54" s="38" t="s">
        <v>51</v>
      </c>
      <c r="M54" s="38" t="s">
        <v>243</v>
      </c>
      <c r="N54" s="38" t="s">
        <v>53</v>
      </c>
      <c r="O54" s="38" t="s">
        <v>15</v>
      </c>
      <c r="P54" s="38" t="s">
        <v>54</v>
      </c>
      <c r="Q54" s="38"/>
      <c r="R54" s="41">
        <v>198</v>
      </c>
      <c r="S54" s="42">
        <f t="shared" si="2"/>
        <v>198</v>
      </c>
      <c r="T54" s="43">
        <v>8.61</v>
      </c>
      <c r="U54" s="44">
        <f t="shared" si="3"/>
        <v>1704.78</v>
      </c>
    </row>
    <row r="55" spans="1:21" s="11" customFormat="1" x14ac:dyDescent="0.35">
      <c r="A55" s="38" t="s">
        <v>109</v>
      </c>
      <c r="B55" s="39" t="s">
        <v>110</v>
      </c>
      <c r="C55" s="40" t="s">
        <v>111</v>
      </c>
      <c r="D55" s="38" t="s">
        <v>540</v>
      </c>
      <c r="E55" s="38" t="s">
        <v>112</v>
      </c>
      <c r="F55" s="38" t="s">
        <v>113</v>
      </c>
      <c r="G55" s="38" t="s">
        <v>114</v>
      </c>
      <c r="H55" s="38" t="s">
        <v>115</v>
      </c>
      <c r="I55" s="38" t="s">
        <v>116</v>
      </c>
      <c r="J55" s="38" t="s">
        <v>117</v>
      </c>
      <c r="K55" s="38" t="s">
        <v>50</v>
      </c>
      <c r="L55" s="38" t="s">
        <v>51</v>
      </c>
      <c r="M55" s="38" t="s">
        <v>118</v>
      </c>
      <c r="N55" s="38" t="s">
        <v>53</v>
      </c>
      <c r="O55" s="38" t="s">
        <v>15</v>
      </c>
      <c r="P55" s="38" t="s">
        <v>54</v>
      </c>
      <c r="Q55" s="38"/>
      <c r="R55" s="41">
        <v>49</v>
      </c>
      <c r="S55" s="42">
        <f t="shared" si="2"/>
        <v>49</v>
      </c>
      <c r="T55" s="43">
        <v>16.86</v>
      </c>
      <c r="U55" s="44">
        <f t="shared" si="3"/>
        <v>826.14</v>
      </c>
    </row>
    <row r="56" spans="1:21" s="11" customFormat="1" x14ac:dyDescent="0.35">
      <c r="A56" s="38" t="s">
        <v>109</v>
      </c>
      <c r="B56" s="39" t="s">
        <v>110</v>
      </c>
      <c r="C56" s="40" t="s">
        <v>111</v>
      </c>
      <c r="D56" s="38" t="s">
        <v>541</v>
      </c>
      <c r="E56" s="38" t="s">
        <v>119</v>
      </c>
      <c r="F56" s="38" t="s">
        <v>120</v>
      </c>
      <c r="G56" s="38" t="s">
        <v>114</v>
      </c>
      <c r="H56" s="38" t="s">
        <v>115</v>
      </c>
      <c r="I56" s="38" t="s">
        <v>116</v>
      </c>
      <c r="J56" s="38" t="s">
        <v>117</v>
      </c>
      <c r="K56" s="38" t="s">
        <v>50</v>
      </c>
      <c r="L56" s="38" t="s">
        <v>51</v>
      </c>
      <c r="M56" s="38" t="s">
        <v>118</v>
      </c>
      <c r="N56" s="38" t="s">
        <v>53</v>
      </c>
      <c r="O56" s="38" t="s">
        <v>15</v>
      </c>
      <c r="P56" s="38" t="s">
        <v>54</v>
      </c>
      <c r="Q56" s="38"/>
      <c r="R56" s="41">
        <v>51</v>
      </c>
      <c r="S56" s="42">
        <f t="shared" si="2"/>
        <v>51</v>
      </c>
      <c r="T56" s="43">
        <v>16.86</v>
      </c>
      <c r="U56" s="44">
        <f t="shared" si="3"/>
        <v>859.86</v>
      </c>
    </row>
    <row r="57" spans="1:21" s="11" customFormat="1" x14ac:dyDescent="0.35">
      <c r="A57" s="38" t="s">
        <v>109</v>
      </c>
      <c r="B57" s="39" t="s">
        <v>110</v>
      </c>
      <c r="C57" s="40" t="s">
        <v>111</v>
      </c>
      <c r="D57" s="38" t="s">
        <v>542</v>
      </c>
      <c r="E57" s="38" t="s">
        <v>121</v>
      </c>
      <c r="F57" s="38" t="s">
        <v>122</v>
      </c>
      <c r="G57" s="38" t="s">
        <v>114</v>
      </c>
      <c r="H57" s="38" t="s">
        <v>115</v>
      </c>
      <c r="I57" s="38" t="s">
        <v>116</v>
      </c>
      <c r="J57" s="38" t="s">
        <v>117</v>
      </c>
      <c r="K57" s="38" t="s">
        <v>50</v>
      </c>
      <c r="L57" s="38" t="s">
        <v>51</v>
      </c>
      <c r="M57" s="38" t="s">
        <v>118</v>
      </c>
      <c r="N57" s="38" t="s">
        <v>53</v>
      </c>
      <c r="O57" s="38" t="s">
        <v>15</v>
      </c>
      <c r="P57" s="38" t="s">
        <v>54</v>
      </c>
      <c r="Q57" s="38"/>
      <c r="R57" s="41">
        <v>48</v>
      </c>
      <c r="S57" s="42">
        <f t="shared" si="2"/>
        <v>48</v>
      </c>
      <c r="T57" s="43">
        <v>16.86</v>
      </c>
      <c r="U57" s="44">
        <f t="shared" si="3"/>
        <v>809.28</v>
      </c>
    </row>
    <row r="58" spans="1:21" s="11" customFormat="1" x14ac:dyDescent="0.35">
      <c r="A58" s="38" t="s">
        <v>109</v>
      </c>
      <c r="B58" s="39" t="s">
        <v>110</v>
      </c>
      <c r="C58" s="40" t="s">
        <v>111</v>
      </c>
      <c r="D58" s="38" t="s">
        <v>543</v>
      </c>
      <c r="E58" s="38" t="s">
        <v>123</v>
      </c>
      <c r="F58" s="38" t="s">
        <v>124</v>
      </c>
      <c r="G58" s="38" t="s">
        <v>114</v>
      </c>
      <c r="H58" s="38" t="s">
        <v>115</v>
      </c>
      <c r="I58" s="38" t="s">
        <v>116</v>
      </c>
      <c r="J58" s="38" t="s">
        <v>117</v>
      </c>
      <c r="K58" s="38" t="s">
        <v>50</v>
      </c>
      <c r="L58" s="38" t="s">
        <v>51</v>
      </c>
      <c r="M58" s="38" t="s">
        <v>118</v>
      </c>
      <c r="N58" s="38" t="s">
        <v>53</v>
      </c>
      <c r="O58" s="38" t="s">
        <v>15</v>
      </c>
      <c r="P58" s="38" t="s">
        <v>54</v>
      </c>
      <c r="Q58" s="38"/>
      <c r="R58" s="41">
        <v>53</v>
      </c>
      <c r="S58" s="42">
        <f t="shared" si="2"/>
        <v>53</v>
      </c>
      <c r="T58" s="43">
        <v>16.86</v>
      </c>
      <c r="U58" s="44">
        <f t="shared" si="3"/>
        <v>893.57999999999993</v>
      </c>
    </row>
    <row r="59" spans="1:21" s="11" customFormat="1" x14ac:dyDescent="0.35">
      <c r="A59" s="38" t="s">
        <v>109</v>
      </c>
      <c r="B59" s="39" t="s">
        <v>110</v>
      </c>
      <c r="C59" s="40" t="s">
        <v>111</v>
      </c>
      <c r="D59" s="38" t="s">
        <v>544</v>
      </c>
      <c r="E59" s="38" t="s">
        <v>125</v>
      </c>
      <c r="F59" s="38" t="s">
        <v>126</v>
      </c>
      <c r="G59" s="38" t="s">
        <v>114</v>
      </c>
      <c r="H59" s="38" t="s">
        <v>115</v>
      </c>
      <c r="I59" s="38" t="s">
        <v>116</v>
      </c>
      <c r="J59" s="38" t="s">
        <v>117</v>
      </c>
      <c r="K59" s="38" t="s">
        <v>50</v>
      </c>
      <c r="L59" s="38" t="s">
        <v>51</v>
      </c>
      <c r="M59" s="38" t="s">
        <v>118</v>
      </c>
      <c r="N59" s="38" t="s">
        <v>53</v>
      </c>
      <c r="O59" s="38" t="s">
        <v>15</v>
      </c>
      <c r="P59" s="38" t="s">
        <v>54</v>
      </c>
      <c r="Q59" s="38"/>
      <c r="R59" s="41">
        <v>51</v>
      </c>
      <c r="S59" s="42">
        <f t="shared" si="2"/>
        <v>51</v>
      </c>
      <c r="T59" s="43">
        <v>16.86</v>
      </c>
      <c r="U59" s="44">
        <f t="shared" si="3"/>
        <v>859.86</v>
      </c>
    </row>
    <row r="60" spans="1:21" s="11" customFormat="1" x14ac:dyDescent="0.35">
      <c r="A60" s="38" t="s">
        <v>127</v>
      </c>
      <c r="B60" s="39" t="s">
        <v>128</v>
      </c>
      <c r="C60" s="40" t="s">
        <v>129</v>
      </c>
      <c r="D60" s="38" t="s">
        <v>540</v>
      </c>
      <c r="E60" s="38" t="s">
        <v>130</v>
      </c>
      <c r="F60" s="38" t="s">
        <v>131</v>
      </c>
      <c r="G60" s="38" t="s">
        <v>132</v>
      </c>
      <c r="H60" s="38" t="s">
        <v>133</v>
      </c>
      <c r="I60" s="38" t="s">
        <v>134</v>
      </c>
      <c r="J60" s="38" t="s">
        <v>135</v>
      </c>
      <c r="K60" s="38" t="s">
        <v>50</v>
      </c>
      <c r="L60" s="38" t="s">
        <v>51</v>
      </c>
      <c r="M60" s="38" t="s">
        <v>118</v>
      </c>
      <c r="N60" s="38" t="s">
        <v>53</v>
      </c>
      <c r="O60" s="38" t="s">
        <v>15</v>
      </c>
      <c r="P60" s="38" t="s">
        <v>54</v>
      </c>
      <c r="Q60" s="38"/>
      <c r="R60" s="41">
        <v>41</v>
      </c>
      <c r="S60" s="42">
        <f t="shared" si="2"/>
        <v>41</v>
      </c>
      <c r="T60" s="43">
        <v>23.39</v>
      </c>
      <c r="U60" s="44">
        <f t="shared" si="3"/>
        <v>958.99</v>
      </c>
    </row>
    <row r="61" spans="1:21" s="11" customFormat="1" x14ac:dyDescent="0.35">
      <c r="A61" s="38" t="s">
        <v>127</v>
      </c>
      <c r="B61" s="39" t="s">
        <v>128</v>
      </c>
      <c r="C61" s="40" t="s">
        <v>129</v>
      </c>
      <c r="D61" s="38" t="s">
        <v>541</v>
      </c>
      <c r="E61" s="38" t="s">
        <v>136</v>
      </c>
      <c r="F61" s="38" t="s">
        <v>137</v>
      </c>
      <c r="G61" s="38" t="s">
        <v>132</v>
      </c>
      <c r="H61" s="38" t="s">
        <v>133</v>
      </c>
      <c r="I61" s="38" t="s">
        <v>134</v>
      </c>
      <c r="J61" s="38" t="s">
        <v>135</v>
      </c>
      <c r="K61" s="38" t="s">
        <v>50</v>
      </c>
      <c r="L61" s="38" t="s">
        <v>51</v>
      </c>
      <c r="M61" s="38" t="s">
        <v>118</v>
      </c>
      <c r="N61" s="38" t="s">
        <v>53</v>
      </c>
      <c r="O61" s="38" t="s">
        <v>15</v>
      </c>
      <c r="P61" s="38" t="s">
        <v>54</v>
      </c>
      <c r="Q61" s="38"/>
      <c r="R61" s="41">
        <v>37</v>
      </c>
      <c r="S61" s="42">
        <f t="shared" si="2"/>
        <v>37</v>
      </c>
      <c r="T61" s="43">
        <v>23.39</v>
      </c>
      <c r="U61" s="44">
        <f t="shared" si="3"/>
        <v>865.43000000000006</v>
      </c>
    </row>
    <row r="62" spans="1:21" s="11" customFormat="1" x14ac:dyDescent="0.35">
      <c r="A62" s="38" t="s">
        <v>127</v>
      </c>
      <c r="B62" s="39" t="s">
        <v>128</v>
      </c>
      <c r="C62" s="40" t="s">
        <v>129</v>
      </c>
      <c r="D62" s="38" t="s">
        <v>542</v>
      </c>
      <c r="E62" s="38" t="s">
        <v>138</v>
      </c>
      <c r="F62" s="38" t="s">
        <v>139</v>
      </c>
      <c r="G62" s="38" t="s">
        <v>132</v>
      </c>
      <c r="H62" s="38" t="s">
        <v>133</v>
      </c>
      <c r="I62" s="38" t="s">
        <v>134</v>
      </c>
      <c r="J62" s="38" t="s">
        <v>135</v>
      </c>
      <c r="K62" s="38" t="s">
        <v>50</v>
      </c>
      <c r="L62" s="38" t="s">
        <v>51</v>
      </c>
      <c r="M62" s="38" t="s">
        <v>118</v>
      </c>
      <c r="N62" s="38" t="s">
        <v>53</v>
      </c>
      <c r="O62" s="38" t="s">
        <v>15</v>
      </c>
      <c r="P62" s="38" t="s">
        <v>54</v>
      </c>
      <c r="Q62" s="38"/>
      <c r="R62" s="41">
        <v>36</v>
      </c>
      <c r="S62" s="42">
        <f t="shared" si="2"/>
        <v>36</v>
      </c>
      <c r="T62" s="43">
        <v>23.39</v>
      </c>
      <c r="U62" s="44">
        <f t="shared" si="3"/>
        <v>842.04</v>
      </c>
    </row>
    <row r="63" spans="1:21" s="11" customFormat="1" x14ac:dyDescent="0.35">
      <c r="A63" s="38" t="s">
        <v>127</v>
      </c>
      <c r="B63" s="39" t="s">
        <v>128</v>
      </c>
      <c r="C63" s="40" t="s">
        <v>129</v>
      </c>
      <c r="D63" s="38" t="s">
        <v>543</v>
      </c>
      <c r="E63" s="38" t="s">
        <v>140</v>
      </c>
      <c r="F63" s="38" t="s">
        <v>141</v>
      </c>
      <c r="G63" s="38" t="s">
        <v>132</v>
      </c>
      <c r="H63" s="38" t="s">
        <v>133</v>
      </c>
      <c r="I63" s="38" t="s">
        <v>134</v>
      </c>
      <c r="J63" s="38" t="s">
        <v>135</v>
      </c>
      <c r="K63" s="38" t="s">
        <v>50</v>
      </c>
      <c r="L63" s="38" t="s">
        <v>51</v>
      </c>
      <c r="M63" s="38" t="s">
        <v>118</v>
      </c>
      <c r="N63" s="38" t="s">
        <v>53</v>
      </c>
      <c r="O63" s="38" t="s">
        <v>15</v>
      </c>
      <c r="P63" s="38" t="s">
        <v>54</v>
      </c>
      <c r="Q63" s="38"/>
      <c r="R63" s="41">
        <v>36</v>
      </c>
      <c r="S63" s="42">
        <f t="shared" si="2"/>
        <v>36</v>
      </c>
      <c r="T63" s="43">
        <v>23.39</v>
      </c>
      <c r="U63" s="44">
        <f t="shared" si="3"/>
        <v>842.04</v>
      </c>
    </row>
    <row r="64" spans="1:21" s="11" customFormat="1" x14ac:dyDescent="0.35">
      <c r="A64" s="38" t="s">
        <v>127</v>
      </c>
      <c r="B64" s="39" t="s">
        <v>128</v>
      </c>
      <c r="C64" s="40" t="s">
        <v>129</v>
      </c>
      <c r="D64" s="38" t="s">
        <v>544</v>
      </c>
      <c r="E64" s="38" t="s">
        <v>142</v>
      </c>
      <c r="F64" s="38" t="s">
        <v>143</v>
      </c>
      <c r="G64" s="38" t="s">
        <v>132</v>
      </c>
      <c r="H64" s="38" t="s">
        <v>133</v>
      </c>
      <c r="I64" s="38" t="s">
        <v>134</v>
      </c>
      <c r="J64" s="38" t="s">
        <v>135</v>
      </c>
      <c r="K64" s="38" t="s">
        <v>50</v>
      </c>
      <c r="L64" s="38" t="s">
        <v>51</v>
      </c>
      <c r="M64" s="38" t="s">
        <v>118</v>
      </c>
      <c r="N64" s="38" t="s">
        <v>53</v>
      </c>
      <c r="O64" s="38" t="s">
        <v>15</v>
      </c>
      <c r="P64" s="38" t="s">
        <v>54</v>
      </c>
      <c r="Q64" s="38"/>
      <c r="R64" s="41">
        <v>49</v>
      </c>
      <c r="S64" s="42">
        <f t="shared" si="2"/>
        <v>49</v>
      </c>
      <c r="T64" s="43">
        <v>23.39</v>
      </c>
      <c r="U64" s="44">
        <f t="shared" si="3"/>
        <v>1146.1100000000001</v>
      </c>
    </row>
    <row r="65" spans="1:21" s="11" customFormat="1" x14ac:dyDescent="0.35">
      <c r="A65" s="38" t="s">
        <v>171</v>
      </c>
      <c r="B65" s="39" t="s">
        <v>172</v>
      </c>
      <c r="C65" s="40" t="s">
        <v>173</v>
      </c>
      <c r="D65" s="38" t="s">
        <v>539</v>
      </c>
      <c r="E65" s="38" t="s">
        <v>175</v>
      </c>
      <c r="F65" s="38" t="s">
        <v>176</v>
      </c>
      <c r="G65" s="38" t="s">
        <v>177</v>
      </c>
      <c r="H65" s="38" t="s">
        <v>178</v>
      </c>
      <c r="I65" s="38" t="s">
        <v>179</v>
      </c>
      <c r="J65" s="38" t="s">
        <v>180</v>
      </c>
      <c r="K65" s="38" t="s">
        <v>50</v>
      </c>
      <c r="L65" s="38" t="s">
        <v>51</v>
      </c>
      <c r="M65" s="38" t="s">
        <v>52</v>
      </c>
      <c r="N65" s="38" t="s">
        <v>53</v>
      </c>
      <c r="O65" s="38" t="s">
        <v>15</v>
      </c>
      <c r="P65" s="38" t="s">
        <v>54</v>
      </c>
      <c r="Q65" s="38"/>
      <c r="R65" s="41">
        <v>81</v>
      </c>
      <c r="S65" s="42">
        <f t="shared" si="2"/>
        <v>81</v>
      </c>
      <c r="T65" s="43">
        <v>7.42</v>
      </c>
      <c r="U65" s="44">
        <f t="shared" si="3"/>
        <v>601.02</v>
      </c>
    </row>
    <row r="66" spans="1:21" s="11" customFormat="1" x14ac:dyDescent="0.35">
      <c r="A66" s="38" t="s">
        <v>171</v>
      </c>
      <c r="B66" s="39" t="s">
        <v>172</v>
      </c>
      <c r="C66" s="40" t="s">
        <v>173</v>
      </c>
      <c r="D66" s="38" t="s">
        <v>540</v>
      </c>
      <c r="E66" s="38" t="s">
        <v>181</v>
      </c>
      <c r="F66" s="38" t="s">
        <v>182</v>
      </c>
      <c r="G66" s="38" t="s">
        <v>177</v>
      </c>
      <c r="H66" s="38" t="s">
        <v>178</v>
      </c>
      <c r="I66" s="38" t="s">
        <v>179</v>
      </c>
      <c r="J66" s="38" t="s">
        <v>180</v>
      </c>
      <c r="K66" s="38" t="s">
        <v>50</v>
      </c>
      <c r="L66" s="38" t="s">
        <v>51</v>
      </c>
      <c r="M66" s="38" t="s">
        <v>52</v>
      </c>
      <c r="N66" s="38" t="s">
        <v>53</v>
      </c>
      <c r="O66" s="38" t="s">
        <v>15</v>
      </c>
      <c r="P66" s="38" t="s">
        <v>54</v>
      </c>
      <c r="Q66" s="38"/>
      <c r="R66" s="41">
        <v>74</v>
      </c>
      <c r="S66" s="42">
        <f t="shared" si="2"/>
        <v>74</v>
      </c>
      <c r="T66" s="43">
        <v>7.42</v>
      </c>
      <c r="U66" s="44">
        <f t="shared" si="3"/>
        <v>549.08000000000004</v>
      </c>
    </row>
    <row r="67" spans="1:21" s="11" customFormat="1" x14ac:dyDescent="0.35">
      <c r="A67" s="38" t="s">
        <v>171</v>
      </c>
      <c r="B67" s="39" t="s">
        <v>172</v>
      </c>
      <c r="C67" s="40" t="s">
        <v>173</v>
      </c>
      <c r="D67" s="38" t="s">
        <v>541</v>
      </c>
      <c r="E67" s="38" t="s">
        <v>183</v>
      </c>
      <c r="F67" s="38" t="s">
        <v>184</v>
      </c>
      <c r="G67" s="38" t="s">
        <v>177</v>
      </c>
      <c r="H67" s="38" t="s">
        <v>178</v>
      </c>
      <c r="I67" s="38" t="s">
        <v>179</v>
      </c>
      <c r="J67" s="38" t="s">
        <v>180</v>
      </c>
      <c r="K67" s="38" t="s">
        <v>50</v>
      </c>
      <c r="L67" s="38" t="s">
        <v>51</v>
      </c>
      <c r="M67" s="38" t="s">
        <v>52</v>
      </c>
      <c r="N67" s="38" t="s">
        <v>53</v>
      </c>
      <c r="O67" s="38" t="s">
        <v>15</v>
      </c>
      <c r="P67" s="38" t="s">
        <v>54</v>
      </c>
      <c r="Q67" s="38"/>
      <c r="R67" s="41">
        <v>62</v>
      </c>
      <c r="S67" s="42">
        <f t="shared" si="2"/>
        <v>62</v>
      </c>
      <c r="T67" s="43">
        <v>7.42</v>
      </c>
      <c r="U67" s="44">
        <f t="shared" si="3"/>
        <v>460.04</v>
      </c>
    </row>
    <row r="68" spans="1:21" s="11" customFormat="1" x14ac:dyDescent="0.35">
      <c r="A68" s="38" t="s">
        <v>171</v>
      </c>
      <c r="B68" s="39" t="s">
        <v>172</v>
      </c>
      <c r="C68" s="40" t="s">
        <v>173</v>
      </c>
      <c r="D68" s="38" t="s">
        <v>542</v>
      </c>
      <c r="E68" s="38" t="s">
        <v>185</v>
      </c>
      <c r="F68" s="38" t="s">
        <v>186</v>
      </c>
      <c r="G68" s="38" t="s">
        <v>177</v>
      </c>
      <c r="H68" s="38" t="s">
        <v>178</v>
      </c>
      <c r="I68" s="38" t="s">
        <v>179</v>
      </c>
      <c r="J68" s="38" t="s">
        <v>180</v>
      </c>
      <c r="K68" s="38" t="s">
        <v>50</v>
      </c>
      <c r="L68" s="38" t="s">
        <v>51</v>
      </c>
      <c r="M68" s="38" t="s">
        <v>52</v>
      </c>
      <c r="N68" s="38" t="s">
        <v>53</v>
      </c>
      <c r="O68" s="38" t="s">
        <v>15</v>
      </c>
      <c r="P68" s="38" t="s">
        <v>54</v>
      </c>
      <c r="Q68" s="38"/>
      <c r="R68" s="41">
        <v>51</v>
      </c>
      <c r="S68" s="42">
        <f t="shared" si="2"/>
        <v>51</v>
      </c>
      <c r="T68" s="43">
        <v>7.42</v>
      </c>
      <c r="U68" s="44">
        <f t="shared" si="3"/>
        <v>378.42</v>
      </c>
    </row>
    <row r="69" spans="1:21" s="11" customFormat="1" x14ac:dyDescent="0.35">
      <c r="A69" s="38" t="s">
        <v>171</v>
      </c>
      <c r="B69" s="39" t="s">
        <v>172</v>
      </c>
      <c r="C69" s="40" t="s">
        <v>173</v>
      </c>
      <c r="D69" s="38" t="s">
        <v>543</v>
      </c>
      <c r="E69" s="38" t="s">
        <v>187</v>
      </c>
      <c r="F69" s="38" t="s">
        <v>188</v>
      </c>
      <c r="G69" s="38" t="s">
        <v>177</v>
      </c>
      <c r="H69" s="38" t="s">
        <v>178</v>
      </c>
      <c r="I69" s="38" t="s">
        <v>179</v>
      </c>
      <c r="J69" s="38" t="s">
        <v>180</v>
      </c>
      <c r="K69" s="38" t="s">
        <v>50</v>
      </c>
      <c r="L69" s="38" t="s">
        <v>51</v>
      </c>
      <c r="M69" s="38" t="s">
        <v>52</v>
      </c>
      <c r="N69" s="38" t="s">
        <v>53</v>
      </c>
      <c r="O69" s="38" t="s">
        <v>15</v>
      </c>
      <c r="P69" s="38" t="s">
        <v>54</v>
      </c>
      <c r="Q69" s="38"/>
      <c r="R69" s="41">
        <v>41</v>
      </c>
      <c r="S69" s="42">
        <f t="shared" si="2"/>
        <v>41</v>
      </c>
      <c r="T69" s="43">
        <v>7.42</v>
      </c>
      <c r="U69" s="44">
        <f t="shared" si="3"/>
        <v>304.21999999999997</v>
      </c>
    </row>
    <row r="70" spans="1:21" s="11" customFormat="1" x14ac:dyDescent="0.35">
      <c r="A70" s="38" t="s">
        <v>414</v>
      </c>
      <c r="B70" s="39" t="s">
        <v>415</v>
      </c>
      <c r="C70" s="40" t="s">
        <v>76</v>
      </c>
      <c r="D70" s="38" t="s">
        <v>540</v>
      </c>
      <c r="E70" s="38" t="s">
        <v>416</v>
      </c>
      <c r="F70" s="38" t="s">
        <v>417</v>
      </c>
      <c r="G70" s="38" t="s">
        <v>418</v>
      </c>
      <c r="H70" s="38" t="s">
        <v>80</v>
      </c>
      <c r="I70" s="38" t="s">
        <v>419</v>
      </c>
      <c r="J70" s="38" t="s">
        <v>82</v>
      </c>
      <c r="K70" s="38" t="s">
        <v>50</v>
      </c>
      <c r="L70" s="38" t="s">
        <v>51</v>
      </c>
      <c r="M70" s="38" t="s">
        <v>243</v>
      </c>
      <c r="N70" s="38" t="s">
        <v>53</v>
      </c>
      <c r="O70" s="38" t="s">
        <v>15</v>
      </c>
      <c r="P70" s="38" t="s">
        <v>54</v>
      </c>
      <c r="Q70" s="38"/>
      <c r="R70" s="41">
        <v>28</v>
      </c>
      <c r="S70" s="42">
        <f t="shared" si="2"/>
        <v>28</v>
      </c>
      <c r="T70" s="43">
        <v>8.4</v>
      </c>
      <c r="U70" s="44">
        <f t="shared" si="3"/>
        <v>235.20000000000002</v>
      </c>
    </row>
    <row r="71" spans="1:21" s="11" customFormat="1" x14ac:dyDescent="0.35">
      <c r="A71" s="38" t="s">
        <v>414</v>
      </c>
      <c r="B71" s="39" t="s">
        <v>415</v>
      </c>
      <c r="C71" s="40" t="s">
        <v>76</v>
      </c>
      <c r="D71" s="38" t="s">
        <v>542</v>
      </c>
      <c r="E71" s="38" t="s">
        <v>420</v>
      </c>
      <c r="F71" s="38" t="s">
        <v>421</v>
      </c>
      <c r="G71" s="38" t="s">
        <v>418</v>
      </c>
      <c r="H71" s="38" t="s">
        <v>80</v>
      </c>
      <c r="I71" s="38" t="s">
        <v>419</v>
      </c>
      <c r="J71" s="38" t="s">
        <v>82</v>
      </c>
      <c r="K71" s="38" t="s">
        <v>50</v>
      </c>
      <c r="L71" s="38" t="s">
        <v>51</v>
      </c>
      <c r="M71" s="38" t="s">
        <v>243</v>
      </c>
      <c r="N71" s="38" t="s">
        <v>53</v>
      </c>
      <c r="O71" s="38" t="s">
        <v>15</v>
      </c>
      <c r="P71" s="38" t="s">
        <v>54</v>
      </c>
      <c r="Q71" s="38"/>
      <c r="R71" s="41">
        <v>24</v>
      </c>
      <c r="S71" s="42">
        <f t="shared" si="2"/>
        <v>24</v>
      </c>
      <c r="T71" s="43">
        <v>8.4</v>
      </c>
      <c r="U71" s="44">
        <f t="shared" si="3"/>
        <v>201.60000000000002</v>
      </c>
    </row>
    <row r="72" spans="1:21" s="11" customFormat="1" x14ac:dyDescent="0.35">
      <c r="A72" s="38" t="s">
        <v>414</v>
      </c>
      <c r="B72" s="39" t="s">
        <v>415</v>
      </c>
      <c r="C72" s="40" t="s">
        <v>76</v>
      </c>
      <c r="D72" s="38" t="s">
        <v>544</v>
      </c>
      <c r="E72" s="38" t="s">
        <v>422</v>
      </c>
      <c r="F72" s="38" t="s">
        <v>423</v>
      </c>
      <c r="G72" s="38" t="s">
        <v>418</v>
      </c>
      <c r="H72" s="38" t="s">
        <v>80</v>
      </c>
      <c r="I72" s="38" t="s">
        <v>419</v>
      </c>
      <c r="J72" s="38" t="s">
        <v>82</v>
      </c>
      <c r="K72" s="38" t="s">
        <v>50</v>
      </c>
      <c r="L72" s="38" t="s">
        <v>51</v>
      </c>
      <c r="M72" s="38" t="s">
        <v>243</v>
      </c>
      <c r="N72" s="38" t="s">
        <v>53</v>
      </c>
      <c r="O72" s="38" t="s">
        <v>15</v>
      </c>
      <c r="P72" s="38" t="s">
        <v>54</v>
      </c>
      <c r="Q72" s="38"/>
      <c r="R72" s="41">
        <v>46</v>
      </c>
      <c r="S72" s="42">
        <f t="shared" si="2"/>
        <v>46</v>
      </c>
      <c r="T72" s="43">
        <v>8.4</v>
      </c>
      <c r="U72" s="44">
        <f t="shared" si="3"/>
        <v>386.40000000000003</v>
      </c>
    </row>
    <row r="73" spans="1:21" s="11" customFormat="1" x14ac:dyDescent="0.35">
      <c r="A73" s="38" t="s">
        <v>445</v>
      </c>
      <c r="B73" s="39" t="s">
        <v>446</v>
      </c>
      <c r="C73" s="40" t="s">
        <v>447</v>
      </c>
      <c r="D73" s="38" t="s">
        <v>540</v>
      </c>
      <c r="E73" s="38" t="s">
        <v>448</v>
      </c>
      <c r="F73" s="38" t="s">
        <v>449</v>
      </c>
      <c r="G73" s="38" t="s">
        <v>450</v>
      </c>
      <c r="H73" s="38" t="s">
        <v>451</v>
      </c>
      <c r="I73" s="45" t="s">
        <v>452</v>
      </c>
      <c r="J73" s="38" t="s">
        <v>453</v>
      </c>
      <c r="K73" s="38" t="s">
        <v>50</v>
      </c>
      <c r="L73" s="38" t="s">
        <v>51</v>
      </c>
      <c r="M73" s="38" t="s">
        <v>52</v>
      </c>
      <c r="N73" s="38" t="s">
        <v>53</v>
      </c>
      <c r="O73" s="38" t="s">
        <v>15</v>
      </c>
      <c r="P73" s="38" t="s">
        <v>54</v>
      </c>
      <c r="Q73" s="38"/>
      <c r="R73" s="41">
        <v>56</v>
      </c>
      <c r="S73" s="42">
        <f t="shared" si="2"/>
        <v>56</v>
      </c>
      <c r="T73" s="43">
        <v>8.34</v>
      </c>
      <c r="U73" s="44">
        <f t="shared" si="3"/>
        <v>467.03999999999996</v>
      </c>
    </row>
    <row r="74" spans="1:21" s="11" customFormat="1" x14ac:dyDescent="0.35">
      <c r="A74" s="38" t="s">
        <v>445</v>
      </c>
      <c r="B74" s="39" t="s">
        <v>446</v>
      </c>
      <c r="C74" s="40" t="s">
        <v>447</v>
      </c>
      <c r="D74" s="38" t="s">
        <v>541</v>
      </c>
      <c r="E74" s="38" t="s">
        <v>454</v>
      </c>
      <c r="F74" s="38" t="s">
        <v>455</v>
      </c>
      <c r="G74" s="38" t="s">
        <v>450</v>
      </c>
      <c r="H74" s="38" t="s">
        <v>451</v>
      </c>
      <c r="I74" s="45" t="s">
        <v>452</v>
      </c>
      <c r="J74" s="38" t="s">
        <v>453</v>
      </c>
      <c r="K74" s="38" t="s">
        <v>50</v>
      </c>
      <c r="L74" s="38" t="s">
        <v>51</v>
      </c>
      <c r="M74" s="38" t="s">
        <v>52</v>
      </c>
      <c r="N74" s="38" t="s">
        <v>53</v>
      </c>
      <c r="O74" s="38" t="s">
        <v>15</v>
      </c>
      <c r="P74" s="38" t="s">
        <v>54</v>
      </c>
      <c r="Q74" s="38"/>
      <c r="R74" s="41">
        <v>65</v>
      </c>
      <c r="S74" s="42">
        <f t="shared" si="2"/>
        <v>65</v>
      </c>
      <c r="T74" s="43">
        <v>8.34</v>
      </c>
      <c r="U74" s="44">
        <f t="shared" si="3"/>
        <v>542.1</v>
      </c>
    </row>
    <row r="75" spans="1:21" s="11" customFormat="1" x14ac:dyDescent="0.35">
      <c r="A75" s="38" t="s">
        <v>445</v>
      </c>
      <c r="B75" s="39" t="s">
        <v>446</v>
      </c>
      <c r="C75" s="40" t="s">
        <v>447</v>
      </c>
      <c r="D75" s="38" t="s">
        <v>542</v>
      </c>
      <c r="E75" s="38" t="s">
        <v>456</v>
      </c>
      <c r="F75" s="38" t="s">
        <v>457</v>
      </c>
      <c r="G75" s="38" t="s">
        <v>450</v>
      </c>
      <c r="H75" s="38" t="s">
        <v>451</v>
      </c>
      <c r="I75" s="45" t="s">
        <v>452</v>
      </c>
      <c r="J75" s="38" t="s">
        <v>453</v>
      </c>
      <c r="K75" s="38" t="s">
        <v>50</v>
      </c>
      <c r="L75" s="38" t="s">
        <v>51</v>
      </c>
      <c r="M75" s="38" t="s">
        <v>52</v>
      </c>
      <c r="N75" s="38" t="s">
        <v>53</v>
      </c>
      <c r="O75" s="38" t="s">
        <v>15</v>
      </c>
      <c r="P75" s="38" t="s">
        <v>54</v>
      </c>
      <c r="Q75" s="38"/>
      <c r="R75" s="41">
        <v>63</v>
      </c>
      <c r="S75" s="42">
        <f t="shared" si="2"/>
        <v>63</v>
      </c>
      <c r="T75" s="43">
        <v>8.34</v>
      </c>
      <c r="U75" s="44">
        <f t="shared" si="3"/>
        <v>525.41999999999996</v>
      </c>
    </row>
    <row r="76" spans="1:21" s="11" customFormat="1" x14ac:dyDescent="0.35">
      <c r="A76" s="38" t="s">
        <v>445</v>
      </c>
      <c r="B76" s="39" t="s">
        <v>446</v>
      </c>
      <c r="C76" s="40" t="s">
        <v>447</v>
      </c>
      <c r="D76" s="38" t="s">
        <v>543</v>
      </c>
      <c r="E76" s="38" t="s">
        <v>458</v>
      </c>
      <c r="F76" s="38" t="s">
        <v>459</v>
      </c>
      <c r="G76" s="38" t="s">
        <v>450</v>
      </c>
      <c r="H76" s="38" t="s">
        <v>451</v>
      </c>
      <c r="I76" s="45" t="s">
        <v>452</v>
      </c>
      <c r="J76" s="38" t="s">
        <v>453</v>
      </c>
      <c r="K76" s="38" t="s">
        <v>50</v>
      </c>
      <c r="L76" s="38" t="s">
        <v>51</v>
      </c>
      <c r="M76" s="38" t="s">
        <v>52</v>
      </c>
      <c r="N76" s="38" t="s">
        <v>53</v>
      </c>
      <c r="O76" s="38" t="s">
        <v>15</v>
      </c>
      <c r="P76" s="38" t="s">
        <v>54</v>
      </c>
      <c r="Q76" s="38"/>
      <c r="R76" s="41">
        <v>58</v>
      </c>
      <c r="S76" s="42">
        <f t="shared" si="2"/>
        <v>58</v>
      </c>
      <c r="T76" s="43">
        <v>8.34</v>
      </c>
      <c r="U76" s="44">
        <f t="shared" si="3"/>
        <v>483.71999999999997</v>
      </c>
    </row>
    <row r="77" spans="1:21" s="11" customFormat="1" x14ac:dyDescent="0.35">
      <c r="A77" s="38" t="s">
        <v>445</v>
      </c>
      <c r="B77" s="39" t="s">
        <v>446</v>
      </c>
      <c r="C77" s="40" t="s">
        <v>447</v>
      </c>
      <c r="D77" s="38" t="s">
        <v>544</v>
      </c>
      <c r="E77" s="38" t="s">
        <v>460</v>
      </c>
      <c r="F77" s="38" t="s">
        <v>461</v>
      </c>
      <c r="G77" s="38" t="s">
        <v>450</v>
      </c>
      <c r="H77" s="38" t="s">
        <v>451</v>
      </c>
      <c r="I77" s="45" t="s">
        <v>452</v>
      </c>
      <c r="J77" s="38" t="s">
        <v>453</v>
      </c>
      <c r="K77" s="38" t="s">
        <v>50</v>
      </c>
      <c r="L77" s="38" t="s">
        <v>51</v>
      </c>
      <c r="M77" s="38" t="s">
        <v>52</v>
      </c>
      <c r="N77" s="38" t="s">
        <v>53</v>
      </c>
      <c r="O77" s="38" t="s">
        <v>15</v>
      </c>
      <c r="P77" s="38" t="s">
        <v>54</v>
      </c>
      <c r="Q77" s="38"/>
      <c r="R77" s="41">
        <v>83</v>
      </c>
      <c r="S77" s="42">
        <f t="shared" si="2"/>
        <v>83</v>
      </c>
      <c r="T77" s="43">
        <v>8.34</v>
      </c>
      <c r="U77" s="44">
        <f t="shared" si="3"/>
        <v>692.22</v>
      </c>
    </row>
    <row r="78" spans="1:21" s="11" customFormat="1" x14ac:dyDescent="0.35">
      <c r="A78" s="38" t="s">
        <v>476</v>
      </c>
      <c r="B78" s="39" t="s">
        <v>446</v>
      </c>
      <c r="C78" s="40" t="s">
        <v>477</v>
      </c>
      <c r="D78" s="38" t="s">
        <v>539</v>
      </c>
      <c r="E78" s="38" t="s">
        <v>478</v>
      </c>
      <c r="F78" s="46"/>
      <c r="G78" s="38" t="s">
        <v>479</v>
      </c>
      <c r="H78" s="38" t="s">
        <v>480</v>
      </c>
      <c r="I78" s="38" t="s">
        <v>481</v>
      </c>
      <c r="J78" s="38" t="s">
        <v>482</v>
      </c>
      <c r="K78" s="38" t="s">
        <v>50</v>
      </c>
      <c r="L78" s="38" t="s">
        <v>51</v>
      </c>
      <c r="M78" s="38" t="s">
        <v>52</v>
      </c>
      <c r="N78" s="38" t="s">
        <v>53</v>
      </c>
      <c r="O78" s="38" t="s">
        <v>15</v>
      </c>
      <c r="P78" s="38" t="s">
        <v>54</v>
      </c>
      <c r="Q78" s="38"/>
      <c r="R78" s="41">
        <v>114</v>
      </c>
      <c r="S78" s="42">
        <f t="shared" si="2"/>
        <v>114</v>
      </c>
      <c r="T78" s="47">
        <v>0</v>
      </c>
      <c r="U78" s="44">
        <f t="shared" si="3"/>
        <v>0</v>
      </c>
    </row>
    <row r="79" spans="1:21" s="11" customFormat="1" x14ac:dyDescent="0.35">
      <c r="A79" s="38" t="s">
        <v>476</v>
      </c>
      <c r="B79" s="39" t="s">
        <v>446</v>
      </c>
      <c r="C79" s="40" t="s">
        <v>477</v>
      </c>
      <c r="D79" s="38" t="s">
        <v>540</v>
      </c>
      <c r="E79" s="38" t="s">
        <v>483</v>
      </c>
      <c r="F79" s="46"/>
      <c r="G79" s="38" t="s">
        <v>479</v>
      </c>
      <c r="H79" s="38" t="s">
        <v>480</v>
      </c>
      <c r="I79" s="38" t="s">
        <v>481</v>
      </c>
      <c r="J79" s="38" t="s">
        <v>482</v>
      </c>
      <c r="K79" s="38" t="s">
        <v>50</v>
      </c>
      <c r="L79" s="38" t="s">
        <v>51</v>
      </c>
      <c r="M79" s="38" t="s">
        <v>52</v>
      </c>
      <c r="N79" s="38" t="s">
        <v>53</v>
      </c>
      <c r="O79" s="38" t="s">
        <v>15</v>
      </c>
      <c r="P79" s="38" t="s">
        <v>54</v>
      </c>
      <c r="Q79" s="38"/>
      <c r="R79" s="41">
        <v>84</v>
      </c>
      <c r="S79" s="42">
        <f t="shared" si="2"/>
        <v>84</v>
      </c>
      <c r="T79" s="47">
        <v>0</v>
      </c>
      <c r="U79" s="44">
        <f t="shared" si="3"/>
        <v>0</v>
      </c>
    </row>
    <row r="80" spans="1:21" s="11" customFormat="1" x14ac:dyDescent="0.35">
      <c r="A80" s="38" t="s">
        <v>476</v>
      </c>
      <c r="B80" s="39" t="s">
        <v>446</v>
      </c>
      <c r="C80" s="40" t="s">
        <v>477</v>
      </c>
      <c r="D80" s="38" t="s">
        <v>541</v>
      </c>
      <c r="E80" s="38" t="s">
        <v>484</v>
      </c>
      <c r="F80" s="46"/>
      <c r="G80" s="38" t="s">
        <v>479</v>
      </c>
      <c r="H80" s="38" t="s">
        <v>480</v>
      </c>
      <c r="I80" s="38" t="s">
        <v>481</v>
      </c>
      <c r="J80" s="38" t="s">
        <v>482</v>
      </c>
      <c r="K80" s="38" t="s">
        <v>50</v>
      </c>
      <c r="L80" s="38" t="s">
        <v>51</v>
      </c>
      <c r="M80" s="38" t="s">
        <v>52</v>
      </c>
      <c r="N80" s="38" t="s">
        <v>53</v>
      </c>
      <c r="O80" s="38" t="s">
        <v>15</v>
      </c>
      <c r="P80" s="38" t="s">
        <v>54</v>
      </c>
      <c r="Q80" s="38"/>
      <c r="R80" s="41">
        <v>80</v>
      </c>
      <c r="S80" s="42">
        <f t="shared" si="2"/>
        <v>80</v>
      </c>
      <c r="T80" s="47">
        <v>0</v>
      </c>
      <c r="U80" s="44">
        <f t="shared" si="3"/>
        <v>0</v>
      </c>
    </row>
    <row r="81" spans="1:21" s="11" customFormat="1" x14ac:dyDescent="0.35">
      <c r="A81" s="38" t="s">
        <v>476</v>
      </c>
      <c r="B81" s="39" t="s">
        <v>446</v>
      </c>
      <c r="C81" s="40" t="s">
        <v>477</v>
      </c>
      <c r="D81" s="38" t="s">
        <v>542</v>
      </c>
      <c r="E81" s="38" t="s">
        <v>485</v>
      </c>
      <c r="F81" s="46"/>
      <c r="G81" s="38" t="s">
        <v>479</v>
      </c>
      <c r="H81" s="38" t="s">
        <v>480</v>
      </c>
      <c r="I81" s="38" t="s">
        <v>481</v>
      </c>
      <c r="J81" s="38" t="s">
        <v>482</v>
      </c>
      <c r="K81" s="38" t="s">
        <v>50</v>
      </c>
      <c r="L81" s="38" t="s">
        <v>51</v>
      </c>
      <c r="M81" s="38" t="s">
        <v>52</v>
      </c>
      <c r="N81" s="38" t="s">
        <v>53</v>
      </c>
      <c r="O81" s="38" t="s">
        <v>15</v>
      </c>
      <c r="P81" s="38" t="s">
        <v>54</v>
      </c>
      <c r="Q81" s="38"/>
      <c r="R81" s="41">
        <v>75</v>
      </c>
      <c r="S81" s="42">
        <f t="shared" si="2"/>
        <v>75</v>
      </c>
      <c r="T81" s="47">
        <v>0</v>
      </c>
      <c r="U81" s="44">
        <f t="shared" si="3"/>
        <v>0</v>
      </c>
    </row>
    <row r="82" spans="1:21" s="11" customFormat="1" x14ac:dyDescent="0.35">
      <c r="A82" s="38" t="s">
        <v>476</v>
      </c>
      <c r="B82" s="39" t="s">
        <v>446</v>
      </c>
      <c r="C82" s="40" t="s">
        <v>477</v>
      </c>
      <c r="D82" s="38" t="s">
        <v>543</v>
      </c>
      <c r="E82" s="38" t="s">
        <v>486</v>
      </c>
      <c r="F82" s="46"/>
      <c r="G82" s="38" t="s">
        <v>479</v>
      </c>
      <c r="H82" s="38" t="s">
        <v>480</v>
      </c>
      <c r="I82" s="38" t="s">
        <v>481</v>
      </c>
      <c r="J82" s="38" t="s">
        <v>482</v>
      </c>
      <c r="K82" s="38" t="s">
        <v>50</v>
      </c>
      <c r="L82" s="38" t="s">
        <v>51</v>
      </c>
      <c r="M82" s="38" t="s">
        <v>52</v>
      </c>
      <c r="N82" s="38" t="s">
        <v>53</v>
      </c>
      <c r="O82" s="38" t="s">
        <v>15</v>
      </c>
      <c r="P82" s="38" t="s">
        <v>54</v>
      </c>
      <c r="Q82" s="38"/>
      <c r="R82" s="41">
        <v>64</v>
      </c>
      <c r="S82" s="42">
        <f t="shared" ref="S82:S113" si="4">SUM(R82)</f>
        <v>64</v>
      </c>
      <c r="T82" s="47">
        <v>0</v>
      </c>
      <c r="U82" s="44">
        <f t="shared" ref="U82:U113" si="5">S82*T82</f>
        <v>0</v>
      </c>
    </row>
    <row r="83" spans="1:21" s="11" customFormat="1" x14ac:dyDescent="0.35">
      <c r="A83" s="38" t="s">
        <v>402</v>
      </c>
      <c r="B83" s="39" t="s">
        <v>403</v>
      </c>
      <c r="C83" s="40" t="s">
        <v>76</v>
      </c>
      <c r="D83" s="38" t="s">
        <v>540</v>
      </c>
      <c r="E83" s="38" t="s">
        <v>404</v>
      </c>
      <c r="F83" s="38" t="s">
        <v>405</v>
      </c>
      <c r="G83" s="38" t="s">
        <v>406</v>
      </c>
      <c r="H83" s="38" t="s">
        <v>80</v>
      </c>
      <c r="I83" s="38" t="s">
        <v>407</v>
      </c>
      <c r="J83" s="38" t="s">
        <v>82</v>
      </c>
      <c r="K83" s="38" t="s">
        <v>50</v>
      </c>
      <c r="L83" s="38" t="s">
        <v>51</v>
      </c>
      <c r="M83" s="38" t="s">
        <v>243</v>
      </c>
      <c r="N83" s="38" t="s">
        <v>53</v>
      </c>
      <c r="O83" s="38" t="s">
        <v>15</v>
      </c>
      <c r="P83" s="38" t="s">
        <v>54</v>
      </c>
      <c r="Q83" s="38"/>
      <c r="R83" s="41">
        <v>45</v>
      </c>
      <c r="S83" s="42">
        <f t="shared" si="4"/>
        <v>45</v>
      </c>
      <c r="T83" s="43">
        <v>8.48</v>
      </c>
      <c r="U83" s="44">
        <f t="shared" si="5"/>
        <v>381.6</v>
      </c>
    </row>
    <row r="84" spans="1:21" s="11" customFormat="1" x14ac:dyDescent="0.35">
      <c r="A84" s="38" t="s">
        <v>402</v>
      </c>
      <c r="B84" s="39" t="s">
        <v>403</v>
      </c>
      <c r="C84" s="40" t="s">
        <v>76</v>
      </c>
      <c r="D84" s="38" t="s">
        <v>541</v>
      </c>
      <c r="E84" s="38" t="s">
        <v>408</v>
      </c>
      <c r="F84" s="38" t="s">
        <v>409</v>
      </c>
      <c r="G84" s="38" t="s">
        <v>406</v>
      </c>
      <c r="H84" s="38" t="s">
        <v>80</v>
      </c>
      <c r="I84" s="38" t="s">
        <v>407</v>
      </c>
      <c r="J84" s="38" t="s">
        <v>82</v>
      </c>
      <c r="K84" s="38" t="s">
        <v>50</v>
      </c>
      <c r="L84" s="38" t="s">
        <v>51</v>
      </c>
      <c r="M84" s="38" t="s">
        <v>243</v>
      </c>
      <c r="N84" s="38" t="s">
        <v>53</v>
      </c>
      <c r="O84" s="38" t="s">
        <v>15</v>
      </c>
      <c r="P84" s="38" t="s">
        <v>54</v>
      </c>
      <c r="Q84" s="38"/>
      <c r="R84" s="41">
        <v>92</v>
      </c>
      <c r="S84" s="42">
        <f t="shared" si="4"/>
        <v>92</v>
      </c>
      <c r="T84" s="43">
        <v>8.48</v>
      </c>
      <c r="U84" s="44">
        <f t="shared" si="5"/>
        <v>780.16000000000008</v>
      </c>
    </row>
    <row r="85" spans="1:21" s="11" customFormat="1" x14ac:dyDescent="0.35">
      <c r="A85" s="38" t="s">
        <v>402</v>
      </c>
      <c r="B85" s="39" t="s">
        <v>403</v>
      </c>
      <c r="C85" s="40" t="s">
        <v>76</v>
      </c>
      <c r="D85" s="38" t="s">
        <v>543</v>
      </c>
      <c r="E85" s="38" t="s">
        <v>410</v>
      </c>
      <c r="F85" s="38" t="s">
        <v>411</v>
      </c>
      <c r="G85" s="38" t="s">
        <v>406</v>
      </c>
      <c r="H85" s="38" t="s">
        <v>80</v>
      </c>
      <c r="I85" s="38" t="s">
        <v>407</v>
      </c>
      <c r="J85" s="38" t="s">
        <v>82</v>
      </c>
      <c r="K85" s="38" t="s">
        <v>50</v>
      </c>
      <c r="L85" s="38" t="s">
        <v>51</v>
      </c>
      <c r="M85" s="38" t="s">
        <v>243</v>
      </c>
      <c r="N85" s="38" t="s">
        <v>53</v>
      </c>
      <c r="O85" s="38" t="s">
        <v>15</v>
      </c>
      <c r="P85" s="38" t="s">
        <v>54</v>
      </c>
      <c r="Q85" s="38"/>
      <c r="R85" s="41">
        <v>44</v>
      </c>
      <c r="S85" s="42">
        <f t="shared" si="4"/>
        <v>44</v>
      </c>
      <c r="T85" s="43">
        <v>8.48</v>
      </c>
      <c r="U85" s="44">
        <f t="shared" si="5"/>
        <v>373.12</v>
      </c>
    </row>
    <row r="86" spans="1:21" s="11" customFormat="1" x14ac:dyDescent="0.35">
      <c r="A86" s="38" t="s">
        <v>402</v>
      </c>
      <c r="B86" s="39" t="s">
        <v>403</v>
      </c>
      <c r="C86" s="40" t="s">
        <v>76</v>
      </c>
      <c r="D86" s="38" t="s">
        <v>544</v>
      </c>
      <c r="E86" s="38" t="s">
        <v>412</v>
      </c>
      <c r="F86" s="38" t="s">
        <v>413</v>
      </c>
      <c r="G86" s="38" t="s">
        <v>406</v>
      </c>
      <c r="H86" s="38" t="s">
        <v>80</v>
      </c>
      <c r="I86" s="38" t="s">
        <v>407</v>
      </c>
      <c r="J86" s="38" t="s">
        <v>82</v>
      </c>
      <c r="K86" s="38" t="s">
        <v>50</v>
      </c>
      <c r="L86" s="38" t="s">
        <v>51</v>
      </c>
      <c r="M86" s="38" t="s">
        <v>243</v>
      </c>
      <c r="N86" s="38" t="s">
        <v>53</v>
      </c>
      <c r="O86" s="38" t="s">
        <v>15</v>
      </c>
      <c r="P86" s="38" t="s">
        <v>54</v>
      </c>
      <c r="Q86" s="38"/>
      <c r="R86" s="41">
        <v>50</v>
      </c>
      <c r="S86" s="42">
        <f t="shared" si="4"/>
        <v>50</v>
      </c>
      <c r="T86" s="43">
        <v>8.48</v>
      </c>
      <c r="U86" s="44">
        <f t="shared" si="5"/>
        <v>424</v>
      </c>
    </row>
    <row r="87" spans="1:21" s="11" customFormat="1" x14ac:dyDescent="0.35">
      <c r="A87" s="38" t="s">
        <v>392</v>
      </c>
      <c r="B87" s="39" t="s">
        <v>393</v>
      </c>
      <c r="C87" s="40" t="s">
        <v>76</v>
      </c>
      <c r="D87" s="38" t="s">
        <v>541</v>
      </c>
      <c r="E87" s="38" t="s">
        <v>394</v>
      </c>
      <c r="F87" s="38" t="s">
        <v>395</v>
      </c>
      <c r="G87" s="38" t="s">
        <v>396</v>
      </c>
      <c r="H87" s="38" t="s">
        <v>80</v>
      </c>
      <c r="I87" s="38" t="s">
        <v>397</v>
      </c>
      <c r="J87" s="38" t="s">
        <v>82</v>
      </c>
      <c r="K87" s="38" t="s">
        <v>50</v>
      </c>
      <c r="L87" s="38" t="s">
        <v>51</v>
      </c>
      <c r="M87" s="38" t="s">
        <v>243</v>
      </c>
      <c r="N87" s="38" t="s">
        <v>53</v>
      </c>
      <c r="O87" s="38" t="s">
        <v>15</v>
      </c>
      <c r="P87" s="38" t="s">
        <v>54</v>
      </c>
      <c r="Q87" s="38"/>
      <c r="R87" s="41">
        <v>32</v>
      </c>
      <c r="S87" s="42">
        <f t="shared" si="4"/>
        <v>32</v>
      </c>
      <c r="T87" s="43">
        <v>8.43</v>
      </c>
      <c r="U87" s="44">
        <f t="shared" si="5"/>
        <v>269.76</v>
      </c>
    </row>
    <row r="88" spans="1:21" s="11" customFormat="1" x14ac:dyDescent="0.35">
      <c r="A88" s="38" t="s">
        <v>392</v>
      </c>
      <c r="B88" s="39" t="s">
        <v>393</v>
      </c>
      <c r="C88" s="40" t="s">
        <v>76</v>
      </c>
      <c r="D88" s="38" t="s">
        <v>542</v>
      </c>
      <c r="E88" s="38" t="s">
        <v>398</v>
      </c>
      <c r="F88" s="38" t="s">
        <v>399</v>
      </c>
      <c r="G88" s="38" t="s">
        <v>396</v>
      </c>
      <c r="H88" s="38" t="s">
        <v>80</v>
      </c>
      <c r="I88" s="38" t="s">
        <v>397</v>
      </c>
      <c r="J88" s="38" t="s">
        <v>82</v>
      </c>
      <c r="K88" s="38" t="s">
        <v>50</v>
      </c>
      <c r="L88" s="38" t="s">
        <v>51</v>
      </c>
      <c r="M88" s="38" t="s">
        <v>243</v>
      </c>
      <c r="N88" s="38" t="s">
        <v>53</v>
      </c>
      <c r="O88" s="38" t="s">
        <v>15</v>
      </c>
      <c r="P88" s="38" t="s">
        <v>54</v>
      </c>
      <c r="Q88" s="38"/>
      <c r="R88" s="41">
        <v>107</v>
      </c>
      <c r="S88" s="42">
        <f t="shared" si="4"/>
        <v>107</v>
      </c>
      <c r="T88" s="43">
        <v>8.43</v>
      </c>
      <c r="U88" s="44">
        <f t="shared" si="5"/>
        <v>902.01</v>
      </c>
    </row>
    <row r="89" spans="1:21" x14ac:dyDescent="0.35">
      <c r="A89" s="38" t="s">
        <v>392</v>
      </c>
      <c r="B89" s="39" t="s">
        <v>393</v>
      </c>
      <c r="C89" s="40" t="s">
        <v>76</v>
      </c>
      <c r="D89" s="38" t="s">
        <v>544</v>
      </c>
      <c r="E89" s="38" t="s">
        <v>400</v>
      </c>
      <c r="F89" s="38" t="s">
        <v>401</v>
      </c>
      <c r="G89" s="38" t="s">
        <v>396</v>
      </c>
      <c r="H89" s="38" t="s">
        <v>80</v>
      </c>
      <c r="I89" s="38" t="s">
        <v>397</v>
      </c>
      <c r="J89" s="38" t="s">
        <v>82</v>
      </c>
      <c r="K89" s="38" t="s">
        <v>50</v>
      </c>
      <c r="L89" s="38" t="s">
        <v>51</v>
      </c>
      <c r="M89" s="38" t="s">
        <v>243</v>
      </c>
      <c r="N89" s="38" t="s">
        <v>53</v>
      </c>
      <c r="O89" s="38" t="s">
        <v>15</v>
      </c>
      <c r="P89" s="38" t="s">
        <v>54</v>
      </c>
      <c r="Q89" s="38"/>
      <c r="R89" s="41">
        <v>15</v>
      </c>
      <c r="S89" s="42">
        <f t="shared" si="4"/>
        <v>15</v>
      </c>
      <c r="T89" s="43">
        <v>8.43</v>
      </c>
      <c r="U89" s="44">
        <f t="shared" si="5"/>
        <v>126.44999999999999</v>
      </c>
    </row>
    <row r="90" spans="1:21" x14ac:dyDescent="0.35">
      <c r="A90" s="38" t="s">
        <v>378</v>
      </c>
      <c r="B90" s="39" t="s">
        <v>379</v>
      </c>
      <c r="C90" s="40" t="s">
        <v>76</v>
      </c>
      <c r="D90" s="38" t="s">
        <v>539</v>
      </c>
      <c r="E90" s="38" t="s">
        <v>380</v>
      </c>
      <c r="F90" s="38" t="s">
        <v>381</v>
      </c>
      <c r="G90" s="38" t="s">
        <v>382</v>
      </c>
      <c r="H90" s="38" t="s">
        <v>80</v>
      </c>
      <c r="I90" s="38" t="s">
        <v>383</v>
      </c>
      <c r="J90" s="38" t="s">
        <v>82</v>
      </c>
      <c r="K90" s="38" t="s">
        <v>50</v>
      </c>
      <c r="L90" s="38" t="s">
        <v>51</v>
      </c>
      <c r="M90" s="38" t="s">
        <v>243</v>
      </c>
      <c r="N90" s="38" t="s">
        <v>53</v>
      </c>
      <c r="O90" s="38" t="s">
        <v>15</v>
      </c>
      <c r="P90" s="38" t="s">
        <v>54</v>
      </c>
      <c r="Q90" s="38"/>
      <c r="R90" s="41">
        <v>70</v>
      </c>
      <c r="S90" s="42">
        <f t="shared" si="4"/>
        <v>70</v>
      </c>
      <c r="T90" s="43">
        <v>7.93</v>
      </c>
      <c r="U90" s="44">
        <f t="shared" si="5"/>
        <v>555.1</v>
      </c>
    </row>
    <row r="91" spans="1:21" x14ac:dyDescent="0.35">
      <c r="A91" s="38" t="s">
        <v>378</v>
      </c>
      <c r="B91" s="39" t="s">
        <v>379</v>
      </c>
      <c r="C91" s="40" t="s">
        <v>76</v>
      </c>
      <c r="D91" s="38" t="s">
        <v>540</v>
      </c>
      <c r="E91" s="38" t="s">
        <v>384</v>
      </c>
      <c r="F91" s="38" t="s">
        <v>385</v>
      </c>
      <c r="G91" s="38" t="s">
        <v>382</v>
      </c>
      <c r="H91" s="38" t="s">
        <v>80</v>
      </c>
      <c r="I91" s="38" t="s">
        <v>383</v>
      </c>
      <c r="J91" s="38" t="s">
        <v>82</v>
      </c>
      <c r="K91" s="38" t="s">
        <v>50</v>
      </c>
      <c r="L91" s="38" t="s">
        <v>51</v>
      </c>
      <c r="M91" s="38" t="s">
        <v>243</v>
      </c>
      <c r="N91" s="38" t="s">
        <v>53</v>
      </c>
      <c r="O91" s="38" t="s">
        <v>15</v>
      </c>
      <c r="P91" s="38" t="s">
        <v>54</v>
      </c>
      <c r="Q91" s="38"/>
      <c r="R91" s="41">
        <v>111</v>
      </c>
      <c r="S91" s="42">
        <f t="shared" si="4"/>
        <v>111</v>
      </c>
      <c r="T91" s="43">
        <v>7.93</v>
      </c>
      <c r="U91" s="44">
        <f t="shared" si="5"/>
        <v>880.23</v>
      </c>
    </row>
    <row r="92" spans="1:21" x14ac:dyDescent="0.35">
      <c r="A92" s="38" t="s">
        <v>378</v>
      </c>
      <c r="B92" s="39" t="s">
        <v>379</v>
      </c>
      <c r="C92" s="40" t="s">
        <v>76</v>
      </c>
      <c r="D92" s="38" t="s">
        <v>541</v>
      </c>
      <c r="E92" s="38" t="s">
        <v>386</v>
      </c>
      <c r="F92" s="38" t="s">
        <v>387</v>
      </c>
      <c r="G92" s="38" t="s">
        <v>382</v>
      </c>
      <c r="H92" s="38" t="s">
        <v>80</v>
      </c>
      <c r="I92" s="38" t="s">
        <v>383</v>
      </c>
      <c r="J92" s="38" t="s">
        <v>82</v>
      </c>
      <c r="K92" s="38" t="s">
        <v>50</v>
      </c>
      <c r="L92" s="38" t="s">
        <v>51</v>
      </c>
      <c r="M92" s="38" t="s">
        <v>243</v>
      </c>
      <c r="N92" s="38" t="s">
        <v>53</v>
      </c>
      <c r="O92" s="38" t="s">
        <v>15</v>
      </c>
      <c r="P92" s="38" t="s">
        <v>54</v>
      </c>
      <c r="Q92" s="38"/>
      <c r="R92" s="41">
        <v>183</v>
      </c>
      <c r="S92" s="42">
        <f t="shared" si="4"/>
        <v>183</v>
      </c>
      <c r="T92" s="43">
        <v>7.93</v>
      </c>
      <c r="U92" s="44">
        <f t="shared" si="5"/>
        <v>1451.19</v>
      </c>
    </row>
    <row r="93" spans="1:21" x14ac:dyDescent="0.35">
      <c r="A93" s="38" t="s">
        <v>378</v>
      </c>
      <c r="B93" s="39" t="s">
        <v>379</v>
      </c>
      <c r="C93" s="40" t="s">
        <v>76</v>
      </c>
      <c r="D93" s="38" t="s">
        <v>542</v>
      </c>
      <c r="E93" s="38" t="s">
        <v>388</v>
      </c>
      <c r="F93" s="38" t="s">
        <v>389</v>
      </c>
      <c r="G93" s="38" t="s">
        <v>382</v>
      </c>
      <c r="H93" s="38" t="s">
        <v>80</v>
      </c>
      <c r="I93" s="38" t="s">
        <v>383</v>
      </c>
      <c r="J93" s="38" t="s">
        <v>82</v>
      </c>
      <c r="K93" s="38" t="s">
        <v>50</v>
      </c>
      <c r="L93" s="38" t="s">
        <v>51</v>
      </c>
      <c r="M93" s="38" t="s">
        <v>243</v>
      </c>
      <c r="N93" s="38" t="s">
        <v>53</v>
      </c>
      <c r="O93" s="38" t="s">
        <v>15</v>
      </c>
      <c r="P93" s="38" t="s">
        <v>54</v>
      </c>
      <c r="Q93" s="38"/>
      <c r="R93" s="41">
        <v>57</v>
      </c>
      <c r="S93" s="42">
        <f t="shared" si="4"/>
        <v>57</v>
      </c>
      <c r="T93" s="43">
        <v>7.93</v>
      </c>
      <c r="U93" s="44">
        <f t="shared" si="5"/>
        <v>452.01</v>
      </c>
    </row>
    <row r="94" spans="1:21" x14ac:dyDescent="0.35">
      <c r="A94" s="38" t="s">
        <v>378</v>
      </c>
      <c r="B94" s="39" t="s">
        <v>379</v>
      </c>
      <c r="C94" s="40" t="s">
        <v>76</v>
      </c>
      <c r="D94" s="38" t="s">
        <v>543</v>
      </c>
      <c r="E94" s="38" t="s">
        <v>390</v>
      </c>
      <c r="F94" s="38" t="s">
        <v>391</v>
      </c>
      <c r="G94" s="38" t="s">
        <v>382</v>
      </c>
      <c r="H94" s="38" t="s">
        <v>80</v>
      </c>
      <c r="I94" s="38" t="s">
        <v>383</v>
      </c>
      <c r="J94" s="38" t="s">
        <v>82</v>
      </c>
      <c r="K94" s="38" t="s">
        <v>50</v>
      </c>
      <c r="L94" s="38" t="s">
        <v>51</v>
      </c>
      <c r="M94" s="38" t="s">
        <v>243</v>
      </c>
      <c r="N94" s="38" t="s">
        <v>53</v>
      </c>
      <c r="O94" s="38" t="s">
        <v>15</v>
      </c>
      <c r="P94" s="38" t="s">
        <v>54</v>
      </c>
      <c r="Q94" s="38"/>
      <c r="R94" s="41">
        <v>48</v>
      </c>
      <c r="S94" s="42">
        <f t="shared" si="4"/>
        <v>48</v>
      </c>
      <c r="T94" s="43">
        <v>7.93</v>
      </c>
      <c r="U94" s="44">
        <f t="shared" si="5"/>
        <v>380.64</v>
      </c>
    </row>
    <row r="95" spans="1:21" x14ac:dyDescent="0.35">
      <c r="A95" s="38" t="s">
        <v>298</v>
      </c>
      <c r="B95" s="39" t="s">
        <v>299</v>
      </c>
      <c r="C95" s="40" t="s">
        <v>42</v>
      </c>
      <c r="D95" s="38" t="s">
        <v>545</v>
      </c>
      <c r="E95" s="38" t="s">
        <v>300</v>
      </c>
      <c r="F95" s="38" t="s">
        <v>301</v>
      </c>
      <c r="G95" s="38" t="s">
        <v>302</v>
      </c>
      <c r="H95" s="38" t="s">
        <v>47</v>
      </c>
      <c r="I95" s="38" t="s">
        <v>303</v>
      </c>
      <c r="J95" s="38" t="s">
        <v>49</v>
      </c>
      <c r="K95" s="38" t="s">
        <v>50</v>
      </c>
      <c r="L95" s="38" t="s">
        <v>51</v>
      </c>
      <c r="M95" s="38" t="s">
        <v>243</v>
      </c>
      <c r="N95" s="38" t="s">
        <v>53</v>
      </c>
      <c r="O95" s="38" t="s">
        <v>15</v>
      </c>
      <c r="P95" s="38" t="s">
        <v>54</v>
      </c>
      <c r="Q95" s="38"/>
      <c r="R95" s="41">
        <v>10</v>
      </c>
      <c r="S95" s="42">
        <f t="shared" si="4"/>
        <v>10</v>
      </c>
      <c r="T95" s="43">
        <v>12.79</v>
      </c>
      <c r="U95" s="44">
        <f t="shared" si="5"/>
        <v>127.89999999999999</v>
      </c>
    </row>
    <row r="96" spans="1:21" x14ac:dyDescent="0.35">
      <c r="A96" s="38" t="s">
        <v>298</v>
      </c>
      <c r="B96" s="39" t="s">
        <v>299</v>
      </c>
      <c r="C96" s="40" t="s">
        <v>42</v>
      </c>
      <c r="D96" s="38" t="s">
        <v>546</v>
      </c>
      <c r="E96" s="38" t="s">
        <v>304</v>
      </c>
      <c r="F96" s="38" t="s">
        <v>305</v>
      </c>
      <c r="G96" s="38" t="s">
        <v>302</v>
      </c>
      <c r="H96" s="38" t="s">
        <v>47</v>
      </c>
      <c r="I96" s="38" t="s">
        <v>303</v>
      </c>
      <c r="J96" s="38" t="s">
        <v>49</v>
      </c>
      <c r="K96" s="38" t="s">
        <v>50</v>
      </c>
      <c r="L96" s="38" t="s">
        <v>51</v>
      </c>
      <c r="M96" s="38" t="s">
        <v>243</v>
      </c>
      <c r="N96" s="38" t="s">
        <v>53</v>
      </c>
      <c r="O96" s="38" t="s">
        <v>15</v>
      </c>
      <c r="P96" s="38" t="s">
        <v>54</v>
      </c>
      <c r="Q96" s="38"/>
      <c r="R96" s="41">
        <v>42</v>
      </c>
      <c r="S96" s="42">
        <f t="shared" si="4"/>
        <v>42</v>
      </c>
      <c r="T96" s="43">
        <v>12.79</v>
      </c>
      <c r="U96" s="44">
        <f t="shared" si="5"/>
        <v>537.17999999999995</v>
      </c>
    </row>
    <row r="97" spans="1:21" x14ac:dyDescent="0.35">
      <c r="A97" s="38" t="s">
        <v>298</v>
      </c>
      <c r="B97" s="39" t="s">
        <v>299</v>
      </c>
      <c r="C97" s="40" t="s">
        <v>42</v>
      </c>
      <c r="D97" s="38" t="s">
        <v>547</v>
      </c>
      <c r="E97" s="38" t="s">
        <v>306</v>
      </c>
      <c r="F97" s="38" t="s">
        <v>307</v>
      </c>
      <c r="G97" s="38" t="s">
        <v>302</v>
      </c>
      <c r="H97" s="38" t="s">
        <v>47</v>
      </c>
      <c r="I97" s="38" t="s">
        <v>303</v>
      </c>
      <c r="J97" s="38" t="s">
        <v>49</v>
      </c>
      <c r="K97" s="38" t="s">
        <v>50</v>
      </c>
      <c r="L97" s="38" t="s">
        <v>51</v>
      </c>
      <c r="M97" s="38" t="s">
        <v>243</v>
      </c>
      <c r="N97" s="38" t="s">
        <v>53</v>
      </c>
      <c r="O97" s="38" t="s">
        <v>15</v>
      </c>
      <c r="P97" s="38" t="s">
        <v>54</v>
      </c>
      <c r="Q97" s="38"/>
      <c r="R97" s="41">
        <v>64</v>
      </c>
      <c r="S97" s="42">
        <f t="shared" si="4"/>
        <v>64</v>
      </c>
      <c r="T97" s="43">
        <v>12.79</v>
      </c>
      <c r="U97" s="44">
        <f t="shared" si="5"/>
        <v>818.56</v>
      </c>
    </row>
    <row r="98" spans="1:21" x14ac:dyDescent="0.35">
      <c r="A98" s="38" t="s">
        <v>298</v>
      </c>
      <c r="B98" s="39" t="s">
        <v>299</v>
      </c>
      <c r="C98" s="40" t="s">
        <v>42</v>
      </c>
      <c r="D98" s="38" t="s">
        <v>548</v>
      </c>
      <c r="E98" s="38" t="s">
        <v>308</v>
      </c>
      <c r="F98" s="38" t="s">
        <v>309</v>
      </c>
      <c r="G98" s="38" t="s">
        <v>302</v>
      </c>
      <c r="H98" s="38" t="s">
        <v>47</v>
      </c>
      <c r="I98" s="38" t="s">
        <v>303</v>
      </c>
      <c r="J98" s="38" t="s">
        <v>49</v>
      </c>
      <c r="K98" s="38" t="s">
        <v>50</v>
      </c>
      <c r="L98" s="38" t="s">
        <v>51</v>
      </c>
      <c r="M98" s="38" t="s">
        <v>243</v>
      </c>
      <c r="N98" s="38" t="s">
        <v>53</v>
      </c>
      <c r="O98" s="38" t="s">
        <v>15</v>
      </c>
      <c r="P98" s="38" t="s">
        <v>54</v>
      </c>
      <c r="Q98" s="38"/>
      <c r="R98" s="41">
        <v>15</v>
      </c>
      <c r="S98" s="42">
        <f t="shared" si="4"/>
        <v>15</v>
      </c>
      <c r="T98" s="43">
        <v>12.79</v>
      </c>
      <c r="U98" s="44">
        <f t="shared" si="5"/>
        <v>191.85</v>
      </c>
    </row>
    <row r="99" spans="1:21" x14ac:dyDescent="0.35">
      <c r="A99" s="38" t="s">
        <v>273</v>
      </c>
      <c r="B99" s="39" t="s">
        <v>274</v>
      </c>
      <c r="C99" s="40" t="s">
        <v>173</v>
      </c>
      <c r="D99" s="38" t="s">
        <v>545</v>
      </c>
      <c r="E99" s="38" t="s">
        <v>275</v>
      </c>
      <c r="F99" s="38" t="s">
        <v>276</v>
      </c>
      <c r="G99" s="38" t="s">
        <v>277</v>
      </c>
      <c r="H99" s="38" t="s">
        <v>178</v>
      </c>
      <c r="I99" s="38" t="s">
        <v>278</v>
      </c>
      <c r="J99" s="38" t="s">
        <v>180</v>
      </c>
      <c r="K99" s="38" t="s">
        <v>50</v>
      </c>
      <c r="L99" s="38" t="s">
        <v>51</v>
      </c>
      <c r="M99" s="38" t="s">
        <v>243</v>
      </c>
      <c r="N99" s="38" t="s">
        <v>53</v>
      </c>
      <c r="O99" s="38" t="s">
        <v>15</v>
      </c>
      <c r="P99" s="38" t="s">
        <v>54</v>
      </c>
      <c r="Q99" s="38"/>
      <c r="R99" s="41">
        <v>16</v>
      </c>
      <c r="S99" s="42">
        <f t="shared" si="4"/>
        <v>16</v>
      </c>
      <c r="T99" s="43">
        <v>6.69</v>
      </c>
      <c r="U99" s="44">
        <f t="shared" si="5"/>
        <v>107.04</v>
      </c>
    </row>
    <row r="100" spans="1:21" x14ac:dyDescent="0.35">
      <c r="A100" s="38" t="s">
        <v>273</v>
      </c>
      <c r="B100" s="39" t="s">
        <v>274</v>
      </c>
      <c r="C100" s="40" t="s">
        <v>173</v>
      </c>
      <c r="D100" s="38" t="s">
        <v>546</v>
      </c>
      <c r="E100" s="38" t="s">
        <v>279</v>
      </c>
      <c r="F100" s="38" t="s">
        <v>280</v>
      </c>
      <c r="G100" s="38" t="s">
        <v>277</v>
      </c>
      <c r="H100" s="38" t="s">
        <v>178</v>
      </c>
      <c r="I100" s="38" t="s">
        <v>278</v>
      </c>
      <c r="J100" s="38" t="s">
        <v>180</v>
      </c>
      <c r="K100" s="38" t="s">
        <v>50</v>
      </c>
      <c r="L100" s="38" t="s">
        <v>51</v>
      </c>
      <c r="M100" s="38" t="s">
        <v>243</v>
      </c>
      <c r="N100" s="38" t="s">
        <v>53</v>
      </c>
      <c r="O100" s="38" t="s">
        <v>15</v>
      </c>
      <c r="P100" s="38" t="s">
        <v>54</v>
      </c>
      <c r="Q100" s="38"/>
      <c r="R100" s="41">
        <v>45</v>
      </c>
      <c r="S100" s="42">
        <f t="shared" si="4"/>
        <v>45</v>
      </c>
      <c r="T100" s="43">
        <v>6.69</v>
      </c>
      <c r="U100" s="44">
        <f t="shared" si="5"/>
        <v>301.05</v>
      </c>
    </row>
    <row r="101" spans="1:21" x14ac:dyDescent="0.35">
      <c r="A101" s="38" t="s">
        <v>273</v>
      </c>
      <c r="B101" s="39" t="s">
        <v>274</v>
      </c>
      <c r="C101" s="40" t="s">
        <v>173</v>
      </c>
      <c r="D101" s="38" t="s">
        <v>547</v>
      </c>
      <c r="E101" s="38" t="s">
        <v>281</v>
      </c>
      <c r="F101" s="38" t="s">
        <v>282</v>
      </c>
      <c r="G101" s="38" t="s">
        <v>277</v>
      </c>
      <c r="H101" s="38" t="s">
        <v>178</v>
      </c>
      <c r="I101" s="38" t="s">
        <v>278</v>
      </c>
      <c r="J101" s="38" t="s">
        <v>180</v>
      </c>
      <c r="K101" s="38" t="s">
        <v>50</v>
      </c>
      <c r="L101" s="38" t="s">
        <v>51</v>
      </c>
      <c r="M101" s="38" t="s">
        <v>243</v>
      </c>
      <c r="N101" s="38" t="s">
        <v>53</v>
      </c>
      <c r="O101" s="38" t="s">
        <v>15</v>
      </c>
      <c r="P101" s="38" t="s">
        <v>54</v>
      </c>
      <c r="Q101" s="38"/>
      <c r="R101" s="41">
        <v>70</v>
      </c>
      <c r="S101" s="42">
        <f t="shared" si="4"/>
        <v>70</v>
      </c>
      <c r="T101" s="43">
        <v>6.69</v>
      </c>
      <c r="U101" s="44">
        <f t="shared" si="5"/>
        <v>468.3</v>
      </c>
    </row>
    <row r="102" spans="1:21" x14ac:dyDescent="0.35">
      <c r="A102" s="38" t="s">
        <v>273</v>
      </c>
      <c r="B102" s="39" t="s">
        <v>274</v>
      </c>
      <c r="C102" s="40" t="s">
        <v>173</v>
      </c>
      <c r="D102" s="38" t="s">
        <v>548</v>
      </c>
      <c r="E102" s="38" t="s">
        <v>283</v>
      </c>
      <c r="F102" s="38" t="s">
        <v>284</v>
      </c>
      <c r="G102" s="38" t="s">
        <v>277</v>
      </c>
      <c r="H102" s="38" t="s">
        <v>178</v>
      </c>
      <c r="I102" s="38" t="s">
        <v>278</v>
      </c>
      <c r="J102" s="38" t="s">
        <v>180</v>
      </c>
      <c r="K102" s="38" t="s">
        <v>50</v>
      </c>
      <c r="L102" s="38" t="s">
        <v>51</v>
      </c>
      <c r="M102" s="38" t="s">
        <v>243</v>
      </c>
      <c r="N102" s="38" t="s">
        <v>53</v>
      </c>
      <c r="O102" s="38" t="s">
        <v>15</v>
      </c>
      <c r="P102" s="38" t="s">
        <v>54</v>
      </c>
      <c r="Q102" s="38"/>
      <c r="R102" s="41">
        <v>15</v>
      </c>
      <c r="S102" s="42">
        <f t="shared" si="4"/>
        <v>15</v>
      </c>
      <c r="T102" s="43">
        <v>6.69</v>
      </c>
      <c r="U102" s="44">
        <f t="shared" si="5"/>
        <v>100.35000000000001</v>
      </c>
    </row>
    <row r="103" spans="1:21" x14ac:dyDescent="0.35">
      <c r="A103" s="38" t="s">
        <v>273</v>
      </c>
      <c r="B103" s="39" t="s">
        <v>274</v>
      </c>
      <c r="C103" s="40" t="s">
        <v>173</v>
      </c>
      <c r="D103" s="38" t="s">
        <v>549</v>
      </c>
      <c r="E103" s="38" t="s">
        <v>285</v>
      </c>
      <c r="F103" s="38" t="s">
        <v>286</v>
      </c>
      <c r="G103" s="38" t="s">
        <v>277</v>
      </c>
      <c r="H103" s="38" t="s">
        <v>178</v>
      </c>
      <c r="I103" s="38" t="s">
        <v>278</v>
      </c>
      <c r="J103" s="38" t="s">
        <v>180</v>
      </c>
      <c r="K103" s="38" t="s">
        <v>50</v>
      </c>
      <c r="L103" s="38" t="s">
        <v>51</v>
      </c>
      <c r="M103" s="38" t="s">
        <v>243</v>
      </c>
      <c r="N103" s="38" t="s">
        <v>53</v>
      </c>
      <c r="O103" s="38" t="s">
        <v>15</v>
      </c>
      <c r="P103" s="38" t="s">
        <v>54</v>
      </c>
      <c r="Q103" s="38"/>
      <c r="R103" s="41">
        <v>1</v>
      </c>
      <c r="S103" s="42">
        <f t="shared" si="4"/>
        <v>1</v>
      </c>
      <c r="T103" s="43">
        <v>6.69</v>
      </c>
      <c r="U103" s="44">
        <f t="shared" si="5"/>
        <v>6.69</v>
      </c>
    </row>
    <row r="104" spans="1:21" x14ac:dyDescent="0.35">
      <c r="A104" s="38" t="s">
        <v>287</v>
      </c>
      <c r="B104" s="39" t="s">
        <v>274</v>
      </c>
      <c r="C104" s="40" t="s">
        <v>129</v>
      </c>
      <c r="D104" s="38" t="s">
        <v>545</v>
      </c>
      <c r="E104" s="38" t="s">
        <v>288</v>
      </c>
      <c r="F104" s="38" t="s">
        <v>289</v>
      </c>
      <c r="G104" s="38" t="s">
        <v>277</v>
      </c>
      <c r="H104" s="38" t="s">
        <v>133</v>
      </c>
      <c r="I104" s="38" t="s">
        <v>278</v>
      </c>
      <c r="J104" s="38" t="s">
        <v>135</v>
      </c>
      <c r="K104" s="38" t="s">
        <v>50</v>
      </c>
      <c r="L104" s="38" t="s">
        <v>51</v>
      </c>
      <c r="M104" s="38" t="s">
        <v>243</v>
      </c>
      <c r="N104" s="38" t="s">
        <v>53</v>
      </c>
      <c r="O104" s="38" t="s">
        <v>15</v>
      </c>
      <c r="P104" s="38" t="s">
        <v>54</v>
      </c>
      <c r="Q104" s="38"/>
      <c r="R104" s="41">
        <v>16</v>
      </c>
      <c r="S104" s="42">
        <f t="shared" si="4"/>
        <v>16</v>
      </c>
      <c r="T104" s="43">
        <v>6.69</v>
      </c>
      <c r="U104" s="44">
        <f t="shared" si="5"/>
        <v>107.04</v>
      </c>
    </row>
    <row r="105" spans="1:21" x14ac:dyDescent="0.35">
      <c r="A105" s="38" t="s">
        <v>287</v>
      </c>
      <c r="B105" s="39" t="s">
        <v>274</v>
      </c>
      <c r="C105" s="40" t="s">
        <v>129</v>
      </c>
      <c r="D105" s="38" t="s">
        <v>546</v>
      </c>
      <c r="E105" s="38" t="s">
        <v>290</v>
      </c>
      <c r="F105" s="38" t="s">
        <v>291</v>
      </c>
      <c r="G105" s="38" t="s">
        <v>277</v>
      </c>
      <c r="H105" s="38" t="s">
        <v>133</v>
      </c>
      <c r="I105" s="38" t="s">
        <v>278</v>
      </c>
      <c r="J105" s="38" t="s">
        <v>135</v>
      </c>
      <c r="K105" s="38" t="s">
        <v>50</v>
      </c>
      <c r="L105" s="38" t="s">
        <v>51</v>
      </c>
      <c r="M105" s="38" t="s">
        <v>243</v>
      </c>
      <c r="N105" s="38" t="s">
        <v>53</v>
      </c>
      <c r="O105" s="38" t="s">
        <v>15</v>
      </c>
      <c r="P105" s="38" t="s">
        <v>54</v>
      </c>
      <c r="Q105" s="38"/>
      <c r="R105" s="41">
        <v>44</v>
      </c>
      <c r="S105" s="42">
        <f t="shared" si="4"/>
        <v>44</v>
      </c>
      <c r="T105" s="43">
        <v>6.69</v>
      </c>
      <c r="U105" s="44">
        <f t="shared" si="5"/>
        <v>294.36</v>
      </c>
    </row>
    <row r="106" spans="1:21" x14ac:dyDescent="0.35">
      <c r="A106" s="38" t="s">
        <v>287</v>
      </c>
      <c r="B106" s="39" t="s">
        <v>274</v>
      </c>
      <c r="C106" s="40" t="s">
        <v>129</v>
      </c>
      <c r="D106" s="38" t="s">
        <v>547</v>
      </c>
      <c r="E106" s="38" t="s">
        <v>292</v>
      </c>
      <c r="F106" s="38" t="s">
        <v>293</v>
      </c>
      <c r="G106" s="38" t="s">
        <v>277</v>
      </c>
      <c r="H106" s="38" t="s">
        <v>133</v>
      </c>
      <c r="I106" s="38" t="s">
        <v>278</v>
      </c>
      <c r="J106" s="38" t="s">
        <v>135</v>
      </c>
      <c r="K106" s="38" t="s">
        <v>50</v>
      </c>
      <c r="L106" s="38" t="s">
        <v>51</v>
      </c>
      <c r="M106" s="38" t="s">
        <v>243</v>
      </c>
      <c r="N106" s="38" t="s">
        <v>53</v>
      </c>
      <c r="O106" s="38" t="s">
        <v>15</v>
      </c>
      <c r="P106" s="38" t="s">
        <v>54</v>
      </c>
      <c r="Q106" s="38"/>
      <c r="R106" s="41">
        <v>76</v>
      </c>
      <c r="S106" s="42">
        <f t="shared" si="4"/>
        <v>76</v>
      </c>
      <c r="T106" s="43">
        <v>6.69</v>
      </c>
      <c r="U106" s="44">
        <f t="shared" si="5"/>
        <v>508.44000000000005</v>
      </c>
    </row>
    <row r="107" spans="1:21" x14ac:dyDescent="0.35">
      <c r="A107" s="38" t="s">
        <v>287</v>
      </c>
      <c r="B107" s="39" t="s">
        <v>274</v>
      </c>
      <c r="C107" s="40" t="s">
        <v>129</v>
      </c>
      <c r="D107" s="38" t="s">
        <v>548</v>
      </c>
      <c r="E107" s="38" t="s">
        <v>294</v>
      </c>
      <c r="F107" s="38" t="s">
        <v>295</v>
      </c>
      <c r="G107" s="38" t="s">
        <v>277</v>
      </c>
      <c r="H107" s="38" t="s">
        <v>133</v>
      </c>
      <c r="I107" s="38" t="s">
        <v>278</v>
      </c>
      <c r="J107" s="38" t="s">
        <v>135</v>
      </c>
      <c r="K107" s="38" t="s">
        <v>50</v>
      </c>
      <c r="L107" s="38" t="s">
        <v>51</v>
      </c>
      <c r="M107" s="38" t="s">
        <v>243</v>
      </c>
      <c r="N107" s="38" t="s">
        <v>53</v>
      </c>
      <c r="O107" s="38" t="s">
        <v>15</v>
      </c>
      <c r="P107" s="38" t="s">
        <v>54</v>
      </c>
      <c r="Q107" s="38"/>
      <c r="R107" s="41">
        <v>16</v>
      </c>
      <c r="S107" s="42">
        <f t="shared" si="4"/>
        <v>16</v>
      </c>
      <c r="T107" s="43">
        <v>6.69</v>
      </c>
      <c r="U107" s="44">
        <f t="shared" si="5"/>
        <v>107.04</v>
      </c>
    </row>
    <row r="108" spans="1:21" x14ac:dyDescent="0.35">
      <c r="A108" s="38" t="s">
        <v>287</v>
      </c>
      <c r="B108" s="39" t="s">
        <v>274</v>
      </c>
      <c r="C108" s="40" t="s">
        <v>129</v>
      </c>
      <c r="D108" s="38" t="s">
        <v>549</v>
      </c>
      <c r="E108" s="38" t="s">
        <v>296</v>
      </c>
      <c r="F108" s="38" t="s">
        <v>297</v>
      </c>
      <c r="G108" s="38" t="s">
        <v>277</v>
      </c>
      <c r="H108" s="38" t="s">
        <v>133</v>
      </c>
      <c r="I108" s="38" t="s">
        <v>278</v>
      </c>
      <c r="J108" s="38" t="s">
        <v>135</v>
      </c>
      <c r="K108" s="38" t="s">
        <v>50</v>
      </c>
      <c r="L108" s="38" t="s">
        <v>51</v>
      </c>
      <c r="M108" s="38" t="s">
        <v>243</v>
      </c>
      <c r="N108" s="38" t="s">
        <v>53</v>
      </c>
      <c r="O108" s="38" t="s">
        <v>15</v>
      </c>
      <c r="P108" s="38" t="s">
        <v>54</v>
      </c>
      <c r="Q108" s="38"/>
      <c r="R108" s="41">
        <v>5</v>
      </c>
      <c r="S108" s="42">
        <f t="shared" si="4"/>
        <v>5</v>
      </c>
      <c r="T108" s="43">
        <v>6.69</v>
      </c>
      <c r="U108" s="44">
        <f t="shared" si="5"/>
        <v>33.450000000000003</v>
      </c>
    </row>
    <row r="109" spans="1:21" x14ac:dyDescent="0.35">
      <c r="A109" s="38" t="s">
        <v>487</v>
      </c>
      <c r="B109" s="39" t="s">
        <v>488</v>
      </c>
      <c r="C109" s="40" t="s">
        <v>477</v>
      </c>
      <c r="D109" s="38" t="s">
        <v>539</v>
      </c>
      <c r="E109" s="38" t="s">
        <v>489</v>
      </c>
      <c r="F109" s="38" t="s">
        <v>490</v>
      </c>
      <c r="G109" s="38" t="s">
        <v>491</v>
      </c>
      <c r="H109" s="38" t="s">
        <v>480</v>
      </c>
      <c r="I109" s="38" t="s">
        <v>492</v>
      </c>
      <c r="J109" s="38" t="s">
        <v>482</v>
      </c>
      <c r="K109" s="38" t="s">
        <v>50</v>
      </c>
      <c r="L109" s="38" t="s">
        <v>51</v>
      </c>
      <c r="M109" s="38" t="s">
        <v>118</v>
      </c>
      <c r="N109" s="38" t="s">
        <v>53</v>
      </c>
      <c r="O109" s="38" t="s">
        <v>15</v>
      </c>
      <c r="P109" s="38" t="s">
        <v>54</v>
      </c>
      <c r="Q109" s="38"/>
      <c r="R109" s="41">
        <v>113</v>
      </c>
      <c r="S109" s="42">
        <f t="shared" si="4"/>
        <v>113</v>
      </c>
      <c r="T109" s="43">
        <v>14.66</v>
      </c>
      <c r="U109" s="44">
        <f t="shared" si="5"/>
        <v>1656.58</v>
      </c>
    </row>
    <row r="110" spans="1:21" x14ac:dyDescent="0.35">
      <c r="A110" s="38" t="s">
        <v>487</v>
      </c>
      <c r="B110" s="39" t="s">
        <v>488</v>
      </c>
      <c r="C110" s="40" t="s">
        <v>477</v>
      </c>
      <c r="D110" s="38" t="s">
        <v>540</v>
      </c>
      <c r="E110" s="38" t="s">
        <v>493</v>
      </c>
      <c r="F110" s="38" t="s">
        <v>494</v>
      </c>
      <c r="G110" s="38" t="s">
        <v>491</v>
      </c>
      <c r="H110" s="38" t="s">
        <v>480</v>
      </c>
      <c r="I110" s="38" t="s">
        <v>492</v>
      </c>
      <c r="J110" s="38" t="s">
        <v>482</v>
      </c>
      <c r="K110" s="38" t="s">
        <v>50</v>
      </c>
      <c r="L110" s="38" t="s">
        <v>51</v>
      </c>
      <c r="M110" s="38" t="s">
        <v>118</v>
      </c>
      <c r="N110" s="38" t="s">
        <v>53</v>
      </c>
      <c r="O110" s="38" t="s">
        <v>15</v>
      </c>
      <c r="P110" s="38" t="s">
        <v>54</v>
      </c>
      <c r="Q110" s="38"/>
      <c r="R110" s="41">
        <v>73</v>
      </c>
      <c r="S110" s="42">
        <f t="shared" si="4"/>
        <v>73</v>
      </c>
      <c r="T110" s="43">
        <v>14.66</v>
      </c>
      <c r="U110" s="44">
        <f t="shared" si="5"/>
        <v>1070.18</v>
      </c>
    </row>
    <row r="111" spans="1:21" x14ac:dyDescent="0.35">
      <c r="A111" s="38" t="s">
        <v>487</v>
      </c>
      <c r="B111" s="39" t="s">
        <v>488</v>
      </c>
      <c r="C111" s="40" t="s">
        <v>477</v>
      </c>
      <c r="D111" s="38" t="s">
        <v>541</v>
      </c>
      <c r="E111" s="38" t="s">
        <v>495</v>
      </c>
      <c r="F111" s="38" t="s">
        <v>496</v>
      </c>
      <c r="G111" s="38" t="s">
        <v>491</v>
      </c>
      <c r="H111" s="38" t="s">
        <v>480</v>
      </c>
      <c r="I111" s="38" t="s">
        <v>492</v>
      </c>
      <c r="J111" s="38" t="s">
        <v>482</v>
      </c>
      <c r="K111" s="38" t="s">
        <v>50</v>
      </c>
      <c r="L111" s="38" t="s">
        <v>51</v>
      </c>
      <c r="M111" s="38" t="s">
        <v>118</v>
      </c>
      <c r="N111" s="38" t="s">
        <v>53</v>
      </c>
      <c r="O111" s="38" t="s">
        <v>15</v>
      </c>
      <c r="P111" s="38" t="s">
        <v>54</v>
      </c>
      <c r="Q111" s="38"/>
      <c r="R111" s="41">
        <v>46</v>
      </c>
      <c r="S111" s="42">
        <f t="shared" si="4"/>
        <v>46</v>
      </c>
      <c r="T111" s="43">
        <v>14.66</v>
      </c>
      <c r="U111" s="44">
        <f t="shared" si="5"/>
        <v>674.36</v>
      </c>
    </row>
    <row r="112" spans="1:21" x14ac:dyDescent="0.35">
      <c r="A112" s="38" t="s">
        <v>487</v>
      </c>
      <c r="B112" s="39" t="s">
        <v>488</v>
      </c>
      <c r="C112" s="40" t="s">
        <v>477</v>
      </c>
      <c r="D112" s="38" t="s">
        <v>542</v>
      </c>
      <c r="E112" s="38" t="s">
        <v>497</v>
      </c>
      <c r="F112" s="38" t="s">
        <v>498</v>
      </c>
      <c r="G112" s="38" t="s">
        <v>491</v>
      </c>
      <c r="H112" s="38" t="s">
        <v>480</v>
      </c>
      <c r="I112" s="38" t="s">
        <v>492</v>
      </c>
      <c r="J112" s="38" t="s">
        <v>482</v>
      </c>
      <c r="K112" s="38" t="s">
        <v>50</v>
      </c>
      <c r="L112" s="38" t="s">
        <v>51</v>
      </c>
      <c r="M112" s="38" t="s">
        <v>118</v>
      </c>
      <c r="N112" s="38" t="s">
        <v>53</v>
      </c>
      <c r="O112" s="38" t="s">
        <v>15</v>
      </c>
      <c r="P112" s="38" t="s">
        <v>54</v>
      </c>
      <c r="Q112" s="38"/>
      <c r="R112" s="41">
        <v>42</v>
      </c>
      <c r="S112" s="42">
        <f t="shared" si="4"/>
        <v>42</v>
      </c>
      <c r="T112" s="43">
        <v>14.66</v>
      </c>
      <c r="U112" s="44">
        <f t="shared" si="5"/>
        <v>615.72</v>
      </c>
    </row>
    <row r="113" spans="1:21" x14ac:dyDescent="0.35">
      <c r="A113" s="38" t="s">
        <v>487</v>
      </c>
      <c r="B113" s="39" t="s">
        <v>488</v>
      </c>
      <c r="C113" s="40" t="s">
        <v>477</v>
      </c>
      <c r="D113" s="38" t="s">
        <v>543</v>
      </c>
      <c r="E113" s="38" t="s">
        <v>499</v>
      </c>
      <c r="F113" s="38" t="s">
        <v>500</v>
      </c>
      <c r="G113" s="38" t="s">
        <v>491</v>
      </c>
      <c r="H113" s="38" t="s">
        <v>480</v>
      </c>
      <c r="I113" s="38" t="s">
        <v>492</v>
      </c>
      <c r="J113" s="38" t="s">
        <v>482</v>
      </c>
      <c r="K113" s="38" t="s">
        <v>50</v>
      </c>
      <c r="L113" s="38" t="s">
        <v>51</v>
      </c>
      <c r="M113" s="38" t="s">
        <v>118</v>
      </c>
      <c r="N113" s="38" t="s">
        <v>53</v>
      </c>
      <c r="O113" s="38" t="s">
        <v>15</v>
      </c>
      <c r="P113" s="38" t="s">
        <v>54</v>
      </c>
      <c r="Q113" s="38"/>
      <c r="R113" s="41">
        <v>35</v>
      </c>
      <c r="S113" s="42">
        <f t="shared" si="4"/>
        <v>35</v>
      </c>
      <c r="T113" s="43">
        <v>14.66</v>
      </c>
      <c r="U113" s="44">
        <f t="shared" si="5"/>
        <v>513.1</v>
      </c>
    </row>
    <row r="114" spans="1:21" x14ac:dyDescent="0.35">
      <c r="A114" s="38" t="s">
        <v>220</v>
      </c>
      <c r="B114" s="39" t="s">
        <v>221</v>
      </c>
      <c r="C114" s="40" t="s">
        <v>222</v>
      </c>
      <c r="D114" s="38" t="s">
        <v>539</v>
      </c>
      <c r="E114" s="38" t="s">
        <v>223</v>
      </c>
      <c r="F114" s="38" t="s">
        <v>224</v>
      </c>
      <c r="G114" s="38" t="s">
        <v>225</v>
      </c>
      <c r="H114" s="38" t="s">
        <v>226</v>
      </c>
      <c r="I114" s="38" t="s">
        <v>227</v>
      </c>
      <c r="J114" s="38" t="s">
        <v>228</v>
      </c>
      <c r="K114" s="38" t="s">
        <v>50</v>
      </c>
      <c r="L114" s="38" t="s">
        <v>51</v>
      </c>
      <c r="M114" s="38" t="s">
        <v>118</v>
      </c>
      <c r="N114" s="38" t="s">
        <v>53</v>
      </c>
      <c r="O114" s="38" t="s">
        <v>15</v>
      </c>
      <c r="P114" s="38" t="s">
        <v>54</v>
      </c>
      <c r="Q114" s="38"/>
      <c r="R114" s="41">
        <v>71</v>
      </c>
      <c r="S114" s="42">
        <f t="shared" ref="S114:S145" si="6">SUM(R114)</f>
        <v>71</v>
      </c>
      <c r="T114" s="43">
        <v>21.31</v>
      </c>
      <c r="U114" s="44">
        <f t="shared" ref="U114:U145" si="7">S114*T114</f>
        <v>1513.01</v>
      </c>
    </row>
    <row r="115" spans="1:21" x14ac:dyDescent="0.35">
      <c r="A115" s="38" t="s">
        <v>220</v>
      </c>
      <c r="B115" s="39" t="s">
        <v>221</v>
      </c>
      <c r="C115" s="40" t="s">
        <v>222</v>
      </c>
      <c r="D115" s="38" t="s">
        <v>540</v>
      </c>
      <c r="E115" s="38" t="s">
        <v>229</v>
      </c>
      <c r="F115" s="38" t="s">
        <v>230</v>
      </c>
      <c r="G115" s="38" t="s">
        <v>225</v>
      </c>
      <c r="H115" s="38" t="s">
        <v>226</v>
      </c>
      <c r="I115" s="38" t="s">
        <v>227</v>
      </c>
      <c r="J115" s="38" t="s">
        <v>228</v>
      </c>
      <c r="K115" s="38" t="s">
        <v>50</v>
      </c>
      <c r="L115" s="38" t="s">
        <v>51</v>
      </c>
      <c r="M115" s="38" t="s">
        <v>118</v>
      </c>
      <c r="N115" s="38" t="s">
        <v>53</v>
      </c>
      <c r="O115" s="38" t="s">
        <v>15</v>
      </c>
      <c r="P115" s="38" t="s">
        <v>54</v>
      </c>
      <c r="Q115" s="38"/>
      <c r="R115" s="41">
        <v>36</v>
      </c>
      <c r="S115" s="42">
        <f t="shared" si="6"/>
        <v>36</v>
      </c>
      <c r="T115" s="43">
        <v>21.31</v>
      </c>
      <c r="U115" s="44">
        <f t="shared" si="7"/>
        <v>767.16</v>
      </c>
    </row>
    <row r="116" spans="1:21" x14ac:dyDescent="0.35">
      <c r="A116" s="38" t="s">
        <v>220</v>
      </c>
      <c r="B116" s="39" t="s">
        <v>221</v>
      </c>
      <c r="C116" s="40" t="s">
        <v>222</v>
      </c>
      <c r="D116" s="38" t="s">
        <v>541</v>
      </c>
      <c r="E116" s="38" t="s">
        <v>231</v>
      </c>
      <c r="F116" s="38" t="s">
        <v>232</v>
      </c>
      <c r="G116" s="38" t="s">
        <v>225</v>
      </c>
      <c r="H116" s="38" t="s">
        <v>226</v>
      </c>
      <c r="I116" s="38" t="s">
        <v>227</v>
      </c>
      <c r="J116" s="38" t="s">
        <v>228</v>
      </c>
      <c r="K116" s="38" t="s">
        <v>50</v>
      </c>
      <c r="L116" s="38" t="s">
        <v>51</v>
      </c>
      <c r="M116" s="38" t="s">
        <v>118</v>
      </c>
      <c r="N116" s="38" t="s">
        <v>53</v>
      </c>
      <c r="O116" s="38" t="s">
        <v>15</v>
      </c>
      <c r="P116" s="38" t="s">
        <v>54</v>
      </c>
      <c r="Q116" s="38"/>
      <c r="R116" s="41">
        <v>35</v>
      </c>
      <c r="S116" s="42">
        <f t="shared" si="6"/>
        <v>35</v>
      </c>
      <c r="T116" s="43">
        <v>21.31</v>
      </c>
      <c r="U116" s="44">
        <f t="shared" si="7"/>
        <v>745.84999999999991</v>
      </c>
    </row>
    <row r="117" spans="1:21" x14ac:dyDescent="0.35">
      <c r="A117" s="38" t="s">
        <v>220</v>
      </c>
      <c r="B117" s="39" t="s">
        <v>221</v>
      </c>
      <c r="C117" s="40" t="s">
        <v>222</v>
      </c>
      <c r="D117" s="38" t="s">
        <v>542</v>
      </c>
      <c r="E117" s="38" t="s">
        <v>233</v>
      </c>
      <c r="F117" s="38" t="s">
        <v>234</v>
      </c>
      <c r="G117" s="38" t="s">
        <v>225</v>
      </c>
      <c r="H117" s="38" t="s">
        <v>226</v>
      </c>
      <c r="I117" s="38" t="s">
        <v>227</v>
      </c>
      <c r="J117" s="38" t="s">
        <v>228</v>
      </c>
      <c r="K117" s="38" t="s">
        <v>50</v>
      </c>
      <c r="L117" s="38" t="s">
        <v>51</v>
      </c>
      <c r="M117" s="38" t="s">
        <v>118</v>
      </c>
      <c r="N117" s="38" t="s">
        <v>53</v>
      </c>
      <c r="O117" s="38" t="s">
        <v>15</v>
      </c>
      <c r="P117" s="38" t="s">
        <v>54</v>
      </c>
      <c r="Q117" s="38"/>
      <c r="R117" s="41">
        <v>32</v>
      </c>
      <c r="S117" s="42">
        <f t="shared" si="6"/>
        <v>32</v>
      </c>
      <c r="T117" s="43">
        <v>21.31</v>
      </c>
      <c r="U117" s="44">
        <f t="shared" si="7"/>
        <v>681.92</v>
      </c>
    </row>
    <row r="118" spans="1:21" x14ac:dyDescent="0.35">
      <c r="A118" s="38" t="s">
        <v>220</v>
      </c>
      <c r="B118" s="39" t="s">
        <v>221</v>
      </c>
      <c r="C118" s="40" t="s">
        <v>222</v>
      </c>
      <c r="D118" s="38" t="s">
        <v>543</v>
      </c>
      <c r="E118" s="38" t="s">
        <v>235</v>
      </c>
      <c r="F118" s="38" t="s">
        <v>236</v>
      </c>
      <c r="G118" s="38" t="s">
        <v>225</v>
      </c>
      <c r="H118" s="38" t="s">
        <v>226</v>
      </c>
      <c r="I118" s="38" t="s">
        <v>227</v>
      </c>
      <c r="J118" s="38" t="s">
        <v>228</v>
      </c>
      <c r="K118" s="38" t="s">
        <v>50</v>
      </c>
      <c r="L118" s="38" t="s">
        <v>51</v>
      </c>
      <c r="M118" s="38" t="s">
        <v>118</v>
      </c>
      <c r="N118" s="38" t="s">
        <v>53</v>
      </c>
      <c r="O118" s="38" t="s">
        <v>15</v>
      </c>
      <c r="P118" s="38" t="s">
        <v>54</v>
      </c>
      <c r="Q118" s="38"/>
      <c r="R118" s="41">
        <v>28</v>
      </c>
      <c r="S118" s="42">
        <f t="shared" si="6"/>
        <v>28</v>
      </c>
      <c r="T118" s="43">
        <v>21.31</v>
      </c>
      <c r="U118" s="44">
        <f t="shared" si="7"/>
        <v>596.67999999999995</v>
      </c>
    </row>
    <row r="119" spans="1:21" x14ac:dyDescent="0.35">
      <c r="A119" s="38" t="s">
        <v>203</v>
      </c>
      <c r="B119" s="39" t="s">
        <v>204</v>
      </c>
      <c r="C119" s="40" t="s">
        <v>205</v>
      </c>
      <c r="D119" s="38" t="s">
        <v>539</v>
      </c>
      <c r="E119" s="38" t="s">
        <v>206</v>
      </c>
      <c r="F119" s="38" t="s">
        <v>207</v>
      </c>
      <c r="G119" s="38" t="s">
        <v>208</v>
      </c>
      <c r="H119" s="38" t="s">
        <v>209</v>
      </c>
      <c r="I119" s="45" t="s">
        <v>210</v>
      </c>
      <c r="J119" s="38" t="s">
        <v>211</v>
      </c>
      <c r="K119" s="38" t="s">
        <v>50</v>
      </c>
      <c r="L119" s="38" t="s">
        <v>51</v>
      </c>
      <c r="M119" s="38" t="s">
        <v>118</v>
      </c>
      <c r="N119" s="38" t="s">
        <v>53</v>
      </c>
      <c r="O119" s="38" t="s">
        <v>15</v>
      </c>
      <c r="P119" s="38" t="s">
        <v>54</v>
      </c>
      <c r="Q119" s="38"/>
      <c r="R119" s="41">
        <v>74</v>
      </c>
      <c r="S119" s="42">
        <f t="shared" si="6"/>
        <v>74</v>
      </c>
      <c r="T119" s="43">
        <v>20.62</v>
      </c>
      <c r="U119" s="44">
        <f t="shared" si="7"/>
        <v>1525.88</v>
      </c>
    </row>
    <row r="120" spans="1:21" x14ac:dyDescent="0.35">
      <c r="A120" s="38" t="s">
        <v>203</v>
      </c>
      <c r="B120" s="39" t="s">
        <v>204</v>
      </c>
      <c r="C120" s="40" t="s">
        <v>205</v>
      </c>
      <c r="D120" s="38" t="s">
        <v>540</v>
      </c>
      <c r="E120" s="38" t="s">
        <v>212</v>
      </c>
      <c r="F120" s="38" t="s">
        <v>213</v>
      </c>
      <c r="G120" s="38" t="s">
        <v>208</v>
      </c>
      <c r="H120" s="38" t="s">
        <v>209</v>
      </c>
      <c r="I120" s="45" t="s">
        <v>210</v>
      </c>
      <c r="J120" s="38" t="s">
        <v>211</v>
      </c>
      <c r="K120" s="38" t="s">
        <v>50</v>
      </c>
      <c r="L120" s="38" t="s">
        <v>51</v>
      </c>
      <c r="M120" s="38" t="s">
        <v>118</v>
      </c>
      <c r="N120" s="38" t="s">
        <v>53</v>
      </c>
      <c r="O120" s="38" t="s">
        <v>15</v>
      </c>
      <c r="P120" s="38" t="s">
        <v>54</v>
      </c>
      <c r="Q120" s="38"/>
      <c r="R120" s="41">
        <v>61</v>
      </c>
      <c r="S120" s="42">
        <f t="shared" si="6"/>
        <v>61</v>
      </c>
      <c r="T120" s="43">
        <v>20.62</v>
      </c>
      <c r="U120" s="44">
        <f t="shared" si="7"/>
        <v>1257.8200000000002</v>
      </c>
    </row>
    <row r="121" spans="1:21" x14ac:dyDescent="0.35">
      <c r="A121" s="38" t="s">
        <v>203</v>
      </c>
      <c r="B121" s="39" t="s">
        <v>204</v>
      </c>
      <c r="C121" s="40" t="s">
        <v>205</v>
      </c>
      <c r="D121" s="38" t="s">
        <v>541</v>
      </c>
      <c r="E121" s="38" t="s">
        <v>214</v>
      </c>
      <c r="F121" s="38" t="s">
        <v>215</v>
      </c>
      <c r="G121" s="38" t="s">
        <v>208</v>
      </c>
      <c r="H121" s="38" t="s">
        <v>209</v>
      </c>
      <c r="I121" s="45" t="s">
        <v>210</v>
      </c>
      <c r="J121" s="38" t="s">
        <v>211</v>
      </c>
      <c r="K121" s="38" t="s">
        <v>50</v>
      </c>
      <c r="L121" s="38" t="s">
        <v>51</v>
      </c>
      <c r="M121" s="38" t="s">
        <v>118</v>
      </c>
      <c r="N121" s="38" t="s">
        <v>53</v>
      </c>
      <c r="O121" s="38" t="s">
        <v>15</v>
      </c>
      <c r="P121" s="38" t="s">
        <v>54</v>
      </c>
      <c r="Q121" s="38"/>
      <c r="R121" s="41">
        <v>72</v>
      </c>
      <c r="S121" s="42">
        <f t="shared" si="6"/>
        <v>72</v>
      </c>
      <c r="T121" s="43">
        <v>20.62</v>
      </c>
      <c r="U121" s="44">
        <f t="shared" si="7"/>
        <v>1484.64</v>
      </c>
    </row>
    <row r="122" spans="1:21" x14ac:dyDescent="0.35">
      <c r="A122" s="38" t="s">
        <v>203</v>
      </c>
      <c r="B122" s="39" t="s">
        <v>204</v>
      </c>
      <c r="C122" s="40" t="s">
        <v>205</v>
      </c>
      <c r="D122" s="38" t="s">
        <v>542</v>
      </c>
      <c r="E122" s="38" t="s">
        <v>216</v>
      </c>
      <c r="F122" s="38" t="s">
        <v>217</v>
      </c>
      <c r="G122" s="38" t="s">
        <v>208</v>
      </c>
      <c r="H122" s="38" t="s">
        <v>209</v>
      </c>
      <c r="I122" s="45" t="s">
        <v>210</v>
      </c>
      <c r="J122" s="38" t="s">
        <v>211</v>
      </c>
      <c r="K122" s="38" t="s">
        <v>50</v>
      </c>
      <c r="L122" s="38" t="s">
        <v>51</v>
      </c>
      <c r="M122" s="38" t="s">
        <v>118</v>
      </c>
      <c r="N122" s="38" t="s">
        <v>53</v>
      </c>
      <c r="O122" s="38" t="s">
        <v>15</v>
      </c>
      <c r="P122" s="38" t="s">
        <v>54</v>
      </c>
      <c r="Q122" s="38"/>
      <c r="R122" s="41">
        <v>62</v>
      </c>
      <c r="S122" s="42">
        <f t="shared" si="6"/>
        <v>62</v>
      </c>
      <c r="T122" s="43">
        <v>20.62</v>
      </c>
      <c r="U122" s="44">
        <f t="shared" si="7"/>
        <v>1278.44</v>
      </c>
    </row>
    <row r="123" spans="1:21" x14ac:dyDescent="0.35">
      <c r="A123" s="38" t="s">
        <v>203</v>
      </c>
      <c r="B123" s="39" t="s">
        <v>204</v>
      </c>
      <c r="C123" s="40" t="s">
        <v>205</v>
      </c>
      <c r="D123" s="38" t="s">
        <v>543</v>
      </c>
      <c r="E123" s="38" t="s">
        <v>218</v>
      </c>
      <c r="F123" s="38" t="s">
        <v>219</v>
      </c>
      <c r="G123" s="38" t="s">
        <v>208</v>
      </c>
      <c r="H123" s="38" t="s">
        <v>209</v>
      </c>
      <c r="I123" s="45" t="s">
        <v>210</v>
      </c>
      <c r="J123" s="38" t="s">
        <v>211</v>
      </c>
      <c r="K123" s="38" t="s">
        <v>50</v>
      </c>
      <c r="L123" s="38" t="s">
        <v>51</v>
      </c>
      <c r="M123" s="38" t="s">
        <v>118</v>
      </c>
      <c r="N123" s="38" t="s">
        <v>53</v>
      </c>
      <c r="O123" s="38" t="s">
        <v>15</v>
      </c>
      <c r="P123" s="38" t="s">
        <v>54</v>
      </c>
      <c r="Q123" s="38"/>
      <c r="R123" s="41">
        <v>50</v>
      </c>
      <c r="S123" s="42">
        <f t="shared" si="6"/>
        <v>50</v>
      </c>
      <c r="T123" s="43">
        <v>20.62</v>
      </c>
      <c r="U123" s="44">
        <f t="shared" si="7"/>
        <v>1031</v>
      </c>
    </row>
    <row r="124" spans="1:21" x14ac:dyDescent="0.35">
      <c r="A124" s="38" t="s">
        <v>40</v>
      </c>
      <c r="B124" s="39" t="s">
        <v>41</v>
      </c>
      <c r="C124" s="40" t="s">
        <v>42</v>
      </c>
      <c r="D124" s="38" t="s">
        <v>540</v>
      </c>
      <c r="E124" s="38" t="s">
        <v>44</v>
      </c>
      <c r="F124" s="38" t="s">
        <v>45</v>
      </c>
      <c r="G124" s="38" t="s">
        <v>46</v>
      </c>
      <c r="H124" s="38" t="s">
        <v>47</v>
      </c>
      <c r="I124" s="38" t="s">
        <v>48</v>
      </c>
      <c r="J124" s="38" t="s">
        <v>49</v>
      </c>
      <c r="K124" s="38" t="s">
        <v>50</v>
      </c>
      <c r="L124" s="38" t="s">
        <v>51</v>
      </c>
      <c r="M124" s="38" t="s">
        <v>52</v>
      </c>
      <c r="N124" s="38" t="s">
        <v>53</v>
      </c>
      <c r="O124" s="38" t="s">
        <v>15</v>
      </c>
      <c r="P124" s="38" t="s">
        <v>54</v>
      </c>
      <c r="Q124" s="38"/>
      <c r="R124" s="41">
        <v>24</v>
      </c>
      <c r="S124" s="42">
        <f t="shared" si="6"/>
        <v>24</v>
      </c>
      <c r="T124" s="43">
        <v>9.9499999999999993</v>
      </c>
      <c r="U124" s="44">
        <f t="shared" si="7"/>
        <v>238.79999999999998</v>
      </c>
    </row>
    <row r="125" spans="1:21" x14ac:dyDescent="0.35">
      <c r="A125" s="38" t="s">
        <v>40</v>
      </c>
      <c r="B125" s="39" t="s">
        <v>41</v>
      </c>
      <c r="C125" s="40" t="s">
        <v>42</v>
      </c>
      <c r="D125" s="38" t="s">
        <v>541</v>
      </c>
      <c r="E125" s="38" t="s">
        <v>56</v>
      </c>
      <c r="F125" s="38" t="s">
        <v>57</v>
      </c>
      <c r="G125" s="38" t="s">
        <v>46</v>
      </c>
      <c r="H125" s="38" t="s">
        <v>47</v>
      </c>
      <c r="I125" s="38" t="s">
        <v>48</v>
      </c>
      <c r="J125" s="38" t="s">
        <v>49</v>
      </c>
      <c r="K125" s="38" t="s">
        <v>50</v>
      </c>
      <c r="L125" s="38" t="s">
        <v>51</v>
      </c>
      <c r="M125" s="38" t="s">
        <v>52</v>
      </c>
      <c r="N125" s="38" t="s">
        <v>53</v>
      </c>
      <c r="O125" s="38" t="s">
        <v>15</v>
      </c>
      <c r="P125" s="38" t="s">
        <v>54</v>
      </c>
      <c r="Q125" s="38"/>
      <c r="R125" s="41">
        <v>21</v>
      </c>
      <c r="S125" s="42">
        <f t="shared" si="6"/>
        <v>21</v>
      </c>
      <c r="T125" s="43">
        <v>9.9499999999999993</v>
      </c>
      <c r="U125" s="44">
        <f t="shared" si="7"/>
        <v>208.95</v>
      </c>
    </row>
    <row r="126" spans="1:21" x14ac:dyDescent="0.35">
      <c r="A126" s="38" t="s">
        <v>40</v>
      </c>
      <c r="B126" s="39" t="s">
        <v>41</v>
      </c>
      <c r="C126" s="40" t="s">
        <v>42</v>
      </c>
      <c r="D126" s="38" t="s">
        <v>543</v>
      </c>
      <c r="E126" s="38" t="s">
        <v>59</v>
      </c>
      <c r="F126" s="38" t="s">
        <v>60</v>
      </c>
      <c r="G126" s="38" t="s">
        <v>46</v>
      </c>
      <c r="H126" s="38" t="s">
        <v>47</v>
      </c>
      <c r="I126" s="38" t="s">
        <v>48</v>
      </c>
      <c r="J126" s="38" t="s">
        <v>49</v>
      </c>
      <c r="K126" s="38" t="s">
        <v>50</v>
      </c>
      <c r="L126" s="38" t="s">
        <v>51</v>
      </c>
      <c r="M126" s="38" t="s">
        <v>52</v>
      </c>
      <c r="N126" s="38" t="s">
        <v>53</v>
      </c>
      <c r="O126" s="38" t="s">
        <v>15</v>
      </c>
      <c r="P126" s="38" t="s">
        <v>54</v>
      </c>
      <c r="Q126" s="38"/>
      <c r="R126" s="41">
        <v>9</v>
      </c>
      <c r="S126" s="42">
        <f t="shared" si="6"/>
        <v>9</v>
      </c>
      <c r="T126" s="43">
        <v>9.9499999999999993</v>
      </c>
      <c r="U126" s="44">
        <f t="shared" si="7"/>
        <v>89.55</v>
      </c>
    </row>
    <row r="127" spans="1:21" x14ac:dyDescent="0.35">
      <c r="A127" s="38" t="s">
        <v>40</v>
      </c>
      <c r="B127" s="39" t="s">
        <v>41</v>
      </c>
      <c r="C127" s="40" t="s">
        <v>42</v>
      </c>
      <c r="D127" s="38" t="s">
        <v>544</v>
      </c>
      <c r="E127" s="38" t="s">
        <v>62</v>
      </c>
      <c r="F127" s="38" t="s">
        <v>63</v>
      </c>
      <c r="G127" s="38" t="s">
        <v>46</v>
      </c>
      <c r="H127" s="38" t="s">
        <v>47</v>
      </c>
      <c r="I127" s="38" t="s">
        <v>48</v>
      </c>
      <c r="J127" s="38" t="s">
        <v>49</v>
      </c>
      <c r="K127" s="38" t="s">
        <v>50</v>
      </c>
      <c r="L127" s="38" t="s">
        <v>51</v>
      </c>
      <c r="M127" s="38" t="s">
        <v>52</v>
      </c>
      <c r="N127" s="38" t="s">
        <v>53</v>
      </c>
      <c r="O127" s="38" t="s">
        <v>15</v>
      </c>
      <c r="P127" s="38" t="s">
        <v>54</v>
      </c>
      <c r="Q127" s="38"/>
      <c r="R127" s="41">
        <v>36</v>
      </c>
      <c r="S127" s="42">
        <f t="shared" si="6"/>
        <v>36</v>
      </c>
      <c r="T127" s="43">
        <v>9.9499999999999993</v>
      </c>
      <c r="U127" s="44">
        <f t="shared" si="7"/>
        <v>358.2</v>
      </c>
    </row>
    <row r="128" spans="1:21" x14ac:dyDescent="0.35">
      <c r="A128" s="38" t="s">
        <v>64</v>
      </c>
      <c r="B128" s="39" t="s">
        <v>41</v>
      </c>
      <c r="C128" s="40" t="s">
        <v>65</v>
      </c>
      <c r="D128" s="38" t="s">
        <v>540</v>
      </c>
      <c r="E128" s="38" t="s">
        <v>66</v>
      </c>
      <c r="F128" s="38" t="s">
        <v>67</v>
      </c>
      <c r="G128" s="38" t="s">
        <v>46</v>
      </c>
      <c r="H128" s="38" t="s">
        <v>68</v>
      </c>
      <c r="I128" s="38" t="s">
        <v>48</v>
      </c>
      <c r="J128" s="38" t="s">
        <v>69</v>
      </c>
      <c r="K128" s="38" t="s">
        <v>50</v>
      </c>
      <c r="L128" s="38" t="s">
        <v>51</v>
      </c>
      <c r="M128" s="38" t="s">
        <v>52</v>
      </c>
      <c r="N128" s="38" t="s">
        <v>53</v>
      </c>
      <c r="O128" s="38" t="s">
        <v>15</v>
      </c>
      <c r="P128" s="38" t="s">
        <v>54</v>
      </c>
      <c r="Q128" s="38"/>
      <c r="R128" s="41">
        <v>15</v>
      </c>
      <c r="S128" s="42">
        <f t="shared" si="6"/>
        <v>15</v>
      </c>
      <c r="T128" s="43">
        <v>9.11</v>
      </c>
      <c r="U128" s="44">
        <f t="shared" si="7"/>
        <v>136.64999999999998</v>
      </c>
    </row>
    <row r="129" spans="1:21" x14ac:dyDescent="0.35">
      <c r="A129" s="38" t="s">
        <v>64</v>
      </c>
      <c r="B129" s="39" t="s">
        <v>41</v>
      </c>
      <c r="C129" s="40" t="s">
        <v>65</v>
      </c>
      <c r="D129" s="38" t="s">
        <v>543</v>
      </c>
      <c r="E129" s="38" t="s">
        <v>70</v>
      </c>
      <c r="F129" s="38" t="s">
        <v>71</v>
      </c>
      <c r="G129" s="38" t="s">
        <v>46</v>
      </c>
      <c r="H129" s="38" t="s">
        <v>68</v>
      </c>
      <c r="I129" s="38" t="s">
        <v>48</v>
      </c>
      <c r="J129" s="38" t="s">
        <v>69</v>
      </c>
      <c r="K129" s="38" t="s">
        <v>50</v>
      </c>
      <c r="L129" s="38" t="s">
        <v>51</v>
      </c>
      <c r="M129" s="38" t="s">
        <v>52</v>
      </c>
      <c r="N129" s="38" t="s">
        <v>53</v>
      </c>
      <c r="O129" s="38" t="s">
        <v>15</v>
      </c>
      <c r="P129" s="38" t="s">
        <v>54</v>
      </c>
      <c r="Q129" s="38"/>
      <c r="R129" s="41">
        <v>9</v>
      </c>
      <c r="S129" s="42">
        <f t="shared" si="6"/>
        <v>9</v>
      </c>
      <c r="T129" s="43">
        <v>9.11</v>
      </c>
      <c r="U129" s="44">
        <f t="shared" si="7"/>
        <v>81.99</v>
      </c>
    </row>
    <row r="130" spans="1:21" x14ac:dyDescent="0.35">
      <c r="A130" s="38" t="s">
        <v>64</v>
      </c>
      <c r="B130" s="39" t="s">
        <v>41</v>
      </c>
      <c r="C130" s="40" t="s">
        <v>65</v>
      </c>
      <c r="D130" s="38" t="s">
        <v>544</v>
      </c>
      <c r="E130" s="38" t="s">
        <v>72</v>
      </c>
      <c r="F130" s="38" t="s">
        <v>73</v>
      </c>
      <c r="G130" s="38" t="s">
        <v>46</v>
      </c>
      <c r="H130" s="38" t="s">
        <v>68</v>
      </c>
      <c r="I130" s="38" t="s">
        <v>48</v>
      </c>
      <c r="J130" s="38" t="s">
        <v>69</v>
      </c>
      <c r="K130" s="38" t="s">
        <v>50</v>
      </c>
      <c r="L130" s="38" t="s">
        <v>51</v>
      </c>
      <c r="M130" s="38" t="s">
        <v>52</v>
      </c>
      <c r="N130" s="38" t="s">
        <v>53</v>
      </c>
      <c r="O130" s="38" t="s">
        <v>15</v>
      </c>
      <c r="P130" s="38" t="s">
        <v>54</v>
      </c>
      <c r="Q130" s="38"/>
      <c r="R130" s="41">
        <v>43</v>
      </c>
      <c r="S130" s="42">
        <f t="shared" si="6"/>
        <v>43</v>
      </c>
      <c r="T130" s="43">
        <v>9.11</v>
      </c>
      <c r="U130" s="44">
        <f t="shared" si="7"/>
        <v>391.72999999999996</v>
      </c>
    </row>
    <row r="131" spans="1:21" x14ac:dyDescent="0.35">
      <c r="A131" s="38" t="s">
        <v>189</v>
      </c>
      <c r="B131" s="39" t="s">
        <v>190</v>
      </c>
      <c r="C131" s="40" t="s">
        <v>65</v>
      </c>
      <c r="D131" s="38" t="s">
        <v>539</v>
      </c>
      <c r="E131" s="38" t="s">
        <v>191</v>
      </c>
      <c r="F131" s="38" t="s">
        <v>192</v>
      </c>
      <c r="G131" s="38" t="s">
        <v>193</v>
      </c>
      <c r="H131" s="38" t="s">
        <v>68</v>
      </c>
      <c r="I131" s="45" t="s">
        <v>194</v>
      </c>
      <c r="J131" s="38" t="s">
        <v>69</v>
      </c>
      <c r="K131" s="38" t="s">
        <v>50</v>
      </c>
      <c r="L131" s="38" t="s">
        <v>51</v>
      </c>
      <c r="M131" s="38" t="s">
        <v>52</v>
      </c>
      <c r="N131" s="38" t="s">
        <v>53</v>
      </c>
      <c r="O131" s="38" t="s">
        <v>15</v>
      </c>
      <c r="P131" s="38" t="s">
        <v>54</v>
      </c>
      <c r="Q131" s="38"/>
      <c r="R131" s="41">
        <v>69</v>
      </c>
      <c r="S131" s="42">
        <f t="shared" si="6"/>
        <v>69</v>
      </c>
      <c r="T131" s="43">
        <v>9.09</v>
      </c>
      <c r="U131" s="44">
        <f t="shared" si="7"/>
        <v>627.21</v>
      </c>
    </row>
    <row r="132" spans="1:21" x14ac:dyDescent="0.35">
      <c r="A132" s="38" t="s">
        <v>189</v>
      </c>
      <c r="B132" s="39" t="s">
        <v>190</v>
      </c>
      <c r="C132" s="40" t="s">
        <v>65</v>
      </c>
      <c r="D132" s="38" t="s">
        <v>540</v>
      </c>
      <c r="E132" s="38" t="s">
        <v>195</v>
      </c>
      <c r="F132" s="38" t="s">
        <v>196</v>
      </c>
      <c r="G132" s="38" t="s">
        <v>193</v>
      </c>
      <c r="H132" s="38" t="s">
        <v>68</v>
      </c>
      <c r="I132" s="45" t="s">
        <v>194</v>
      </c>
      <c r="J132" s="38" t="s">
        <v>69</v>
      </c>
      <c r="K132" s="38" t="s">
        <v>50</v>
      </c>
      <c r="L132" s="38" t="s">
        <v>51</v>
      </c>
      <c r="M132" s="38" t="s">
        <v>52</v>
      </c>
      <c r="N132" s="38" t="s">
        <v>53</v>
      </c>
      <c r="O132" s="38" t="s">
        <v>15</v>
      </c>
      <c r="P132" s="38" t="s">
        <v>54</v>
      </c>
      <c r="Q132" s="38"/>
      <c r="R132" s="41">
        <v>51</v>
      </c>
      <c r="S132" s="42">
        <f t="shared" si="6"/>
        <v>51</v>
      </c>
      <c r="T132" s="43">
        <v>9.09</v>
      </c>
      <c r="U132" s="44">
        <f t="shared" si="7"/>
        <v>463.59</v>
      </c>
    </row>
    <row r="133" spans="1:21" x14ac:dyDescent="0.35">
      <c r="A133" s="38" t="s">
        <v>189</v>
      </c>
      <c r="B133" s="39" t="s">
        <v>190</v>
      </c>
      <c r="C133" s="40" t="s">
        <v>65</v>
      </c>
      <c r="D133" s="38" t="s">
        <v>541</v>
      </c>
      <c r="E133" s="38" t="s">
        <v>197</v>
      </c>
      <c r="F133" s="38" t="s">
        <v>198</v>
      </c>
      <c r="G133" s="38" t="s">
        <v>193</v>
      </c>
      <c r="H133" s="38" t="s">
        <v>68</v>
      </c>
      <c r="I133" s="45" t="s">
        <v>194</v>
      </c>
      <c r="J133" s="38" t="s">
        <v>69</v>
      </c>
      <c r="K133" s="38" t="s">
        <v>50</v>
      </c>
      <c r="L133" s="38" t="s">
        <v>51</v>
      </c>
      <c r="M133" s="38" t="s">
        <v>52</v>
      </c>
      <c r="N133" s="38" t="s">
        <v>53</v>
      </c>
      <c r="O133" s="38" t="s">
        <v>15</v>
      </c>
      <c r="P133" s="38" t="s">
        <v>54</v>
      </c>
      <c r="Q133" s="38"/>
      <c r="R133" s="41">
        <v>47</v>
      </c>
      <c r="S133" s="42">
        <f t="shared" si="6"/>
        <v>47</v>
      </c>
      <c r="T133" s="43">
        <v>9.09</v>
      </c>
      <c r="U133" s="44">
        <f t="shared" si="7"/>
        <v>427.23</v>
      </c>
    </row>
    <row r="134" spans="1:21" x14ac:dyDescent="0.35">
      <c r="A134" s="38" t="s">
        <v>189</v>
      </c>
      <c r="B134" s="39" t="s">
        <v>190</v>
      </c>
      <c r="C134" s="40" t="s">
        <v>65</v>
      </c>
      <c r="D134" s="38" t="s">
        <v>542</v>
      </c>
      <c r="E134" s="38" t="s">
        <v>199</v>
      </c>
      <c r="F134" s="38" t="s">
        <v>200</v>
      </c>
      <c r="G134" s="38" t="s">
        <v>193</v>
      </c>
      <c r="H134" s="38" t="s">
        <v>68</v>
      </c>
      <c r="I134" s="45" t="s">
        <v>194</v>
      </c>
      <c r="J134" s="38" t="s">
        <v>69</v>
      </c>
      <c r="K134" s="38" t="s">
        <v>50</v>
      </c>
      <c r="L134" s="38" t="s">
        <v>51</v>
      </c>
      <c r="M134" s="38" t="s">
        <v>52</v>
      </c>
      <c r="N134" s="38" t="s">
        <v>53</v>
      </c>
      <c r="O134" s="38" t="s">
        <v>15</v>
      </c>
      <c r="P134" s="38" t="s">
        <v>54</v>
      </c>
      <c r="Q134" s="38"/>
      <c r="R134" s="41">
        <v>42</v>
      </c>
      <c r="S134" s="42">
        <f t="shared" si="6"/>
        <v>42</v>
      </c>
      <c r="T134" s="43">
        <v>9.09</v>
      </c>
      <c r="U134" s="44">
        <f t="shared" si="7"/>
        <v>381.78</v>
      </c>
    </row>
    <row r="135" spans="1:21" x14ac:dyDescent="0.35">
      <c r="A135" s="38" t="s">
        <v>189</v>
      </c>
      <c r="B135" s="39" t="s">
        <v>190</v>
      </c>
      <c r="C135" s="40" t="s">
        <v>65</v>
      </c>
      <c r="D135" s="38" t="s">
        <v>543</v>
      </c>
      <c r="E135" s="38" t="s">
        <v>201</v>
      </c>
      <c r="F135" s="38" t="s">
        <v>202</v>
      </c>
      <c r="G135" s="38" t="s">
        <v>193</v>
      </c>
      <c r="H135" s="38" t="s">
        <v>68</v>
      </c>
      <c r="I135" s="45" t="s">
        <v>194</v>
      </c>
      <c r="J135" s="38" t="s">
        <v>69</v>
      </c>
      <c r="K135" s="38" t="s">
        <v>50</v>
      </c>
      <c r="L135" s="38" t="s">
        <v>51</v>
      </c>
      <c r="M135" s="38" t="s">
        <v>52</v>
      </c>
      <c r="N135" s="38" t="s">
        <v>53</v>
      </c>
      <c r="O135" s="38" t="s">
        <v>15</v>
      </c>
      <c r="P135" s="38" t="s">
        <v>54</v>
      </c>
      <c r="Q135" s="38"/>
      <c r="R135" s="41">
        <v>33</v>
      </c>
      <c r="S135" s="42">
        <f t="shared" si="6"/>
        <v>33</v>
      </c>
      <c r="T135" s="43">
        <v>9.09</v>
      </c>
      <c r="U135" s="44">
        <f t="shared" si="7"/>
        <v>299.96999999999997</v>
      </c>
    </row>
    <row r="136" spans="1:21" x14ac:dyDescent="0.35">
      <c r="A136" s="38" t="s">
        <v>74</v>
      </c>
      <c r="B136" s="39" t="s">
        <v>75</v>
      </c>
      <c r="C136" s="40" t="s">
        <v>76</v>
      </c>
      <c r="D136" s="38" t="s">
        <v>540</v>
      </c>
      <c r="E136" s="38" t="s">
        <v>77</v>
      </c>
      <c r="F136" s="38" t="s">
        <v>78</v>
      </c>
      <c r="G136" s="38" t="s">
        <v>79</v>
      </c>
      <c r="H136" s="38" t="s">
        <v>80</v>
      </c>
      <c r="I136" s="45" t="s">
        <v>81</v>
      </c>
      <c r="J136" s="38" t="s">
        <v>82</v>
      </c>
      <c r="K136" s="38" t="s">
        <v>50</v>
      </c>
      <c r="L136" s="38" t="s">
        <v>51</v>
      </c>
      <c r="M136" s="38" t="s">
        <v>52</v>
      </c>
      <c r="N136" s="38" t="s">
        <v>53</v>
      </c>
      <c r="O136" s="38" t="s">
        <v>15</v>
      </c>
      <c r="P136" s="38" t="s">
        <v>54</v>
      </c>
      <c r="Q136" s="38"/>
      <c r="R136" s="41">
        <v>62</v>
      </c>
      <c r="S136" s="42">
        <f t="shared" si="6"/>
        <v>62</v>
      </c>
      <c r="T136" s="43">
        <v>9.08</v>
      </c>
      <c r="U136" s="44">
        <f t="shared" si="7"/>
        <v>562.96</v>
      </c>
    </row>
    <row r="137" spans="1:21" x14ac:dyDescent="0.35">
      <c r="A137" s="38" t="s">
        <v>74</v>
      </c>
      <c r="B137" s="39" t="s">
        <v>75</v>
      </c>
      <c r="C137" s="40" t="s">
        <v>76</v>
      </c>
      <c r="D137" s="38" t="s">
        <v>541</v>
      </c>
      <c r="E137" s="38" t="s">
        <v>83</v>
      </c>
      <c r="F137" s="38" t="s">
        <v>84</v>
      </c>
      <c r="G137" s="38" t="s">
        <v>79</v>
      </c>
      <c r="H137" s="38" t="s">
        <v>80</v>
      </c>
      <c r="I137" s="45" t="s">
        <v>81</v>
      </c>
      <c r="J137" s="38" t="s">
        <v>82</v>
      </c>
      <c r="K137" s="38" t="s">
        <v>50</v>
      </c>
      <c r="L137" s="38" t="s">
        <v>51</v>
      </c>
      <c r="M137" s="38" t="s">
        <v>52</v>
      </c>
      <c r="N137" s="38" t="s">
        <v>53</v>
      </c>
      <c r="O137" s="38" t="s">
        <v>15</v>
      </c>
      <c r="P137" s="38" t="s">
        <v>54</v>
      </c>
      <c r="Q137" s="38"/>
      <c r="R137" s="41">
        <v>80</v>
      </c>
      <c r="S137" s="42">
        <f t="shared" si="6"/>
        <v>80</v>
      </c>
      <c r="T137" s="43">
        <v>9.08</v>
      </c>
      <c r="U137" s="44">
        <f t="shared" si="7"/>
        <v>726.4</v>
      </c>
    </row>
    <row r="138" spans="1:21" x14ac:dyDescent="0.35">
      <c r="A138" s="38" t="s">
        <v>74</v>
      </c>
      <c r="B138" s="39" t="s">
        <v>75</v>
      </c>
      <c r="C138" s="40" t="s">
        <v>76</v>
      </c>
      <c r="D138" s="38" t="s">
        <v>542</v>
      </c>
      <c r="E138" s="38" t="s">
        <v>86</v>
      </c>
      <c r="F138" s="38" t="s">
        <v>87</v>
      </c>
      <c r="G138" s="38" t="s">
        <v>79</v>
      </c>
      <c r="H138" s="38" t="s">
        <v>80</v>
      </c>
      <c r="I138" s="45" t="s">
        <v>81</v>
      </c>
      <c r="J138" s="38" t="s">
        <v>82</v>
      </c>
      <c r="K138" s="38" t="s">
        <v>50</v>
      </c>
      <c r="L138" s="38" t="s">
        <v>51</v>
      </c>
      <c r="M138" s="38" t="s">
        <v>52</v>
      </c>
      <c r="N138" s="38" t="s">
        <v>53</v>
      </c>
      <c r="O138" s="38" t="s">
        <v>15</v>
      </c>
      <c r="P138" s="38" t="s">
        <v>54</v>
      </c>
      <c r="Q138" s="38"/>
      <c r="R138" s="41">
        <v>78</v>
      </c>
      <c r="S138" s="42">
        <f t="shared" si="6"/>
        <v>78</v>
      </c>
      <c r="T138" s="43">
        <v>9.08</v>
      </c>
      <c r="U138" s="44">
        <f t="shared" si="7"/>
        <v>708.24</v>
      </c>
    </row>
    <row r="139" spans="1:21" x14ac:dyDescent="0.35">
      <c r="A139" s="38" t="s">
        <v>74</v>
      </c>
      <c r="B139" s="39" t="s">
        <v>75</v>
      </c>
      <c r="C139" s="40" t="s">
        <v>76</v>
      </c>
      <c r="D139" s="38" t="s">
        <v>543</v>
      </c>
      <c r="E139" s="38" t="s">
        <v>88</v>
      </c>
      <c r="F139" s="38" t="s">
        <v>89</v>
      </c>
      <c r="G139" s="38" t="s">
        <v>79</v>
      </c>
      <c r="H139" s="38" t="s">
        <v>80</v>
      </c>
      <c r="I139" s="45" t="s">
        <v>81</v>
      </c>
      <c r="J139" s="38" t="s">
        <v>82</v>
      </c>
      <c r="K139" s="38" t="s">
        <v>50</v>
      </c>
      <c r="L139" s="38" t="s">
        <v>51</v>
      </c>
      <c r="M139" s="38" t="s">
        <v>52</v>
      </c>
      <c r="N139" s="38" t="s">
        <v>53</v>
      </c>
      <c r="O139" s="38" t="s">
        <v>15</v>
      </c>
      <c r="P139" s="38" t="s">
        <v>54</v>
      </c>
      <c r="Q139" s="38"/>
      <c r="R139" s="41">
        <v>67</v>
      </c>
      <c r="S139" s="42">
        <f t="shared" si="6"/>
        <v>67</v>
      </c>
      <c r="T139" s="43">
        <v>9.08</v>
      </c>
      <c r="U139" s="44">
        <f t="shared" si="7"/>
        <v>608.36</v>
      </c>
    </row>
    <row r="140" spans="1:21" x14ac:dyDescent="0.35">
      <c r="A140" s="38" t="s">
        <v>74</v>
      </c>
      <c r="B140" s="39" t="s">
        <v>75</v>
      </c>
      <c r="C140" s="40" t="s">
        <v>76</v>
      </c>
      <c r="D140" s="38" t="s">
        <v>544</v>
      </c>
      <c r="E140" s="38" t="s">
        <v>90</v>
      </c>
      <c r="F140" s="38" t="s">
        <v>91</v>
      </c>
      <c r="G140" s="38" t="s">
        <v>79</v>
      </c>
      <c r="H140" s="38" t="s">
        <v>80</v>
      </c>
      <c r="I140" s="45" t="s">
        <v>81</v>
      </c>
      <c r="J140" s="38" t="s">
        <v>82</v>
      </c>
      <c r="K140" s="38" t="s">
        <v>50</v>
      </c>
      <c r="L140" s="38" t="s">
        <v>51</v>
      </c>
      <c r="M140" s="38" t="s">
        <v>52</v>
      </c>
      <c r="N140" s="38" t="s">
        <v>53</v>
      </c>
      <c r="O140" s="38" t="s">
        <v>15</v>
      </c>
      <c r="P140" s="38" t="s">
        <v>54</v>
      </c>
      <c r="Q140" s="38"/>
      <c r="R140" s="41">
        <v>57</v>
      </c>
      <c r="S140" s="42">
        <f t="shared" si="6"/>
        <v>57</v>
      </c>
      <c r="T140" s="43">
        <v>9.08</v>
      </c>
      <c r="U140" s="44">
        <f t="shared" si="7"/>
        <v>517.56000000000006</v>
      </c>
    </row>
    <row r="141" spans="1:21" x14ac:dyDescent="0.35">
      <c r="A141" s="38" t="s">
        <v>92</v>
      </c>
      <c r="B141" s="39" t="s">
        <v>93</v>
      </c>
      <c r="C141" s="40" t="s">
        <v>94</v>
      </c>
      <c r="D141" s="38" t="s">
        <v>540</v>
      </c>
      <c r="E141" s="38" t="s">
        <v>95</v>
      </c>
      <c r="F141" s="38" t="s">
        <v>96</v>
      </c>
      <c r="G141" s="38" t="s">
        <v>97</v>
      </c>
      <c r="H141" s="38" t="s">
        <v>98</v>
      </c>
      <c r="I141" s="38" t="s">
        <v>99</v>
      </c>
      <c r="J141" s="38" t="s">
        <v>100</v>
      </c>
      <c r="K141" s="38" t="s">
        <v>50</v>
      </c>
      <c r="L141" s="38" t="s">
        <v>51</v>
      </c>
      <c r="M141" s="38" t="s">
        <v>52</v>
      </c>
      <c r="N141" s="38" t="s">
        <v>53</v>
      </c>
      <c r="O141" s="38" t="s">
        <v>15</v>
      </c>
      <c r="P141" s="38" t="s">
        <v>54</v>
      </c>
      <c r="Q141" s="38"/>
      <c r="R141" s="41">
        <v>47</v>
      </c>
      <c r="S141" s="42">
        <f t="shared" si="6"/>
        <v>47</v>
      </c>
      <c r="T141" s="43">
        <v>8.5299999999999994</v>
      </c>
      <c r="U141" s="44">
        <f t="shared" si="7"/>
        <v>400.90999999999997</v>
      </c>
    </row>
    <row r="142" spans="1:21" x14ac:dyDescent="0.35">
      <c r="A142" s="38" t="s">
        <v>92</v>
      </c>
      <c r="B142" s="39" t="s">
        <v>93</v>
      </c>
      <c r="C142" s="40" t="s">
        <v>94</v>
      </c>
      <c r="D142" s="38" t="s">
        <v>541</v>
      </c>
      <c r="E142" s="38" t="s">
        <v>101</v>
      </c>
      <c r="F142" s="38" t="s">
        <v>102</v>
      </c>
      <c r="G142" s="38" t="s">
        <v>97</v>
      </c>
      <c r="H142" s="38" t="s">
        <v>98</v>
      </c>
      <c r="I142" s="38" t="s">
        <v>99</v>
      </c>
      <c r="J142" s="38" t="s">
        <v>100</v>
      </c>
      <c r="K142" s="38" t="s">
        <v>50</v>
      </c>
      <c r="L142" s="38" t="s">
        <v>51</v>
      </c>
      <c r="M142" s="38" t="s">
        <v>52</v>
      </c>
      <c r="N142" s="38" t="s">
        <v>53</v>
      </c>
      <c r="O142" s="38" t="s">
        <v>15</v>
      </c>
      <c r="P142" s="38" t="s">
        <v>54</v>
      </c>
      <c r="Q142" s="38"/>
      <c r="R142" s="41">
        <v>54</v>
      </c>
      <c r="S142" s="42">
        <f t="shared" si="6"/>
        <v>54</v>
      </c>
      <c r="T142" s="43">
        <v>8.5299999999999994</v>
      </c>
      <c r="U142" s="44">
        <f t="shared" si="7"/>
        <v>460.61999999999995</v>
      </c>
    </row>
    <row r="143" spans="1:21" x14ac:dyDescent="0.35">
      <c r="A143" s="38" t="s">
        <v>92</v>
      </c>
      <c r="B143" s="39" t="s">
        <v>93</v>
      </c>
      <c r="C143" s="40" t="s">
        <v>94</v>
      </c>
      <c r="D143" s="38" t="s">
        <v>542</v>
      </c>
      <c r="E143" s="38" t="s">
        <v>103</v>
      </c>
      <c r="F143" s="38" t="s">
        <v>104</v>
      </c>
      <c r="G143" s="38" t="s">
        <v>97</v>
      </c>
      <c r="H143" s="38" t="s">
        <v>98</v>
      </c>
      <c r="I143" s="38" t="s">
        <v>99</v>
      </c>
      <c r="J143" s="38" t="s">
        <v>100</v>
      </c>
      <c r="K143" s="38" t="s">
        <v>50</v>
      </c>
      <c r="L143" s="38" t="s">
        <v>51</v>
      </c>
      <c r="M143" s="38" t="s">
        <v>52</v>
      </c>
      <c r="N143" s="38" t="s">
        <v>53</v>
      </c>
      <c r="O143" s="38" t="s">
        <v>15</v>
      </c>
      <c r="P143" s="38" t="s">
        <v>54</v>
      </c>
      <c r="Q143" s="38"/>
      <c r="R143" s="41">
        <v>54</v>
      </c>
      <c r="S143" s="42">
        <f t="shared" si="6"/>
        <v>54</v>
      </c>
      <c r="T143" s="43">
        <v>8.5299999999999994</v>
      </c>
      <c r="U143" s="44">
        <f t="shared" si="7"/>
        <v>460.61999999999995</v>
      </c>
    </row>
    <row r="144" spans="1:21" x14ac:dyDescent="0.35">
      <c r="A144" s="38" t="s">
        <v>92</v>
      </c>
      <c r="B144" s="39" t="s">
        <v>93</v>
      </c>
      <c r="C144" s="40" t="s">
        <v>94</v>
      </c>
      <c r="D144" s="38" t="s">
        <v>543</v>
      </c>
      <c r="E144" s="38" t="s">
        <v>105</v>
      </c>
      <c r="F144" s="38" t="s">
        <v>106</v>
      </c>
      <c r="G144" s="38" t="s">
        <v>97</v>
      </c>
      <c r="H144" s="38" t="s">
        <v>98</v>
      </c>
      <c r="I144" s="38" t="s">
        <v>99</v>
      </c>
      <c r="J144" s="38" t="s">
        <v>100</v>
      </c>
      <c r="K144" s="38" t="s">
        <v>50</v>
      </c>
      <c r="L144" s="38" t="s">
        <v>51</v>
      </c>
      <c r="M144" s="38" t="s">
        <v>52</v>
      </c>
      <c r="N144" s="38" t="s">
        <v>53</v>
      </c>
      <c r="O144" s="38" t="s">
        <v>15</v>
      </c>
      <c r="P144" s="38" t="s">
        <v>54</v>
      </c>
      <c r="Q144" s="38"/>
      <c r="R144" s="41">
        <v>46</v>
      </c>
      <c r="S144" s="42">
        <f t="shared" si="6"/>
        <v>46</v>
      </c>
      <c r="T144" s="43">
        <v>8.5299999999999994</v>
      </c>
      <c r="U144" s="44">
        <f t="shared" si="7"/>
        <v>392.38</v>
      </c>
    </row>
    <row r="145" spans="1:21" x14ac:dyDescent="0.35">
      <c r="A145" s="38" t="s">
        <v>92</v>
      </c>
      <c r="B145" s="39" t="s">
        <v>93</v>
      </c>
      <c r="C145" s="40" t="s">
        <v>94</v>
      </c>
      <c r="D145" s="38" t="s">
        <v>544</v>
      </c>
      <c r="E145" s="38" t="s">
        <v>107</v>
      </c>
      <c r="F145" s="38" t="s">
        <v>108</v>
      </c>
      <c r="G145" s="38" t="s">
        <v>97</v>
      </c>
      <c r="H145" s="38" t="s">
        <v>98</v>
      </c>
      <c r="I145" s="38" t="s">
        <v>99</v>
      </c>
      <c r="J145" s="38" t="s">
        <v>100</v>
      </c>
      <c r="K145" s="38" t="s">
        <v>50</v>
      </c>
      <c r="L145" s="38" t="s">
        <v>51</v>
      </c>
      <c r="M145" s="38" t="s">
        <v>52</v>
      </c>
      <c r="N145" s="38" t="s">
        <v>53</v>
      </c>
      <c r="O145" s="38" t="s">
        <v>15</v>
      </c>
      <c r="P145" s="38" t="s">
        <v>54</v>
      </c>
      <c r="Q145" s="38"/>
      <c r="R145" s="41">
        <v>50</v>
      </c>
      <c r="S145" s="42">
        <f t="shared" si="6"/>
        <v>50</v>
      </c>
      <c r="T145" s="43">
        <v>8.5299999999999994</v>
      </c>
      <c r="U145" s="44">
        <f t="shared" si="7"/>
        <v>426.49999999999994</v>
      </c>
    </row>
    <row r="146" spans="1:21" x14ac:dyDescent="0.35">
      <c r="A146" s="38" t="s">
        <v>525</v>
      </c>
      <c r="B146" s="39" t="s">
        <v>526</v>
      </c>
      <c r="C146" s="48">
        <v>7702</v>
      </c>
      <c r="D146" s="38" t="s">
        <v>540</v>
      </c>
      <c r="E146" s="38" t="s">
        <v>527</v>
      </c>
      <c r="F146" s="46"/>
      <c r="G146" s="38" t="s">
        <v>528</v>
      </c>
      <c r="H146" s="38" t="s">
        <v>529</v>
      </c>
      <c r="I146" s="45" t="s">
        <v>530</v>
      </c>
      <c r="J146" s="38" t="s">
        <v>507</v>
      </c>
      <c r="K146" s="38" t="s">
        <v>50</v>
      </c>
      <c r="L146" s="38" t="s">
        <v>51</v>
      </c>
      <c r="M146" s="38" t="s">
        <v>520</v>
      </c>
      <c r="N146" s="38" t="s">
        <v>53</v>
      </c>
      <c r="O146" s="38" t="s">
        <v>15</v>
      </c>
      <c r="P146" s="38" t="s">
        <v>54</v>
      </c>
      <c r="Q146" s="38"/>
      <c r="R146" s="41">
        <v>11</v>
      </c>
      <c r="S146" s="42">
        <f t="shared" ref="S146:S177" si="8">SUM(R146)</f>
        <v>11</v>
      </c>
      <c r="T146" s="47">
        <v>0</v>
      </c>
      <c r="U146" s="44">
        <f t="shared" ref="U146:U177" si="9">S146*T146</f>
        <v>0</v>
      </c>
    </row>
    <row r="147" spans="1:21" x14ac:dyDescent="0.35">
      <c r="A147" s="38" t="s">
        <v>525</v>
      </c>
      <c r="B147" s="39" t="s">
        <v>526</v>
      </c>
      <c r="C147" s="48">
        <v>7702</v>
      </c>
      <c r="D147" s="38" t="s">
        <v>541</v>
      </c>
      <c r="E147" s="38" t="s">
        <v>531</v>
      </c>
      <c r="F147" s="46"/>
      <c r="G147" s="38" t="s">
        <v>528</v>
      </c>
      <c r="H147" s="38" t="s">
        <v>529</v>
      </c>
      <c r="I147" s="45" t="s">
        <v>530</v>
      </c>
      <c r="J147" s="38" t="s">
        <v>507</v>
      </c>
      <c r="K147" s="38" t="s">
        <v>50</v>
      </c>
      <c r="L147" s="38" t="s">
        <v>51</v>
      </c>
      <c r="M147" s="38" t="s">
        <v>520</v>
      </c>
      <c r="N147" s="38" t="s">
        <v>53</v>
      </c>
      <c r="O147" s="38" t="s">
        <v>15</v>
      </c>
      <c r="P147" s="38" t="s">
        <v>54</v>
      </c>
      <c r="Q147" s="38"/>
      <c r="R147" s="41">
        <v>17</v>
      </c>
      <c r="S147" s="42">
        <f t="shared" si="8"/>
        <v>17</v>
      </c>
      <c r="T147" s="47">
        <v>0</v>
      </c>
      <c r="U147" s="44">
        <f t="shared" si="9"/>
        <v>0</v>
      </c>
    </row>
    <row r="148" spans="1:21" x14ac:dyDescent="0.35">
      <c r="A148" s="38" t="s">
        <v>525</v>
      </c>
      <c r="B148" s="39" t="s">
        <v>526</v>
      </c>
      <c r="C148" s="48">
        <v>7702</v>
      </c>
      <c r="D148" s="38" t="s">
        <v>542</v>
      </c>
      <c r="E148" s="38" t="s">
        <v>532</v>
      </c>
      <c r="F148" s="46"/>
      <c r="G148" s="38" t="s">
        <v>528</v>
      </c>
      <c r="H148" s="38" t="s">
        <v>529</v>
      </c>
      <c r="I148" s="45" t="s">
        <v>530</v>
      </c>
      <c r="J148" s="38" t="s">
        <v>507</v>
      </c>
      <c r="K148" s="38" t="s">
        <v>50</v>
      </c>
      <c r="L148" s="38" t="s">
        <v>51</v>
      </c>
      <c r="M148" s="38" t="s">
        <v>520</v>
      </c>
      <c r="N148" s="38" t="s">
        <v>53</v>
      </c>
      <c r="O148" s="38" t="s">
        <v>15</v>
      </c>
      <c r="P148" s="38" t="s">
        <v>54</v>
      </c>
      <c r="Q148" s="38"/>
      <c r="R148" s="41">
        <v>16</v>
      </c>
      <c r="S148" s="42">
        <f t="shared" si="8"/>
        <v>16</v>
      </c>
      <c r="T148" s="47">
        <v>0</v>
      </c>
      <c r="U148" s="44">
        <f t="shared" si="9"/>
        <v>0</v>
      </c>
    </row>
    <row r="149" spans="1:21" x14ac:dyDescent="0.35">
      <c r="A149" s="38" t="s">
        <v>525</v>
      </c>
      <c r="B149" s="39" t="s">
        <v>526</v>
      </c>
      <c r="C149" s="48">
        <v>7702</v>
      </c>
      <c r="D149" s="38" t="s">
        <v>543</v>
      </c>
      <c r="E149" s="38" t="s">
        <v>533</v>
      </c>
      <c r="F149" s="46"/>
      <c r="G149" s="38" t="s">
        <v>528</v>
      </c>
      <c r="H149" s="38" t="s">
        <v>529</v>
      </c>
      <c r="I149" s="45" t="s">
        <v>530</v>
      </c>
      <c r="J149" s="38" t="s">
        <v>507</v>
      </c>
      <c r="K149" s="38" t="s">
        <v>50</v>
      </c>
      <c r="L149" s="38" t="s">
        <v>51</v>
      </c>
      <c r="M149" s="38" t="s">
        <v>520</v>
      </c>
      <c r="N149" s="38" t="s">
        <v>53</v>
      </c>
      <c r="O149" s="38" t="s">
        <v>15</v>
      </c>
      <c r="P149" s="38" t="s">
        <v>54</v>
      </c>
      <c r="Q149" s="38"/>
      <c r="R149" s="41">
        <v>11</v>
      </c>
      <c r="S149" s="42">
        <f t="shared" si="8"/>
        <v>11</v>
      </c>
      <c r="T149" s="47">
        <v>0</v>
      </c>
      <c r="U149" s="44">
        <f t="shared" si="9"/>
        <v>0</v>
      </c>
    </row>
    <row r="150" spans="1:21" x14ac:dyDescent="0.35">
      <c r="A150" s="38" t="s">
        <v>525</v>
      </c>
      <c r="B150" s="39" t="s">
        <v>526</v>
      </c>
      <c r="C150" s="48">
        <v>7702</v>
      </c>
      <c r="D150" s="38" t="s">
        <v>544</v>
      </c>
      <c r="E150" s="38" t="s">
        <v>534</v>
      </c>
      <c r="F150" s="46"/>
      <c r="G150" s="38" t="s">
        <v>528</v>
      </c>
      <c r="H150" s="38" t="s">
        <v>529</v>
      </c>
      <c r="I150" s="45" t="s">
        <v>530</v>
      </c>
      <c r="J150" s="38" t="s">
        <v>507</v>
      </c>
      <c r="K150" s="38" t="s">
        <v>50</v>
      </c>
      <c r="L150" s="38" t="s">
        <v>51</v>
      </c>
      <c r="M150" s="38" t="s">
        <v>520</v>
      </c>
      <c r="N150" s="38" t="s">
        <v>53</v>
      </c>
      <c r="O150" s="38" t="s">
        <v>15</v>
      </c>
      <c r="P150" s="38" t="s">
        <v>54</v>
      </c>
      <c r="Q150" s="38"/>
      <c r="R150" s="41">
        <v>5</v>
      </c>
      <c r="S150" s="42">
        <f t="shared" si="8"/>
        <v>5</v>
      </c>
      <c r="T150" s="47">
        <v>0</v>
      </c>
      <c r="U150" s="44">
        <f t="shared" si="9"/>
        <v>0</v>
      </c>
    </row>
    <row r="151" spans="1:21" x14ac:dyDescent="0.35">
      <c r="A151" s="38" t="s">
        <v>501</v>
      </c>
      <c r="B151" s="39" t="s">
        <v>502</v>
      </c>
      <c r="C151" s="48">
        <v>7704</v>
      </c>
      <c r="D151" s="38" t="s">
        <v>540</v>
      </c>
      <c r="E151" s="38" t="s">
        <v>503</v>
      </c>
      <c r="F151" s="46"/>
      <c r="G151" s="38" t="s">
        <v>504</v>
      </c>
      <c r="H151" s="38" t="s">
        <v>505</v>
      </c>
      <c r="I151" s="38" t="s">
        <v>506</v>
      </c>
      <c r="J151" s="38" t="s">
        <v>507</v>
      </c>
      <c r="K151" s="38" t="s">
        <v>50</v>
      </c>
      <c r="L151" s="38" t="s">
        <v>51</v>
      </c>
      <c r="M151" s="38" t="s">
        <v>508</v>
      </c>
      <c r="N151" s="38" t="s">
        <v>53</v>
      </c>
      <c r="O151" s="38" t="s">
        <v>15</v>
      </c>
      <c r="P151" s="38" t="s">
        <v>54</v>
      </c>
      <c r="Q151" s="38"/>
      <c r="R151" s="41">
        <v>6</v>
      </c>
      <c r="S151" s="42">
        <f t="shared" si="8"/>
        <v>6</v>
      </c>
      <c r="T151" s="47">
        <v>0</v>
      </c>
      <c r="U151" s="44">
        <f t="shared" si="9"/>
        <v>0</v>
      </c>
    </row>
    <row r="152" spans="1:21" x14ac:dyDescent="0.35">
      <c r="A152" s="38" t="s">
        <v>501</v>
      </c>
      <c r="B152" s="39" t="s">
        <v>502</v>
      </c>
      <c r="C152" s="48">
        <v>7704</v>
      </c>
      <c r="D152" s="38" t="s">
        <v>541</v>
      </c>
      <c r="E152" s="38" t="s">
        <v>509</v>
      </c>
      <c r="F152" s="46"/>
      <c r="G152" s="38" t="s">
        <v>504</v>
      </c>
      <c r="H152" s="38" t="s">
        <v>505</v>
      </c>
      <c r="I152" s="38" t="s">
        <v>506</v>
      </c>
      <c r="J152" s="38" t="s">
        <v>507</v>
      </c>
      <c r="K152" s="38" t="s">
        <v>50</v>
      </c>
      <c r="L152" s="38" t="s">
        <v>51</v>
      </c>
      <c r="M152" s="38" t="s">
        <v>508</v>
      </c>
      <c r="N152" s="38" t="s">
        <v>53</v>
      </c>
      <c r="O152" s="38" t="s">
        <v>15</v>
      </c>
      <c r="P152" s="38" t="s">
        <v>54</v>
      </c>
      <c r="Q152" s="38"/>
      <c r="R152" s="41">
        <v>11</v>
      </c>
      <c r="S152" s="42">
        <f t="shared" si="8"/>
        <v>11</v>
      </c>
      <c r="T152" s="47">
        <v>0</v>
      </c>
      <c r="U152" s="44">
        <f t="shared" si="9"/>
        <v>0</v>
      </c>
    </row>
    <row r="153" spans="1:21" x14ac:dyDescent="0.35">
      <c r="A153" s="38" t="s">
        <v>501</v>
      </c>
      <c r="B153" s="39" t="s">
        <v>502</v>
      </c>
      <c r="C153" s="48">
        <v>7704</v>
      </c>
      <c r="D153" s="38" t="s">
        <v>542</v>
      </c>
      <c r="E153" s="38" t="s">
        <v>510</v>
      </c>
      <c r="F153" s="46"/>
      <c r="G153" s="38" t="s">
        <v>504</v>
      </c>
      <c r="H153" s="38" t="s">
        <v>505</v>
      </c>
      <c r="I153" s="38" t="s">
        <v>506</v>
      </c>
      <c r="J153" s="38" t="s">
        <v>507</v>
      </c>
      <c r="K153" s="38" t="s">
        <v>50</v>
      </c>
      <c r="L153" s="38" t="s">
        <v>51</v>
      </c>
      <c r="M153" s="38" t="s">
        <v>508</v>
      </c>
      <c r="N153" s="38" t="s">
        <v>53</v>
      </c>
      <c r="O153" s="38" t="s">
        <v>15</v>
      </c>
      <c r="P153" s="38" t="s">
        <v>54</v>
      </c>
      <c r="Q153" s="38"/>
      <c r="R153" s="41">
        <v>9</v>
      </c>
      <c r="S153" s="42">
        <f t="shared" si="8"/>
        <v>9</v>
      </c>
      <c r="T153" s="47">
        <v>0</v>
      </c>
      <c r="U153" s="44">
        <f t="shared" si="9"/>
        <v>0</v>
      </c>
    </row>
    <row r="154" spans="1:21" x14ac:dyDescent="0.35">
      <c r="A154" s="38" t="s">
        <v>501</v>
      </c>
      <c r="B154" s="39" t="s">
        <v>502</v>
      </c>
      <c r="C154" s="48">
        <v>7704</v>
      </c>
      <c r="D154" s="38" t="s">
        <v>543</v>
      </c>
      <c r="E154" s="38" t="s">
        <v>511</v>
      </c>
      <c r="F154" s="46"/>
      <c r="G154" s="38" t="s">
        <v>504</v>
      </c>
      <c r="H154" s="38" t="s">
        <v>505</v>
      </c>
      <c r="I154" s="38" t="s">
        <v>506</v>
      </c>
      <c r="J154" s="38" t="s">
        <v>507</v>
      </c>
      <c r="K154" s="38" t="s">
        <v>50</v>
      </c>
      <c r="L154" s="38" t="s">
        <v>51</v>
      </c>
      <c r="M154" s="38" t="s">
        <v>508</v>
      </c>
      <c r="N154" s="38" t="s">
        <v>53</v>
      </c>
      <c r="O154" s="38" t="s">
        <v>15</v>
      </c>
      <c r="P154" s="38" t="s">
        <v>54</v>
      </c>
      <c r="Q154" s="38"/>
      <c r="R154" s="41">
        <v>8</v>
      </c>
      <c r="S154" s="42">
        <f t="shared" si="8"/>
        <v>8</v>
      </c>
      <c r="T154" s="47">
        <v>0</v>
      </c>
      <c r="U154" s="44">
        <f t="shared" si="9"/>
        <v>0</v>
      </c>
    </row>
    <row r="155" spans="1:21" x14ac:dyDescent="0.35">
      <c r="A155" s="38" t="s">
        <v>501</v>
      </c>
      <c r="B155" s="39" t="s">
        <v>502</v>
      </c>
      <c r="C155" s="48">
        <v>7704</v>
      </c>
      <c r="D155" s="38" t="s">
        <v>544</v>
      </c>
      <c r="E155" s="38" t="s">
        <v>512</v>
      </c>
      <c r="F155" s="46"/>
      <c r="G155" s="38" t="s">
        <v>504</v>
      </c>
      <c r="H155" s="38" t="s">
        <v>505</v>
      </c>
      <c r="I155" s="38" t="s">
        <v>506</v>
      </c>
      <c r="J155" s="38" t="s">
        <v>507</v>
      </c>
      <c r="K155" s="38" t="s">
        <v>50</v>
      </c>
      <c r="L155" s="38" t="s">
        <v>51</v>
      </c>
      <c r="M155" s="38" t="s">
        <v>508</v>
      </c>
      <c r="N155" s="38" t="s">
        <v>53</v>
      </c>
      <c r="O155" s="38" t="s">
        <v>15</v>
      </c>
      <c r="P155" s="38" t="s">
        <v>54</v>
      </c>
      <c r="Q155" s="38"/>
      <c r="R155" s="41">
        <v>5</v>
      </c>
      <c r="S155" s="42">
        <f t="shared" si="8"/>
        <v>5</v>
      </c>
      <c r="T155" s="47">
        <v>0</v>
      </c>
      <c r="U155" s="44">
        <f t="shared" si="9"/>
        <v>0</v>
      </c>
    </row>
    <row r="156" spans="1:21" x14ac:dyDescent="0.35">
      <c r="A156" s="38" t="s">
        <v>513</v>
      </c>
      <c r="B156" s="39" t="s">
        <v>514</v>
      </c>
      <c r="C156" s="48">
        <v>6942</v>
      </c>
      <c r="D156" s="38" t="s">
        <v>540</v>
      </c>
      <c r="E156" s="38" t="s">
        <v>515</v>
      </c>
      <c r="F156" s="46"/>
      <c r="G156" s="38" t="s">
        <v>516</v>
      </c>
      <c r="H156" s="38" t="s">
        <v>517</v>
      </c>
      <c r="I156" s="38" t="s">
        <v>518</v>
      </c>
      <c r="J156" s="38" t="s">
        <v>519</v>
      </c>
      <c r="K156" s="38" t="s">
        <v>50</v>
      </c>
      <c r="L156" s="38" t="s">
        <v>51</v>
      </c>
      <c r="M156" s="38" t="s">
        <v>520</v>
      </c>
      <c r="N156" s="38" t="s">
        <v>53</v>
      </c>
      <c r="O156" s="38" t="s">
        <v>15</v>
      </c>
      <c r="P156" s="38" t="s">
        <v>54</v>
      </c>
      <c r="Q156" s="38"/>
      <c r="R156" s="41">
        <v>11</v>
      </c>
      <c r="S156" s="42">
        <f t="shared" si="8"/>
        <v>11</v>
      </c>
      <c r="T156" s="47">
        <v>0</v>
      </c>
      <c r="U156" s="44">
        <f t="shared" si="9"/>
        <v>0</v>
      </c>
    </row>
    <row r="157" spans="1:21" x14ac:dyDescent="0.35">
      <c r="A157" s="38" t="s">
        <v>513</v>
      </c>
      <c r="B157" s="39" t="s">
        <v>514</v>
      </c>
      <c r="C157" s="48">
        <v>6942</v>
      </c>
      <c r="D157" s="38" t="s">
        <v>541</v>
      </c>
      <c r="E157" s="38" t="s">
        <v>521</v>
      </c>
      <c r="F157" s="46"/>
      <c r="G157" s="38" t="s">
        <v>516</v>
      </c>
      <c r="H157" s="38" t="s">
        <v>517</v>
      </c>
      <c r="I157" s="38" t="s">
        <v>518</v>
      </c>
      <c r="J157" s="38" t="s">
        <v>519</v>
      </c>
      <c r="K157" s="38" t="s">
        <v>50</v>
      </c>
      <c r="L157" s="38" t="s">
        <v>51</v>
      </c>
      <c r="M157" s="38" t="s">
        <v>520</v>
      </c>
      <c r="N157" s="38" t="s">
        <v>53</v>
      </c>
      <c r="O157" s="38" t="s">
        <v>15</v>
      </c>
      <c r="P157" s="38" t="s">
        <v>54</v>
      </c>
      <c r="Q157" s="38"/>
      <c r="R157" s="41">
        <v>17</v>
      </c>
      <c r="S157" s="42">
        <f t="shared" si="8"/>
        <v>17</v>
      </c>
      <c r="T157" s="47">
        <v>0</v>
      </c>
      <c r="U157" s="44">
        <f t="shared" si="9"/>
        <v>0</v>
      </c>
    </row>
    <row r="158" spans="1:21" x14ac:dyDescent="0.35">
      <c r="A158" s="38" t="s">
        <v>513</v>
      </c>
      <c r="B158" s="39" t="s">
        <v>514</v>
      </c>
      <c r="C158" s="48">
        <v>6942</v>
      </c>
      <c r="D158" s="38" t="s">
        <v>542</v>
      </c>
      <c r="E158" s="38" t="s">
        <v>522</v>
      </c>
      <c r="F158" s="46"/>
      <c r="G158" s="38" t="s">
        <v>516</v>
      </c>
      <c r="H158" s="38" t="s">
        <v>517</v>
      </c>
      <c r="I158" s="38" t="s">
        <v>518</v>
      </c>
      <c r="J158" s="38" t="s">
        <v>519</v>
      </c>
      <c r="K158" s="38" t="s">
        <v>50</v>
      </c>
      <c r="L158" s="38" t="s">
        <v>51</v>
      </c>
      <c r="M158" s="38" t="s">
        <v>520</v>
      </c>
      <c r="N158" s="38" t="s">
        <v>53</v>
      </c>
      <c r="O158" s="38" t="s">
        <v>15</v>
      </c>
      <c r="P158" s="38" t="s">
        <v>54</v>
      </c>
      <c r="Q158" s="38"/>
      <c r="R158" s="41">
        <v>16</v>
      </c>
      <c r="S158" s="42">
        <f t="shared" si="8"/>
        <v>16</v>
      </c>
      <c r="T158" s="47">
        <v>0</v>
      </c>
      <c r="U158" s="44">
        <f t="shared" si="9"/>
        <v>0</v>
      </c>
    </row>
    <row r="159" spans="1:21" x14ac:dyDescent="0.35">
      <c r="A159" s="38" t="s">
        <v>513</v>
      </c>
      <c r="B159" s="39" t="s">
        <v>514</v>
      </c>
      <c r="C159" s="48">
        <v>6942</v>
      </c>
      <c r="D159" s="38" t="s">
        <v>543</v>
      </c>
      <c r="E159" s="38" t="s">
        <v>523</v>
      </c>
      <c r="F159" s="46"/>
      <c r="G159" s="38" t="s">
        <v>516</v>
      </c>
      <c r="H159" s="38" t="s">
        <v>517</v>
      </c>
      <c r="I159" s="38" t="s">
        <v>518</v>
      </c>
      <c r="J159" s="38" t="s">
        <v>519</v>
      </c>
      <c r="K159" s="38" t="s">
        <v>50</v>
      </c>
      <c r="L159" s="38" t="s">
        <v>51</v>
      </c>
      <c r="M159" s="38" t="s">
        <v>520</v>
      </c>
      <c r="N159" s="38" t="s">
        <v>53</v>
      </c>
      <c r="O159" s="38" t="s">
        <v>15</v>
      </c>
      <c r="P159" s="38" t="s">
        <v>54</v>
      </c>
      <c r="Q159" s="38"/>
      <c r="R159" s="41">
        <v>11</v>
      </c>
      <c r="S159" s="42">
        <f t="shared" si="8"/>
        <v>11</v>
      </c>
      <c r="T159" s="47">
        <v>0</v>
      </c>
      <c r="U159" s="44">
        <f t="shared" si="9"/>
        <v>0</v>
      </c>
    </row>
    <row r="160" spans="1:21" x14ac:dyDescent="0.35">
      <c r="A160" s="38" t="s">
        <v>513</v>
      </c>
      <c r="B160" s="39" t="s">
        <v>514</v>
      </c>
      <c r="C160" s="48">
        <v>6942</v>
      </c>
      <c r="D160" s="38" t="s">
        <v>544</v>
      </c>
      <c r="E160" s="38" t="s">
        <v>524</v>
      </c>
      <c r="F160" s="46"/>
      <c r="G160" s="38" t="s">
        <v>516</v>
      </c>
      <c r="H160" s="38" t="s">
        <v>517</v>
      </c>
      <c r="I160" s="38" t="s">
        <v>518</v>
      </c>
      <c r="J160" s="38" t="s">
        <v>519</v>
      </c>
      <c r="K160" s="38" t="s">
        <v>50</v>
      </c>
      <c r="L160" s="38" t="s">
        <v>51</v>
      </c>
      <c r="M160" s="38" t="s">
        <v>520</v>
      </c>
      <c r="N160" s="38" t="s">
        <v>53</v>
      </c>
      <c r="O160" s="38" t="s">
        <v>15</v>
      </c>
      <c r="P160" s="38" t="s">
        <v>54</v>
      </c>
      <c r="Q160" s="38"/>
      <c r="R160" s="41">
        <v>5</v>
      </c>
      <c r="S160" s="42">
        <f t="shared" si="8"/>
        <v>5</v>
      </c>
      <c r="T160" s="47">
        <v>0</v>
      </c>
      <c r="U160" s="44">
        <f t="shared" si="9"/>
        <v>0</v>
      </c>
    </row>
    <row r="161" spans="1:21" x14ac:dyDescent="0.35">
      <c r="A161" s="38" t="s">
        <v>259</v>
      </c>
      <c r="B161" s="39" t="s">
        <v>260</v>
      </c>
      <c r="C161" s="40" t="s">
        <v>42</v>
      </c>
      <c r="D161" s="38" t="s">
        <v>545</v>
      </c>
      <c r="E161" s="38" t="s">
        <v>261</v>
      </c>
      <c r="F161" s="38" t="s">
        <v>262</v>
      </c>
      <c r="G161" s="38" t="s">
        <v>263</v>
      </c>
      <c r="H161" s="38" t="s">
        <v>47</v>
      </c>
      <c r="I161" s="38" t="s">
        <v>264</v>
      </c>
      <c r="J161" s="38" t="s">
        <v>49</v>
      </c>
      <c r="K161" s="38" t="s">
        <v>50</v>
      </c>
      <c r="L161" s="38" t="s">
        <v>51</v>
      </c>
      <c r="M161" s="38" t="s">
        <v>243</v>
      </c>
      <c r="N161" s="38" t="s">
        <v>53</v>
      </c>
      <c r="O161" s="38" t="s">
        <v>15</v>
      </c>
      <c r="P161" s="38" t="s">
        <v>54</v>
      </c>
      <c r="Q161" s="38"/>
      <c r="R161" s="41">
        <v>18</v>
      </c>
      <c r="S161" s="42">
        <f t="shared" si="8"/>
        <v>18</v>
      </c>
      <c r="T161" s="43">
        <v>12.95</v>
      </c>
      <c r="U161" s="44">
        <f t="shared" si="9"/>
        <v>233.1</v>
      </c>
    </row>
    <row r="162" spans="1:21" x14ac:dyDescent="0.35">
      <c r="A162" s="38" t="s">
        <v>259</v>
      </c>
      <c r="B162" s="39" t="s">
        <v>260</v>
      </c>
      <c r="C162" s="40" t="s">
        <v>42</v>
      </c>
      <c r="D162" s="38" t="s">
        <v>546</v>
      </c>
      <c r="E162" s="38" t="s">
        <v>265</v>
      </c>
      <c r="F162" s="38" t="s">
        <v>266</v>
      </c>
      <c r="G162" s="38" t="s">
        <v>263</v>
      </c>
      <c r="H162" s="38" t="s">
        <v>47</v>
      </c>
      <c r="I162" s="38" t="s">
        <v>264</v>
      </c>
      <c r="J162" s="38" t="s">
        <v>49</v>
      </c>
      <c r="K162" s="38" t="s">
        <v>50</v>
      </c>
      <c r="L162" s="38" t="s">
        <v>51</v>
      </c>
      <c r="M162" s="38" t="s">
        <v>243</v>
      </c>
      <c r="N162" s="38" t="s">
        <v>53</v>
      </c>
      <c r="O162" s="38" t="s">
        <v>15</v>
      </c>
      <c r="P162" s="38" t="s">
        <v>54</v>
      </c>
      <c r="Q162" s="38"/>
      <c r="R162" s="41">
        <v>31</v>
      </c>
      <c r="S162" s="42">
        <f t="shared" si="8"/>
        <v>31</v>
      </c>
      <c r="T162" s="43">
        <v>12.95</v>
      </c>
      <c r="U162" s="44">
        <f t="shared" si="9"/>
        <v>401.45</v>
      </c>
    </row>
    <row r="163" spans="1:21" x14ac:dyDescent="0.35">
      <c r="A163" s="38" t="s">
        <v>259</v>
      </c>
      <c r="B163" s="39" t="s">
        <v>260</v>
      </c>
      <c r="C163" s="40" t="s">
        <v>42</v>
      </c>
      <c r="D163" s="38" t="s">
        <v>547</v>
      </c>
      <c r="E163" s="38" t="s">
        <v>267</v>
      </c>
      <c r="F163" s="38" t="s">
        <v>268</v>
      </c>
      <c r="G163" s="38" t="s">
        <v>263</v>
      </c>
      <c r="H163" s="38" t="s">
        <v>47</v>
      </c>
      <c r="I163" s="38" t="s">
        <v>264</v>
      </c>
      <c r="J163" s="38" t="s">
        <v>49</v>
      </c>
      <c r="K163" s="38" t="s">
        <v>50</v>
      </c>
      <c r="L163" s="38" t="s">
        <v>51</v>
      </c>
      <c r="M163" s="38" t="s">
        <v>243</v>
      </c>
      <c r="N163" s="38" t="s">
        <v>53</v>
      </c>
      <c r="O163" s="38" t="s">
        <v>15</v>
      </c>
      <c r="P163" s="38" t="s">
        <v>54</v>
      </c>
      <c r="Q163" s="38"/>
      <c r="R163" s="41">
        <v>48</v>
      </c>
      <c r="S163" s="42">
        <f t="shared" si="8"/>
        <v>48</v>
      </c>
      <c r="T163" s="43">
        <v>12.95</v>
      </c>
      <c r="U163" s="44">
        <f t="shared" si="9"/>
        <v>621.59999999999991</v>
      </c>
    </row>
    <row r="164" spans="1:21" x14ac:dyDescent="0.35">
      <c r="A164" s="38" t="s">
        <v>259</v>
      </c>
      <c r="B164" s="39" t="s">
        <v>260</v>
      </c>
      <c r="C164" s="40" t="s">
        <v>42</v>
      </c>
      <c r="D164" s="38" t="s">
        <v>548</v>
      </c>
      <c r="E164" s="38" t="s">
        <v>269</v>
      </c>
      <c r="F164" s="38" t="s">
        <v>270</v>
      </c>
      <c r="G164" s="38" t="s">
        <v>263</v>
      </c>
      <c r="H164" s="38" t="s">
        <v>47</v>
      </c>
      <c r="I164" s="38" t="s">
        <v>264</v>
      </c>
      <c r="J164" s="38" t="s">
        <v>49</v>
      </c>
      <c r="K164" s="38" t="s">
        <v>50</v>
      </c>
      <c r="L164" s="38" t="s">
        <v>51</v>
      </c>
      <c r="M164" s="38" t="s">
        <v>243</v>
      </c>
      <c r="N164" s="38" t="s">
        <v>53</v>
      </c>
      <c r="O164" s="38" t="s">
        <v>15</v>
      </c>
      <c r="P164" s="38" t="s">
        <v>54</v>
      </c>
      <c r="Q164" s="38"/>
      <c r="R164" s="41">
        <v>19</v>
      </c>
      <c r="S164" s="42">
        <f t="shared" si="8"/>
        <v>19</v>
      </c>
      <c r="T164" s="43">
        <v>12.95</v>
      </c>
      <c r="U164" s="44">
        <f t="shared" si="9"/>
        <v>246.04999999999998</v>
      </c>
    </row>
    <row r="165" spans="1:21" x14ac:dyDescent="0.35">
      <c r="A165" s="38" t="s">
        <v>259</v>
      </c>
      <c r="B165" s="39" t="s">
        <v>260</v>
      </c>
      <c r="C165" s="40" t="s">
        <v>42</v>
      </c>
      <c r="D165" s="38" t="s">
        <v>549</v>
      </c>
      <c r="E165" s="38" t="s">
        <v>271</v>
      </c>
      <c r="F165" s="38" t="s">
        <v>272</v>
      </c>
      <c r="G165" s="38" t="s">
        <v>263</v>
      </c>
      <c r="H165" s="38" t="s">
        <v>47</v>
      </c>
      <c r="I165" s="38" t="s">
        <v>264</v>
      </c>
      <c r="J165" s="38" t="s">
        <v>49</v>
      </c>
      <c r="K165" s="38" t="s">
        <v>50</v>
      </c>
      <c r="L165" s="38" t="s">
        <v>51</v>
      </c>
      <c r="M165" s="38" t="s">
        <v>243</v>
      </c>
      <c r="N165" s="38" t="s">
        <v>53</v>
      </c>
      <c r="O165" s="38" t="s">
        <v>15</v>
      </c>
      <c r="P165" s="38" t="s">
        <v>54</v>
      </c>
      <c r="Q165" s="38"/>
      <c r="R165" s="41">
        <v>11</v>
      </c>
      <c r="S165" s="42">
        <f t="shared" si="8"/>
        <v>11</v>
      </c>
      <c r="T165" s="43">
        <v>12.95</v>
      </c>
      <c r="U165" s="44">
        <f t="shared" si="9"/>
        <v>142.44999999999999</v>
      </c>
    </row>
    <row r="166" spans="1:21" x14ac:dyDescent="0.35">
      <c r="A166" s="38" t="s">
        <v>237</v>
      </c>
      <c r="B166" s="39" t="s">
        <v>238</v>
      </c>
      <c r="C166" s="40" t="s">
        <v>173</v>
      </c>
      <c r="D166" s="38" t="s">
        <v>545</v>
      </c>
      <c r="E166" s="38" t="s">
        <v>239</v>
      </c>
      <c r="F166" s="38" t="s">
        <v>240</v>
      </c>
      <c r="G166" s="38" t="s">
        <v>241</v>
      </c>
      <c r="H166" s="38" t="s">
        <v>178</v>
      </c>
      <c r="I166" s="38" t="s">
        <v>242</v>
      </c>
      <c r="J166" s="38" t="s">
        <v>180</v>
      </c>
      <c r="K166" s="38" t="s">
        <v>50</v>
      </c>
      <c r="L166" s="38" t="s">
        <v>51</v>
      </c>
      <c r="M166" s="38" t="s">
        <v>243</v>
      </c>
      <c r="N166" s="38" t="s">
        <v>53</v>
      </c>
      <c r="O166" s="38" t="s">
        <v>15</v>
      </c>
      <c r="P166" s="38" t="s">
        <v>54</v>
      </c>
      <c r="Q166" s="38"/>
      <c r="R166" s="41">
        <v>37</v>
      </c>
      <c r="S166" s="42">
        <f t="shared" si="8"/>
        <v>37</v>
      </c>
      <c r="T166" s="43">
        <v>6.77</v>
      </c>
      <c r="U166" s="44">
        <f t="shared" si="9"/>
        <v>250.48999999999998</v>
      </c>
    </row>
    <row r="167" spans="1:21" x14ac:dyDescent="0.35">
      <c r="A167" s="38" t="s">
        <v>237</v>
      </c>
      <c r="B167" s="39" t="s">
        <v>238</v>
      </c>
      <c r="C167" s="40" t="s">
        <v>173</v>
      </c>
      <c r="D167" s="38" t="s">
        <v>546</v>
      </c>
      <c r="E167" s="38" t="s">
        <v>244</v>
      </c>
      <c r="F167" s="38" t="s">
        <v>245</v>
      </c>
      <c r="G167" s="38" t="s">
        <v>241</v>
      </c>
      <c r="H167" s="38" t="s">
        <v>178</v>
      </c>
      <c r="I167" s="38" t="s">
        <v>242</v>
      </c>
      <c r="J167" s="38" t="s">
        <v>180</v>
      </c>
      <c r="K167" s="38" t="s">
        <v>50</v>
      </c>
      <c r="L167" s="38" t="s">
        <v>51</v>
      </c>
      <c r="M167" s="38" t="s">
        <v>243</v>
      </c>
      <c r="N167" s="38" t="s">
        <v>53</v>
      </c>
      <c r="O167" s="38" t="s">
        <v>15</v>
      </c>
      <c r="P167" s="38" t="s">
        <v>54</v>
      </c>
      <c r="Q167" s="38"/>
      <c r="R167" s="41">
        <v>39</v>
      </c>
      <c r="S167" s="42">
        <f t="shared" si="8"/>
        <v>39</v>
      </c>
      <c r="T167" s="43">
        <v>6.77</v>
      </c>
      <c r="U167" s="44">
        <f t="shared" si="9"/>
        <v>264.02999999999997</v>
      </c>
    </row>
    <row r="168" spans="1:21" x14ac:dyDescent="0.35">
      <c r="A168" s="38" t="s">
        <v>237</v>
      </c>
      <c r="B168" s="39" t="s">
        <v>238</v>
      </c>
      <c r="C168" s="40" t="s">
        <v>173</v>
      </c>
      <c r="D168" s="38" t="s">
        <v>547</v>
      </c>
      <c r="E168" s="38" t="s">
        <v>246</v>
      </c>
      <c r="F168" s="38" t="s">
        <v>247</v>
      </c>
      <c r="G168" s="38" t="s">
        <v>241</v>
      </c>
      <c r="H168" s="38" t="s">
        <v>178</v>
      </c>
      <c r="I168" s="38" t="s">
        <v>242</v>
      </c>
      <c r="J168" s="38" t="s">
        <v>180</v>
      </c>
      <c r="K168" s="38" t="s">
        <v>50</v>
      </c>
      <c r="L168" s="38" t="s">
        <v>51</v>
      </c>
      <c r="M168" s="38" t="s">
        <v>243</v>
      </c>
      <c r="N168" s="38" t="s">
        <v>53</v>
      </c>
      <c r="O168" s="38" t="s">
        <v>15</v>
      </c>
      <c r="P168" s="38" t="s">
        <v>54</v>
      </c>
      <c r="Q168" s="38"/>
      <c r="R168" s="41">
        <v>75</v>
      </c>
      <c r="S168" s="42">
        <f t="shared" si="8"/>
        <v>75</v>
      </c>
      <c r="T168" s="43">
        <v>6.77</v>
      </c>
      <c r="U168" s="44">
        <f t="shared" si="9"/>
        <v>507.74999999999994</v>
      </c>
    </row>
    <row r="169" spans="1:21" x14ac:dyDescent="0.35">
      <c r="A169" s="38" t="s">
        <v>237</v>
      </c>
      <c r="B169" s="39" t="s">
        <v>238</v>
      </c>
      <c r="C169" s="40" t="s">
        <v>173</v>
      </c>
      <c r="D169" s="38" t="s">
        <v>548</v>
      </c>
      <c r="E169" s="38" t="s">
        <v>248</v>
      </c>
      <c r="F169" s="38" t="s">
        <v>249</v>
      </c>
      <c r="G169" s="38" t="s">
        <v>241</v>
      </c>
      <c r="H169" s="38" t="s">
        <v>178</v>
      </c>
      <c r="I169" s="38" t="s">
        <v>242</v>
      </c>
      <c r="J169" s="38" t="s">
        <v>180</v>
      </c>
      <c r="K169" s="38" t="s">
        <v>50</v>
      </c>
      <c r="L169" s="38" t="s">
        <v>51</v>
      </c>
      <c r="M169" s="38" t="s">
        <v>243</v>
      </c>
      <c r="N169" s="38" t="s">
        <v>53</v>
      </c>
      <c r="O169" s="38" t="s">
        <v>15</v>
      </c>
      <c r="P169" s="38" t="s">
        <v>54</v>
      </c>
      <c r="Q169" s="38"/>
      <c r="R169" s="41">
        <v>24</v>
      </c>
      <c r="S169" s="42">
        <f t="shared" si="8"/>
        <v>24</v>
      </c>
      <c r="T169" s="43">
        <v>6.77</v>
      </c>
      <c r="U169" s="44">
        <f t="shared" si="9"/>
        <v>162.47999999999999</v>
      </c>
    </row>
    <row r="170" spans="1:21" x14ac:dyDescent="0.35">
      <c r="A170" s="38" t="s">
        <v>250</v>
      </c>
      <c r="B170" s="39" t="s">
        <v>238</v>
      </c>
      <c r="C170" s="40" t="s">
        <v>129</v>
      </c>
      <c r="D170" s="38" t="s">
        <v>545</v>
      </c>
      <c r="E170" s="38" t="s">
        <v>251</v>
      </c>
      <c r="F170" s="38" t="s">
        <v>252</v>
      </c>
      <c r="G170" s="38" t="s">
        <v>241</v>
      </c>
      <c r="H170" s="38" t="s">
        <v>133</v>
      </c>
      <c r="I170" s="38" t="s">
        <v>242</v>
      </c>
      <c r="J170" s="38" t="s">
        <v>135</v>
      </c>
      <c r="K170" s="38" t="s">
        <v>50</v>
      </c>
      <c r="L170" s="38" t="s">
        <v>51</v>
      </c>
      <c r="M170" s="38" t="s">
        <v>243</v>
      </c>
      <c r="N170" s="38" t="s">
        <v>53</v>
      </c>
      <c r="O170" s="38" t="s">
        <v>15</v>
      </c>
      <c r="P170" s="38" t="s">
        <v>54</v>
      </c>
      <c r="Q170" s="38"/>
      <c r="R170" s="41">
        <v>37</v>
      </c>
      <c r="S170" s="42">
        <f t="shared" si="8"/>
        <v>37</v>
      </c>
      <c r="T170" s="43">
        <v>6.77</v>
      </c>
      <c r="U170" s="44">
        <f t="shared" si="9"/>
        <v>250.48999999999998</v>
      </c>
    </row>
    <row r="171" spans="1:21" x14ac:dyDescent="0.35">
      <c r="A171" s="38" t="s">
        <v>250</v>
      </c>
      <c r="B171" s="39" t="s">
        <v>238</v>
      </c>
      <c r="C171" s="40" t="s">
        <v>129</v>
      </c>
      <c r="D171" s="38" t="s">
        <v>546</v>
      </c>
      <c r="E171" s="38" t="s">
        <v>253</v>
      </c>
      <c r="F171" s="38" t="s">
        <v>254</v>
      </c>
      <c r="G171" s="38" t="s">
        <v>241</v>
      </c>
      <c r="H171" s="38" t="s">
        <v>133</v>
      </c>
      <c r="I171" s="38" t="s">
        <v>242</v>
      </c>
      <c r="J171" s="38" t="s">
        <v>135</v>
      </c>
      <c r="K171" s="38" t="s">
        <v>50</v>
      </c>
      <c r="L171" s="38" t="s">
        <v>51</v>
      </c>
      <c r="M171" s="38" t="s">
        <v>243</v>
      </c>
      <c r="N171" s="38" t="s">
        <v>53</v>
      </c>
      <c r="O171" s="38" t="s">
        <v>15</v>
      </c>
      <c r="P171" s="38" t="s">
        <v>54</v>
      </c>
      <c r="Q171" s="38"/>
      <c r="R171" s="41">
        <v>38</v>
      </c>
      <c r="S171" s="42">
        <f t="shared" si="8"/>
        <v>38</v>
      </c>
      <c r="T171" s="43">
        <v>6.77</v>
      </c>
      <c r="U171" s="44">
        <f t="shared" si="9"/>
        <v>257.26</v>
      </c>
    </row>
    <row r="172" spans="1:21" x14ac:dyDescent="0.35">
      <c r="A172" s="38" t="s">
        <v>250</v>
      </c>
      <c r="B172" s="39" t="s">
        <v>238</v>
      </c>
      <c r="C172" s="40" t="s">
        <v>129</v>
      </c>
      <c r="D172" s="38" t="s">
        <v>547</v>
      </c>
      <c r="E172" s="38" t="s">
        <v>255</v>
      </c>
      <c r="F172" s="38" t="s">
        <v>256</v>
      </c>
      <c r="G172" s="38" t="s">
        <v>241</v>
      </c>
      <c r="H172" s="38" t="s">
        <v>133</v>
      </c>
      <c r="I172" s="38" t="s">
        <v>242</v>
      </c>
      <c r="J172" s="38" t="s">
        <v>135</v>
      </c>
      <c r="K172" s="38" t="s">
        <v>50</v>
      </c>
      <c r="L172" s="38" t="s">
        <v>51</v>
      </c>
      <c r="M172" s="38" t="s">
        <v>243</v>
      </c>
      <c r="N172" s="38" t="s">
        <v>53</v>
      </c>
      <c r="O172" s="38" t="s">
        <v>15</v>
      </c>
      <c r="P172" s="38" t="s">
        <v>54</v>
      </c>
      <c r="Q172" s="38"/>
      <c r="R172" s="41">
        <v>73</v>
      </c>
      <c r="S172" s="42">
        <f t="shared" si="8"/>
        <v>73</v>
      </c>
      <c r="T172" s="43">
        <v>6.77</v>
      </c>
      <c r="U172" s="44">
        <f t="shared" si="9"/>
        <v>494.21</v>
      </c>
    </row>
    <row r="173" spans="1:21" x14ac:dyDescent="0.35">
      <c r="A173" s="38" t="s">
        <v>250</v>
      </c>
      <c r="B173" s="39" t="s">
        <v>238</v>
      </c>
      <c r="C173" s="40" t="s">
        <v>129</v>
      </c>
      <c r="D173" s="38" t="s">
        <v>548</v>
      </c>
      <c r="E173" s="38" t="s">
        <v>257</v>
      </c>
      <c r="F173" s="38" t="s">
        <v>258</v>
      </c>
      <c r="G173" s="38" t="s">
        <v>241</v>
      </c>
      <c r="H173" s="38" t="s">
        <v>133</v>
      </c>
      <c r="I173" s="38" t="s">
        <v>242</v>
      </c>
      <c r="J173" s="38" t="s">
        <v>135</v>
      </c>
      <c r="K173" s="38" t="s">
        <v>50</v>
      </c>
      <c r="L173" s="38" t="s">
        <v>51</v>
      </c>
      <c r="M173" s="38" t="s">
        <v>243</v>
      </c>
      <c r="N173" s="38" t="s">
        <v>53</v>
      </c>
      <c r="O173" s="38" t="s">
        <v>15</v>
      </c>
      <c r="P173" s="38" t="s">
        <v>54</v>
      </c>
      <c r="Q173" s="38"/>
      <c r="R173" s="41">
        <v>24</v>
      </c>
      <c r="S173" s="42">
        <f t="shared" si="8"/>
        <v>24</v>
      </c>
      <c r="T173" s="43">
        <v>6.77</v>
      </c>
      <c r="U173" s="44">
        <f t="shared" si="9"/>
        <v>162.47999999999999</v>
      </c>
    </row>
    <row r="174" spans="1:21" x14ac:dyDescent="0.35">
      <c r="A174" s="38" t="s">
        <v>144</v>
      </c>
      <c r="B174" s="39" t="s">
        <v>145</v>
      </c>
      <c r="C174" s="40" t="s">
        <v>146</v>
      </c>
      <c r="D174" s="38" t="s">
        <v>540</v>
      </c>
      <c r="E174" s="38" t="s">
        <v>147</v>
      </c>
      <c r="F174" s="38" t="s">
        <v>148</v>
      </c>
      <c r="G174" s="38" t="s">
        <v>149</v>
      </c>
      <c r="H174" s="38" t="s">
        <v>150</v>
      </c>
      <c r="I174" s="38" t="s">
        <v>151</v>
      </c>
      <c r="J174" s="38" t="s">
        <v>152</v>
      </c>
      <c r="K174" s="38" t="s">
        <v>50</v>
      </c>
      <c r="L174" s="38" t="s">
        <v>51</v>
      </c>
      <c r="M174" s="38" t="s">
        <v>118</v>
      </c>
      <c r="N174" s="38" t="s">
        <v>53</v>
      </c>
      <c r="O174" s="38" t="s">
        <v>15</v>
      </c>
      <c r="P174" s="38" t="s">
        <v>54</v>
      </c>
      <c r="Q174" s="38"/>
      <c r="R174" s="41">
        <v>32</v>
      </c>
      <c r="S174" s="42">
        <f t="shared" si="8"/>
        <v>32</v>
      </c>
      <c r="T174" s="43">
        <v>38.270000000000003</v>
      </c>
      <c r="U174" s="44">
        <f t="shared" si="9"/>
        <v>1224.6400000000001</v>
      </c>
    </row>
    <row r="175" spans="1:21" x14ac:dyDescent="0.35">
      <c r="A175" s="38" t="s">
        <v>144</v>
      </c>
      <c r="B175" s="39" t="s">
        <v>145</v>
      </c>
      <c r="C175" s="40" t="s">
        <v>146</v>
      </c>
      <c r="D175" s="38" t="s">
        <v>543</v>
      </c>
      <c r="E175" s="38" t="s">
        <v>153</v>
      </c>
      <c r="F175" s="38" t="s">
        <v>154</v>
      </c>
      <c r="G175" s="38" t="s">
        <v>149</v>
      </c>
      <c r="H175" s="38" t="s">
        <v>150</v>
      </c>
      <c r="I175" s="38" t="s">
        <v>151</v>
      </c>
      <c r="J175" s="38" t="s">
        <v>152</v>
      </c>
      <c r="K175" s="38" t="s">
        <v>50</v>
      </c>
      <c r="L175" s="38" t="s">
        <v>51</v>
      </c>
      <c r="M175" s="38" t="s">
        <v>118</v>
      </c>
      <c r="N175" s="38" t="s">
        <v>53</v>
      </c>
      <c r="O175" s="38" t="s">
        <v>15</v>
      </c>
      <c r="P175" s="38" t="s">
        <v>54</v>
      </c>
      <c r="Q175" s="38"/>
      <c r="R175" s="41">
        <v>18</v>
      </c>
      <c r="S175" s="42">
        <f t="shared" si="8"/>
        <v>18</v>
      </c>
      <c r="T175" s="43">
        <v>38.270000000000003</v>
      </c>
      <c r="U175" s="44">
        <f t="shared" si="9"/>
        <v>688.86</v>
      </c>
    </row>
    <row r="176" spans="1:21" x14ac:dyDescent="0.35">
      <c r="A176" s="38" t="s">
        <v>144</v>
      </c>
      <c r="B176" s="39" t="s">
        <v>145</v>
      </c>
      <c r="C176" s="40" t="s">
        <v>146</v>
      </c>
      <c r="D176" s="38" t="s">
        <v>544</v>
      </c>
      <c r="E176" s="38" t="s">
        <v>155</v>
      </c>
      <c r="F176" s="38" t="s">
        <v>156</v>
      </c>
      <c r="G176" s="38" t="s">
        <v>149</v>
      </c>
      <c r="H176" s="38" t="s">
        <v>150</v>
      </c>
      <c r="I176" s="38" t="s">
        <v>151</v>
      </c>
      <c r="J176" s="38" t="s">
        <v>152</v>
      </c>
      <c r="K176" s="38" t="s">
        <v>50</v>
      </c>
      <c r="L176" s="38" t="s">
        <v>51</v>
      </c>
      <c r="M176" s="38" t="s">
        <v>118</v>
      </c>
      <c r="N176" s="38" t="s">
        <v>53</v>
      </c>
      <c r="O176" s="38" t="s">
        <v>15</v>
      </c>
      <c r="P176" s="38" t="s">
        <v>54</v>
      </c>
      <c r="Q176" s="38"/>
      <c r="R176" s="41">
        <v>30</v>
      </c>
      <c r="S176" s="42">
        <f t="shared" si="8"/>
        <v>30</v>
      </c>
      <c r="T176" s="43">
        <v>38.270000000000003</v>
      </c>
      <c r="U176" s="44">
        <f t="shared" si="9"/>
        <v>1148.1000000000001</v>
      </c>
    </row>
    <row r="177" spans="1:21" x14ac:dyDescent="0.35">
      <c r="A177" s="38" t="s">
        <v>462</v>
      </c>
      <c r="B177" s="39" t="s">
        <v>463</v>
      </c>
      <c r="C177" s="40" t="s">
        <v>447</v>
      </c>
      <c r="D177" s="38" t="s">
        <v>540</v>
      </c>
      <c r="E177" s="38" t="s">
        <v>464</v>
      </c>
      <c r="F177" s="38" t="s">
        <v>465</v>
      </c>
      <c r="G177" s="38" t="s">
        <v>466</v>
      </c>
      <c r="H177" s="38" t="s">
        <v>451</v>
      </c>
      <c r="I177" s="45" t="s">
        <v>467</v>
      </c>
      <c r="J177" s="38" t="s">
        <v>453</v>
      </c>
      <c r="K177" s="38" t="s">
        <v>50</v>
      </c>
      <c r="L177" s="38" t="s">
        <v>51</v>
      </c>
      <c r="M177" s="38" t="s">
        <v>118</v>
      </c>
      <c r="N177" s="38" t="s">
        <v>53</v>
      </c>
      <c r="O177" s="38" t="s">
        <v>15</v>
      </c>
      <c r="P177" s="38" t="s">
        <v>54</v>
      </c>
      <c r="Q177" s="38"/>
      <c r="R177" s="41">
        <v>63</v>
      </c>
      <c r="S177" s="42">
        <f t="shared" si="8"/>
        <v>63</v>
      </c>
      <c r="T177" s="43">
        <v>23.36</v>
      </c>
      <c r="U177" s="44">
        <f t="shared" si="9"/>
        <v>1471.68</v>
      </c>
    </row>
    <row r="178" spans="1:21" x14ac:dyDescent="0.35">
      <c r="A178" s="38" t="s">
        <v>462</v>
      </c>
      <c r="B178" s="39" t="s">
        <v>463</v>
      </c>
      <c r="C178" s="40" t="s">
        <v>447</v>
      </c>
      <c r="D178" s="38" t="s">
        <v>541</v>
      </c>
      <c r="E178" s="38" t="s">
        <v>468</v>
      </c>
      <c r="F178" s="38" t="s">
        <v>469</v>
      </c>
      <c r="G178" s="38" t="s">
        <v>466</v>
      </c>
      <c r="H178" s="38" t="s">
        <v>451</v>
      </c>
      <c r="I178" s="45" t="s">
        <v>467</v>
      </c>
      <c r="J178" s="38" t="s">
        <v>453</v>
      </c>
      <c r="K178" s="38" t="s">
        <v>50</v>
      </c>
      <c r="L178" s="38" t="s">
        <v>51</v>
      </c>
      <c r="M178" s="38" t="s">
        <v>118</v>
      </c>
      <c r="N178" s="38" t="s">
        <v>53</v>
      </c>
      <c r="O178" s="38" t="s">
        <v>15</v>
      </c>
      <c r="P178" s="38" t="s">
        <v>54</v>
      </c>
      <c r="Q178" s="38"/>
      <c r="R178" s="41">
        <v>41</v>
      </c>
      <c r="S178" s="42">
        <f t="shared" ref="S178:S181" si="10">SUM(R178)</f>
        <v>41</v>
      </c>
      <c r="T178" s="43">
        <v>23.36</v>
      </c>
      <c r="U178" s="44">
        <f t="shared" ref="U178:U181" si="11">S178*T178</f>
        <v>957.76</v>
      </c>
    </row>
    <row r="179" spans="1:21" x14ac:dyDescent="0.35">
      <c r="A179" s="38" t="s">
        <v>462</v>
      </c>
      <c r="B179" s="39" t="s">
        <v>463</v>
      </c>
      <c r="C179" s="40" t="s">
        <v>447</v>
      </c>
      <c r="D179" s="38" t="s">
        <v>542</v>
      </c>
      <c r="E179" s="38" t="s">
        <v>470</v>
      </c>
      <c r="F179" s="38" t="s">
        <v>471</v>
      </c>
      <c r="G179" s="38" t="s">
        <v>466</v>
      </c>
      <c r="H179" s="38" t="s">
        <v>451</v>
      </c>
      <c r="I179" s="45" t="s">
        <v>467</v>
      </c>
      <c r="J179" s="38" t="s">
        <v>453</v>
      </c>
      <c r="K179" s="38" t="s">
        <v>50</v>
      </c>
      <c r="L179" s="38" t="s">
        <v>51</v>
      </c>
      <c r="M179" s="38" t="s">
        <v>118</v>
      </c>
      <c r="N179" s="38" t="s">
        <v>53</v>
      </c>
      <c r="O179" s="38" t="s">
        <v>15</v>
      </c>
      <c r="P179" s="38" t="s">
        <v>54</v>
      </c>
      <c r="Q179" s="38"/>
      <c r="R179" s="41">
        <v>41</v>
      </c>
      <c r="S179" s="42">
        <f t="shared" si="10"/>
        <v>41</v>
      </c>
      <c r="T179" s="43">
        <v>23.36</v>
      </c>
      <c r="U179" s="44">
        <f t="shared" si="11"/>
        <v>957.76</v>
      </c>
    </row>
    <row r="180" spans="1:21" x14ac:dyDescent="0.35">
      <c r="A180" s="38" t="s">
        <v>462</v>
      </c>
      <c r="B180" s="39" t="s">
        <v>463</v>
      </c>
      <c r="C180" s="40" t="s">
        <v>447</v>
      </c>
      <c r="D180" s="38" t="s">
        <v>543</v>
      </c>
      <c r="E180" s="38" t="s">
        <v>472</v>
      </c>
      <c r="F180" s="38" t="s">
        <v>473</v>
      </c>
      <c r="G180" s="38" t="s">
        <v>466</v>
      </c>
      <c r="H180" s="38" t="s">
        <v>451</v>
      </c>
      <c r="I180" s="45" t="s">
        <v>467</v>
      </c>
      <c r="J180" s="38" t="s">
        <v>453</v>
      </c>
      <c r="K180" s="38" t="s">
        <v>50</v>
      </c>
      <c r="L180" s="38" t="s">
        <v>51</v>
      </c>
      <c r="M180" s="38" t="s">
        <v>118</v>
      </c>
      <c r="N180" s="38" t="s">
        <v>53</v>
      </c>
      <c r="O180" s="38" t="s">
        <v>15</v>
      </c>
      <c r="P180" s="38" t="s">
        <v>54</v>
      </c>
      <c r="Q180" s="38"/>
      <c r="R180" s="41">
        <v>42</v>
      </c>
      <c r="S180" s="42">
        <f t="shared" si="10"/>
        <v>42</v>
      </c>
      <c r="T180" s="43">
        <v>23.36</v>
      </c>
      <c r="U180" s="44">
        <f t="shared" si="11"/>
        <v>981.12</v>
      </c>
    </row>
    <row r="181" spans="1:21" x14ac:dyDescent="0.35">
      <c r="A181" s="38" t="s">
        <v>462</v>
      </c>
      <c r="B181" s="39" t="s">
        <v>463</v>
      </c>
      <c r="C181" s="40" t="s">
        <v>447</v>
      </c>
      <c r="D181" s="38" t="s">
        <v>544</v>
      </c>
      <c r="E181" s="38" t="s">
        <v>474</v>
      </c>
      <c r="F181" s="38" t="s">
        <v>475</v>
      </c>
      <c r="G181" s="38" t="s">
        <v>466</v>
      </c>
      <c r="H181" s="38" t="s">
        <v>451</v>
      </c>
      <c r="I181" s="45" t="s">
        <v>467</v>
      </c>
      <c r="J181" s="38" t="s">
        <v>453</v>
      </c>
      <c r="K181" s="38" t="s">
        <v>50</v>
      </c>
      <c r="L181" s="38" t="s">
        <v>51</v>
      </c>
      <c r="M181" s="38" t="s">
        <v>118</v>
      </c>
      <c r="N181" s="38" t="s">
        <v>53</v>
      </c>
      <c r="O181" s="38" t="s">
        <v>15</v>
      </c>
      <c r="P181" s="38" t="s">
        <v>54</v>
      </c>
      <c r="Q181" s="38"/>
      <c r="R181" s="41">
        <v>68</v>
      </c>
      <c r="S181" s="42">
        <f t="shared" si="10"/>
        <v>68</v>
      </c>
      <c r="T181" s="43">
        <v>23.36</v>
      </c>
      <c r="U181" s="44">
        <f t="shared" si="11"/>
        <v>1588.48</v>
      </c>
    </row>
    <row r="182" spans="1:21" x14ac:dyDescent="0.35">
      <c r="A182" s="49"/>
      <c r="B182" s="49"/>
      <c r="C182" s="50"/>
      <c r="D182" s="49"/>
      <c r="E182" s="49"/>
      <c r="F182" s="51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52"/>
      <c r="S182" s="52"/>
      <c r="T182" s="53"/>
      <c r="U182" s="54"/>
    </row>
  </sheetData>
  <autoFilter ref="A17:V181" xr:uid="{2CFAEDE2-1FE5-46BE-8152-3B57D2637615}"/>
  <conditionalFormatting sqref="B12:B13">
    <cfRule type="duplicateValues" dxfId="28" priority="10"/>
    <cfRule type="duplicateValues" dxfId="27" priority="11"/>
    <cfRule type="duplicateValues" dxfId="26" priority="12"/>
    <cfRule type="duplicateValues" dxfId="25" priority="13"/>
  </conditionalFormatting>
  <conditionalFormatting sqref="D12:D13 A12:A13">
    <cfRule type="duplicateValues" dxfId="24" priority="14"/>
    <cfRule type="duplicateValues" dxfId="23" priority="15"/>
  </conditionalFormatting>
  <conditionalFormatting sqref="E7:E13 E1:E2">
    <cfRule type="duplicateValues" dxfId="22" priority="3"/>
  </conditionalFormatting>
  <conditionalFormatting sqref="E17">
    <cfRule type="duplicateValues" dxfId="21" priority="9"/>
  </conditionalFormatting>
  <conditionalFormatting sqref="E18:E181">
    <cfRule type="duplicateValues" dxfId="20" priority="1"/>
    <cfRule type="duplicateValues" dxfId="19" priority="2"/>
  </conditionalFormatting>
  <conditionalFormatting sqref="E182:E1048576">
    <cfRule type="duplicateValues" dxfId="18" priority="24"/>
  </conditionalFormatting>
  <conditionalFormatting sqref="F12:F13">
    <cfRule type="duplicateValues" dxfId="17" priority="16"/>
    <cfRule type="duplicateValues" dxfId="16" priority="17"/>
    <cfRule type="duplicateValues" dxfId="15" priority="18"/>
    <cfRule type="duplicateValues" dxfId="14" priority="19"/>
    <cfRule type="duplicateValues" dxfId="13" priority="20"/>
    <cfRule type="duplicateValues" dxfId="12" priority="21"/>
    <cfRule type="duplicateValues" dxfId="11" priority="22"/>
    <cfRule type="duplicateValues" dxfId="10" priority="23"/>
  </conditionalFormatting>
  <conditionalFormatting sqref="G6">
    <cfRule type="duplicateValues" dxfId="9" priority="28"/>
    <cfRule type="duplicateValues" dxfId="8" priority="29"/>
  </conditionalFormatting>
  <conditionalFormatting sqref="G8:G11 G1:G2">
    <cfRule type="duplicateValues" dxfId="7" priority="4"/>
  </conditionalFormatting>
  <conditionalFormatting sqref="G8:G13 G1:G2">
    <cfRule type="duplicateValues" dxfId="6" priority="5"/>
    <cfRule type="duplicateValues" dxfId="5" priority="6"/>
    <cfRule type="duplicateValues" dxfId="4" priority="7"/>
    <cfRule type="duplicateValues" dxfId="3" priority="8"/>
  </conditionalFormatting>
  <conditionalFormatting sqref="Q12:Q14 K12:P13">
    <cfRule type="duplicateValues" dxfId="2" priority="25"/>
  </conditionalFormatting>
  <conditionalFormatting sqref="Q13:Q14 B13:C13 B12 K12:Q12 F12:G13 H13:P13">
    <cfRule type="duplicateValues" dxfId="1" priority="26"/>
    <cfRule type="duplicateValues" dxfId="0" priority="27"/>
  </conditionalFormatting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FD3C-C726-4376-A5EC-968AEA65DDE4}">
  <sheetPr>
    <pageSetUpPr fitToPage="1"/>
  </sheetPr>
  <dimension ref="A1:W41"/>
  <sheetViews>
    <sheetView tabSelected="1" zoomScale="90" zoomScaleNormal="90" workbookViewId="0">
      <pane xSplit="9" ySplit="3" topLeftCell="Q4" activePane="bottomRight" state="frozen"/>
      <selection pane="topRight" activeCell="N1" sqref="N1"/>
      <selection pane="bottomLeft" activeCell="A4" sqref="A4"/>
      <selection pane="bottomRight" activeCell="W31" sqref="W31:W35"/>
    </sheetView>
  </sheetViews>
  <sheetFormatPr defaultRowHeight="13" x14ac:dyDescent="0.3"/>
  <cols>
    <col min="1" max="1" width="4.1796875" style="38" customWidth="1"/>
    <col min="2" max="2" width="9.1796875" style="38" bestFit="1" customWidth="1"/>
    <col min="3" max="3" width="6.90625" style="38" bestFit="1" customWidth="1"/>
    <col min="4" max="4" width="4.90625" style="69" bestFit="1" customWidth="1"/>
    <col min="5" max="5" width="4.81640625" style="69" bestFit="1" customWidth="1"/>
    <col min="6" max="6" width="11.81640625" style="38" customWidth="1"/>
    <col min="7" max="7" width="28.08984375" style="38" bestFit="1" customWidth="1"/>
    <col min="8" max="8" width="9.90625" style="38" bestFit="1" customWidth="1"/>
    <col min="9" max="9" width="20.08984375" style="38" bestFit="1" customWidth="1"/>
    <col min="10" max="10" width="4.6328125" style="69" customWidth="1"/>
    <col min="11" max="16" width="5.26953125" style="69" customWidth="1"/>
    <col min="17" max="17" width="7.36328125" style="38" customWidth="1"/>
    <col min="18" max="18" width="8.81640625" style="81" bestFit="1" customWidth="1"/>
    <col min="19" max="19" width="12.26953125" style="81" customWidth="1"/>
    <col min="20" max="20" width="11.26953125" style="38" customWidth="1"/>
    <col min="21" max="21" width="10.54296875" style="38" customWidth="1"/>
    <col min="22" max="22" width="18.1796875" style="38" bestFit="1" customWidth="1"/>
    <col min="23" max="16384" width="8.7265625" style="38"/>
  </cols>
  <sheetData>
    <row r="1" spans="1:23" x14ac:dyDescent="0.3">
      <c r="J1" s="38"/>
      <c r="K1" s="84">
        <f>SUBTOTAL(9,K4:K45)</f>
        <v>1456</v>
      </c>
      <c r="L1" s="84">
        <f t="shared" ref="L1:P1" si="0">SUBTOTAL(9,L4:L45)</f>
        <v>2258</v>
      </c>
      <c r="M1" s="84">
        <f t="shared" si="0"/>
        <v>2406</v>
      </c>
      <c r="N1" s="84">
        <f t="shared" si="0"/>
        <v>1857</v>
      </c>
      <c r="O1" s="84">
        <f t="shared" si="0"/>
        <v>1704</v>
      </c>
      <c r="P1" s="84">
        <f t="shared" si="0"/>
        <v>918</v>
      </c>
      <c r="Q1" s="75">
        <f>SUBTOTAL(9,Q4:Q45)</f>
        <v>10599</v>
      </c>
      <c r="S1" s="83">
        <f>SUBTOTAL(9,S4:S45)</f>
        <v>133465.66999999998</v>
      </c>
      <c r="V1" s="83">
        <f>SUBTOTAL(9,V4:V45)</f>
        <v>17112.754899999993</v>
      </c>
    </row>
    <row r="2" spans="1:23" s="94" customFormat="1" x14ac:dyDescent="0.3">
      <c r="A2" s="101" t="s">
        <v>570</v>
      </c>
      <c r="B2" s="101" t="s">
        <v>550</v>
      </c>
      <c r="C2" s="101" t="s">
        <v>34</v>
      </c>
      <c r="D2" s="101" t="s">
        <v>551</v>
      </c>
      <c r="E2" s="100" t="s">
        <v>22</v>
      </c>
      <c r="F2" s="101" t="s">
        <v>552</v>
      </c>
      <c r="G2" s="100" t="s">
        <v>27</v>
      </c>
      <c r="H2" s="100" t="s">
        <v>553</v>
      </c>
      <c r="I2" s="100" t="s">
        <v>558</v>
      </c>
      <c r="J2" s="77" t="s">
        <v>559</v>
      </c>
      <c r="K2" s="77" t="s">
        <v>571</v>
      </c>
      <c r="L2" s="77" t="s">
        <v>572</v>
      </c>
      <c r="M2" s="77" t="s">
        <v>573</v>
      </c>
      <c r="N2" s="77" t="s">
        <v>574</v>
      </c>
      <c r="O2" s="77" t="s">
        <v>575</v>
      </c>
      <c r="P2" s="77"/>
      <c r="Q2" s="100" t="s">
        <v>561</v>
      </c>
      <c r="R2" s="97" t="s">
        <v>38</v>
      </c>
      <c r="S2" s="97" t="s">
        <v>576</v>
      </c>
      <c r="T2" s="98" t="s">
        <v>580</v>
      </c>
      <c r="U2" s="99" t="s">
        <v>578</v>
      </c>
      <c r="V2" s="99" t="s">
        <v>579</v>
      </c>
    </row>
    <row r="3" spans="1:23" s="94" customFormat="1" x14ac:dyDescent="0.3">
      <c r="A3" s="101"/>
      <c r="B3" s="101"/>
      <c r="C3" s="101"/>
      <c r="D3" s="101"/>
      <c r="E3" s="100"/>
      <c r="F3" s="101"/>
      <c r="G3" s="100"/>
      <c r="H3" s="100"/>
      <c r="I3" s="100"/>
      <c r="J3" s="78" t="s">
        <v>560</v>
      </c>
      <c r="K3" s="79" t="s">
        <v>174</v>
      </c>
      <c r="L3" s="80" t="s">
        <v>43</v>
      </c>
      <c r="M3" s="80" t="s">
        <v>55</v>
      </c>
      <c r="N3" s="80" t="s">
        <v>85</v>
      </c>
      <c r="O3" s="78" t="s">
        <v>58</v>
      </c>
      <c r="P3" s="78" t="s">
        <v>61</v>
      </c>
      <c r="Q3" s="100"/>
      <c r="R3" s="97"/>
      <c r="S3" s="97"/>
      <c r="T3" s="98"/>
      <c r="U3" s="99"/>
      <c r="V3" s="99"/>
    </row>
    <row r="4" spans="1:23" s="68" customFormat="1" x14ac:dyDescent="0.35">
      <c r="A4" s="76">
        <v>1</v>
      </c>
      <c r="B4" s="76" t="s">
        <v>563</v>
      </c>
      <c r="C4" s="76" t="s">
        <v>564</v>
      </c>
      <c r="D4" s="76" t="s">
        <v>565</v>
      </c>
      <c r="E4" s="76" t="s">
        <v>566</v>
      </c>
      <c r="F4" s="76" t="s">
        <v>157</v>
      </c>
      <c r="G4" s="76" t="s">
        <v>161</v>
      </c>
      <c r="H4" s="76" t="s">
        <v>567</v>
      </c>
      <c r="I4" s="76" t="s">
        <v>68</v>
      </c>
      <c r="J4" s="76" t="s">
        <v>560</v>
      </c>
      <c r="K4" s="76"/>
      <c r="L4" s="76">
        <v>45</v>
      </c>
      <c r="M4" s="76">
        <v>42</v>
      </c>
      <c r="N4" s="76">
        <v>39</v>
      </c>
      <c r="O4" s="76">
        <v>40</v>
      </c>
      <c r="P4" s="76">
        <v>42</v>
      </c>
      <c r="Q4" s="93">
        <f t="shared" ref="Q4:Q39" si="1">SUM(K4:P4)</f>
        <v>208</v>
      </c>
      <c r="R4" s="85">
        <v>23.27</v>
      </c>
      <c r="S4" s="86">
        <f t="shared" ref="S4:S39" si="2">R4*Q4</f>
        <v>4840.16</v>
      </c>
      <c r="T4" s="90">
        <v>1.2</v>
      </c>
      <c r="U4" s="91">
        <f t="shared" ref="U4:U39" si="3">Q4*(R4*T4)</f>
        <v>5808.192</v>
      </c>
      <c r="V4" s="91">
        <f>U4-S4</f>
        <v>968.03200000000015</v>
      </c>
      <c r="W4" s="89"/>
    </row>
    <row r="5" spans="1:23" s="68" customFormat="1" x14ac:dyDescent="0.35">
      <c r="A5" s="76">
        <v>2</v>
      </c>
      <c r="B5" s="76" t="s">
        <v>563</v>
      </c>
      <c r="C5" s="76" t="s">
        <v>564</v>
      </c>
      <c r="D5" s="76" t="s">
        <v>565</v>
      </c>
      <c r="E5" s="76" t="s">
        <v>566</v>
      </c>
      <c r="F5" s="76" t="s">
        <v>363</v>
      </c>
      <c r="G5" s="76" t="s">
        <v>368</v>
      </c>
      <c r="H5" s="76" t="s">
        <v>568</v>
      </c>
      <c r="I5" s="76" t="s">
        <v>369</v>
      </c>
      <c r="J5" s="76" t="s">
        <v>560</v>
      </c>
      <c r="K5" s="76"/>
      <c r="L5" s="76">
        <v>52</v>
      </c>
      <c r="M5" s="76">
        <v>17</v>
      </c>
      <c r="N5" s="76">
        <v>9</v>
      </c>
      <c r="O5" s="76">
        <v>0</v>
      </c>
      <c r="P5" s="76">
        <v>22</v>
      </c>
      <c r="Q5" s="93">
        <f t="shared" si="1"/>
        <v>100</v>
      </c>
      <c r="R5" s="85">
        <v>25.46</v>
      </c>
      <c r="S5" s="86">
        <f t="shared" si="2"/>
        <v>2546</v>
      </c>
      <c r="T5" s="90">
        <v>1.5</v>
      </c>
      <c r="U5" s="91">
        <f t="shared" si="3"/>
        <v>3819</v>
      </c>
      <c r="V5" s="91">
        <f t="shared" ref="V5:V39" si="4">U5-S5</f>
        <v>1273</v>
      </c>
    </row>
    <row r="6" spans="1:23" s="68" customFormat="1" x14ac:dyDescent="0.35">
      <c r="A6" s="76">
        <v>3</v>
      </c>
      <c r="B6" s="76" t="s">
        <v>563</v>
      </c>
      <c r="C6" s="76" t="s">
        <v>564</v>
      </c>
      <c r="D6" s="76" t="s">
        <v>565</v>
      </c>
      <c r="E6" s="76" t="s">
        <v>566</v>
      </c>
      <c r="F6" s="76" t="s">
        <v>335</v>
      </c>
      <c r="G6" s="76" t="s">
        <v>339</v>
      </c>
      <c r="H6" s="76" t="s">
        <v>567</v>
      </c>
      <c r="I6" s="76" t="s">
        <v>47</v>
      </c>
      <c r="J6" s="76" t="s">
        <v>559</v>
      </c>
      <c r="K6" s="76">
        <v>178</v>
      </c>
      <c r="L6" s="76">
        <v>178</v>
      </c>
      <c r="M6" s="76">
        <v>179</v>
      </c>
      <c r="N6" s="76">
        <v>178</v>
      </c>
      <c r="O6" s="76">
        <v>180</v>
      </c>
      <c r="P6" s="76"/>
      <c r="Q6" s="76">
        <f t="shared" si="1"/>
        <v>893</v>
      </c>
      <c r="R6" s="85">
        <v>12.65</v>
      </c>
      <c r="S6" s="86">
        <f t="shared" si="2"/>
        <v>11296.45</v>
      </c>
      <c r="T6" s="90">
        <v>0.99</v>
      </c>
      <c r="U6" s="91">
        <f t="shared" si="3"/>
        <v>11183.485500000001</v>
      </c>
      <c r="V6" s="91">
        <f t="shared" si="4"/>
        <v>-112.96450000000004</v>
      </c>
    </row>
    <row r="7" spans="1:23" s="68" customFormat="1" x14ac:dyDescent="0.35">
      <c r="A7" s="76">
        <v>4</v>
      </c>
      <c r="B7" s="76" t="s">
        <v>563</v>
      </c>
      <c r="C7" s="76" t="s">
        <v>564</v>
      </c>
      <c r="D7" s="76" t="s">
        <v>565</v>
      </c>
      <c r="E7" s="76" t="s">
        <v>566</v>
      </c>
      <c r="F7" s="76" t="s">
        <v>349</v>
      </c>
      <c r="G7" s="76" t="s">
        <v>353</v>
      </c>
      <c r="H7" s="76" t="s">
        <v>567</v>
      </c>
      <c r="I7" s="76" t="s">
        <v>68</v>
      </c>
      <c r="J7" s="76" t="s">
        <v>560</v>
      </c>
      <c r="K7" s="76">
        <v>404</v>
      </c>
      <c r="L7" s="76">
        <v>421</v>
      </c>
      <c r="M7" s="76">
        <v>427</v>
      </c>
      <c r="N7" s="76">
        <v>396</v>
      </c>
      <c r="O7" s="76">
        <v>388</v>
      </c>
      <c r="P7" s="76"/>
      <c r="Q7" s="76">
        <f t="shared" si="1"/>
        <v>2036</v>
      </c>
      <c r="R7" s="85">
        <v>15.94</v>
      </c>
      <c r="S7" s="86">
        <f t="shared" si="2"/>
        <v>32453.84</v>
      </c>
      <c r="T7" s="90">
        <v>0.99</v>
      </c>
      <c r="U7" s="91">
        <f t="shared" si="3"/>
        <v>32129.301599999999</v>
      </c>
      <c r="V7" s="91">
        <f t="shared" si="4"/>
        <v>-324.53840000000127</v>
      </c>
    </row>
    <row r="8" spans="1:23" s="68" customFormat="1" x14ac:dyDescent="0.35">
      <c r="A8" s="76">
        <v>5</v>
      </c>
      <c r="B8" s="76" t="s">
        <v>563</v>
      </c>
      <c r="C8" s="76" t="s">
        <v>564</v>
      </c>
      <c r="D8" s="76" t="s">
        <v>565</v>
      </c>
      <c r="E8" s="76" t="s">
        <v>566</v>
      </c>
      <c r="F8" s="76" t="s">
        <v>310</v>
      </c>
      <c r="G8" s="76" t="s">
        <v>314</v>
      </c>
      <c r="H8" s="76" t="s">
        <v>569</v>
      </c>
      <c r="I8" s="76" t="s">
        <v>178</v>
      </c>
      <c r="J8" s="76" t="s">
        <v>559</v>
      </c>
      <c r="K8" s="76">
        <v>65</v>
      </c>
      <c r="L8" s="76">
        <v>63</v>
      </c>
      <c r="M8" s="76">
        <v>62</v>
      </c>
      <c r="N8" s="76">
        <v>65</v>
      </c>
      <c r="O8" s="76">
        <v>71</v>
      </c>
      <c r="P8" s="76"/>
      <c r="Q8" s="76">
        <f t="shared" si="1"/>
        <v>326</v>
      </c>
      <c r="R8" s="85">
        <v>6.85</v>
      </c>
      <c r="S8" s="86">
        <f t="shared" si="2"/>
        <v>2233.1</v>
      </c>
      <c r="T8" s="90">
        <v>1</v>
      </c>
      <c r="U8" s="91">
        <f t="shared" si="3"/>
        <v>2233.1</v>
      </c>
      <c r="V8" s="91">
        <f t="shared" si="4"/>
        <v>0</v>
      </c>
    </row>
    <row r="9" spans="1:23" s="68" customFormat="1" x14ac:dyDescent="0.35">
      <c r="A9" s="76">
        <v>6</v>
      </c>
      <c r="B9" s="76" t="s">
        <v>563</v>
      </c>
      <c r="C9" s="76" t="s">
        <v>564</v>
      </c>
      <c r="D9" s="76" t="s">
        <v>565</v>
      </c>
      <c r="E9" s="76" t="s">
        <v>566</v>
      </c>
      <c r="F9" s="76" t="s">
        <v>324</v>
      </c>
      <c r="G9" s="76" t="s">
        <v>314</v>
      </c>
      <c r="H9" s="76" t="s">
        <v>569</v>
      </c>
      <c r="I9" s="76" t="s">
        <v>133</v>
      </c>
      <c r="J9" s="76" t="s">
        <v>559</v>
      </c>
      <c r="K9" s="76">
        <v>83</v>
      </c>
      <c r="L9" s="76">
        <v>67</v>
      </c>
      <c r="M9" s="76">
        <v>70</v>
      </c>
      <c r="N9" s="76">
        <v>65</v>
      </c>
      <c r="O9" s="76">
        <v>74</v>
      </c>
      <c r="P9" s="76"/>
      <c r="Q9" s="76">
        <f t="shared" si="1"/>
        <v>359</v>
      </c>
      <c r="R9" s="85">
        <v>6.85</v>
      </c>
      <c r="S9" s="86">
        <f t="shared" si="2"/>
        <v>2459.15</v>
      </c>
      <c r="T9" s="90">
        <v>1</v>
      </c>
      <c r="U9" s="91">
        <f t="shared" si="3"/>
        <v>2459.15</v>
      </c>
      <c r="V9" s="91">
        <f t="shared" si="4"/>
        <v>0</v>
      </c>
    </row>
    <row r="10" spans="1:23" s="68" customFormat="1" x14ac:dyDescent="0.35">
      <c r="A10" s="76">
        <v>7</v>
      </c>
      <c r="B10" s="76" t="s">
        <v>563</v>
      </c>
      <c r="C10" s="76" t="s">
        <v>564</v>
      </c>
      <c r="D10" s="76" t="s">
        <v>565</v>
      </c>
      <c r="E10" s="76" t="s">
        <v>566</v>
      </c>
      <c r="F10" s="76" t="s">
        <v>434</v>
      </c>
      <c r="G10" s="76" t="s">
        <v>428</v>
      </c>
      <c r="H10" s="76" t="s">
        <v>569</v>
      </c>
      <c r="I10" s="76" t="s">
        <v>133</v>
      </c>
      <c r="J10" s="76" t="s">
        <v>560</v>
      </c>
      <c r="K10" s="76"/>
      <c r="L10" s="76">
        <v>213</v>
      </c>
      <c r="M10" s="76">
        <v>160</v>
      </c>
      <c r="N10" s="76">
        <v>136</v>
      </c>
      <c r="O10" s="76">
        <v>175</v>
      </c>
      <c r="P10" s="76">
        <v>198</v>
      </c>
      <c r="Q10" s="76">
        <f t="shared" si="1"/>
        <v>882</v>
      </c>
      <c r="R10" s="85">
        <v>8.61</v>
      </c>
      <c r="S10" s="86">
        <f t="shared" si="2"/>
        <v>7594.0199999999995</v>
      </c>
      <c r="T10" s="90">
        <v>0.99</v>
      </c>
      <c r="U10" s="91">
        <f t="shared" si="3"/>
        <v>7518.0797999999995</v>
      </c>
      <c r="V10" s="91">
        <f t="shared" si="4"/>
        <v>-75.940200000000004</v>
      </c>
    </row>
    <row r="11" spans="1:23" s="68" customFormat="1" x14ac:dyDescent="0.35">
      <c r="A11" s="76">
        <v>8</v>
      </c>
      <c r="B11" s="76" t="s">
        <v>563</v>
      </c>
      <c r="C11" s="76" t="s">
        <v>564</v>
      </c>
      <c r="D11" s="76" t="s">
        <v>565</v>
      </c>
      <c r="E11" s="76" t="s">
        <v>566</v>
      </c>
      <c r="F11" s="76" t="s">
        <v>424</v>
      </c>
      <c r="G11" s="76" t="s">
        <v>428</v>
      </c>
      <c r="H11" s="76" t="s">
        <v>569</v>
      </c>
      <c r="I11" s="76" t="s">
        <v>80</v>
      </c>
      <c r="J11" s="76" t="s">
        <v>560</v>
      </c>
      <c r="K11" s="76"/>
      <c r="L11" s="76">
        <v>0</v>
      </c>
      <c r="M11" s="76">
        <v>0</v>
      </c>
      <c r="N11" s="76">
        <v>3</v>
      </c>
      <c r="O11" s="76">
        <v>48</v>
      </c>
      <c r="P11" s="76">
        <v>63</v>
      </c>
      <c r="Q11" s="93">
        <f t="shared" si="1"/>
        <v>114</v>
      </c>
      <c r="R11" s="85">
        <v>8.61</v>
      </c>
      <c r="S11" s="86">
        <f t="shared" si="2"/>
        <v>981.54</v>
      </c>
      <c r="T11" s="90">
        <v>1.5</v>
      </c>
      <c r="U11" s="91">
        <f t="shared" si="3"/>
        <v>1472.31</v>
      </c>
      <c r="V11" s="91">
        <f t="shared" si="4"/>
        <v>490.77</v>
      </c>
    </row>
    <row r="12" spans="1:23" s="68" customFormat="1" x14ac:dyDescent="0.35">
      <c r="A12" s="76">
        <v>9</v>
      </c>
      <c r="B12" s="76" t="s">
        <v>563</v>
      </c>
      <c r="C12" s="76" t="s">
        <v>564</v>
      </c>
      <c r="D12" s="76" t="s">
        <v>565</v>
      </c>
      <c r="E12" s="76" t="s">
        <v>566</v>
      </c>
      <c r="F12" s="76" t="s">
        <v>109</v>
      </c>
      <c r="G12" s="76" t="s">
        <v>114</v>
      </c>
      <c r="H12" s="76" t="s">
        <v>567</v>
      </c>
      <c r="I12" s="76" t="s">
        <v>115</v>
      </c>
      <c r="J12" s="76" t="s">
        <v>560</v>
      </c>
      <c r="K12" s="76"/>
      <c r="L12" s="76">
        <v>49</v>
      </c>
      <c r="M12" s="76">
        <v>51</v>
      </c>
      <c r="N12" s="76">
        <v>48</v>
      </c>
      <c r="O12" s="76">
        <v>53</v>
      </c>
      <c r="P12" s="76">
        <v>51</v>
      </c>
      <c r="Q12" s="93">
        <f t="shared" si="1"/>
        <v>252</v>
      </c>
      <c r="R12" s="85">
        <v>16.86</v>
      </c>
      <c r="S12" s="86">
        <f t="shared" si="2"/>
        <v>4248.72</v>
      </c>
      <c r="T12" s="90">
        <v>1.2</v>
      </c>
      <c r="U12" s="91">
        <f t="shared" si="3"/>
        <v>5098.4639999999999</v>
      </c>
      <c r="V12" s="91">
        <f t="shared" si="4"/>
        <v>849.74399999999969</v>
      </c>
    </row>
    <row r="13" spans="1:23" s="68" customFormat="1" x14ac:dyDescent="0.35">
      <c r="A13" s="76">
        <v>10</v>
      </c>
      <c r="B13" s="76" t="s">
        <v>563</v>
      </c>
      <c r="C13" s="76" t="s">
        <v>564</v>
      </c>
      <c r="D13" s="76" t="s">
        <v>565</v>
      </c>
      <c r="E13" s="76" t="s">
        <v>566</v>
      </c>
      <c r="F13" s="76" t="s">
        <v>127</v>
      </c>
      <c r="G13" s="76" t="s">
        <v>132</v>
      </c>
      <c r="H13" s="76" t="s">
        <v>568</v>
      </c>
      <c r="I13" s="76" t="s">
        <v>133</v>
      </c>
      <c r="J13" s="76" t="s">
        <v>560</v>
      </c>
      <c r="K13" s="76"/>
      <c r="L13" s="76">
        <v>41</v>
      </c>
      <c r="M13" s="76">
        <v>37</v>
      </c>
      <c r="N13" s="76">
        <v>36</v>
      </c>
      <c r="O13" s="76">
        <v>36</v>
      </c>
      <c r="P13" s="76">
        <v>49</v>
      </c>
      <c r="Q13" s="93">
        <f t="shared" si="1"/>
        <v>199</v>
      </c>
      <c r="R13" s="85">
        <v>23.39</v>
      </c>
      <c r="S13" s="86">
        <f t="shared" si="2"/>
        <v>4654.6099999999997</v>
      </c>
      <c r="T13" s="90">
        <v>1.5</v>
      </c>
      <c r="U13" s="91">
        <f t="shared" si="3"/>
        <v>6981.915</v>
      </c>
      <c r="V13" s="91">
        <f t="shared" si="4"/>
        <v>2327.3050000000003</v>
      </c>
    </row>
    <row r="14" spans="1:23" s="68" customFormat="1" x14ac:dyDescent="0.35">
      <c r="A14" s="76">
        <v>11</v>
      </c>
      <c r="B14" s="76" t="s">
        <v>563</v>
      </c>
      <c r="C14" s="76" t="s">
        <v>564</v>
      </c>
      <c r="D14" s="76" t="s">
        <v>565</v>
      </c>
      <c r="E14" s="76" t="s">
        <v>566</v>
      </c>
      <c r="F14" s="76" t="s">
        <v>171</v>
      </c>
      <c r="G14" s="76" t="s">
        <v>177</v>
      </c>
      <c r="H14" s="76" t="s">
        <v>569</v>
      </c>
      <c r="I14" s="76" t="s">
        <v>178</v>
      </c>
      <c r="J14" s="76" t="s">
        <v>560</v>
      </c>
      <c r="K14" s="76">
        <v>81</v>
      </c>
      <c r="L14" s="76">
        <v>74</v>
      </c>
      <c r="M14" s="76">
        <v>62</v>
      </c>
      <c r="N14" s="76">
        <v>51</v>
      </c>
      <c r="O14" s="76">
        <v>41</v>
      </c>
      <c r="P14" s="76"/>
      <c r="Q14" s="76">
        <f t="shared" si="1"/>
        <v>309</v>
      </c>
      <c r="R14" s="85">
        <v>7.42</v>
      </c>
      <c r="S14" s="86">
        <f t="shared" si="2"/>
        <v>2292.7800000000002</v>
      </c>
      <c r="T14" s="90">
        <v>1</v>
      </c>
      <c r="U14" s="91">
        <f t="shared" si="3"/>
        <v>2292.7800000000002</v>
      </c>
      <c r="V14" s="91">
        <f t="shared" si="4"/>
        <v>0</v>
      </c>
    </row>
    <row r="15" spans="1:23" s="68" customFormat="1" x14ac:dyDescent="0.35">
      <c r="A15" s="76">
        <v>12</v>
      </c>
      <c r="B15" s="76" t="s">
        <v>563</v>
      </c>
      <c r="C15" s="76" t="s">
        <v>564</v>
      </c>
      <c r="D15" s="76" t="s">
        <v>565</v>
      </c>
      <c r="E15" s="76" t="s">
        <v>566</v>
      </c>
      <c r="F15" s="76" t="s">
        <v>414</v>
      </c>
      <c r="G15" s="76" t="s">
        <v>418</v>
      </c>
      <c r="H15" s="76" t="s">
        <v>569</v>
      </c>
      <c r="I15" s="76" t="s">
        <v>80</v>
      </c>
      <c r="J15" s="76" t="s">
        <v>560</v>
      </c>
      <c r="K15" s="76"/>
      <c r="L15" s="76">
        <v>28</v>
      </c>
      <c r="M15" s="76">
        <v>0</v>
      </c>
      <c r="N15" s="76">
        <v>24</v>
      </c>
      <c r="O15" s="76">
        <v>0</v>
      </c>
      <c r="P15" s="76">
        <v>46</v>
      </c>
      <c r="Q15" s="93">
        <f t="shared" si="1"/>
        <v>98</v>
      </c>
      <c r="R15" s="85">
        <v>8.4</v>
      </c>
      <c r="S15" s="86">
        <f t="shared" si="2"/>
        <v>823.2</v>
      </c>
      <c r="T15" s="90">
        <v>1.5</v>
      </c>
      <c r="U15" s="91">
        <f t="shared" si="3"/>
        <v>1234.8000000000002</v>
      </c>
      <c r="V15" s="91">
        <f t="shared" si="4"/>
        <v>411.60000000000014</v>
      </c>
    </row>
    <row r="16" spans="1:23" s="68" customFormat="1" x14ac:dyDescent="0.35">
      <c r="A16" s="76">
        <v>13</v>
      </c>
      <c r="B16" s="76" t="s">
        <v>563</v>
      </c>
      <c r="C16" s="76" t="s">
        <v>564</v>
      </c>
      <c r="D16" s="76" t="s">
        <v>565</v>
      </c>
      <c r="E16" s="76" t="s">
        <v>566</v>
      </c>
      <c r="F16" s="76" t="s">
        <v>445</v>
      </c>
      <c r="G16" s="76" t="s">
        <v>450</v>
      </c>
      <c r="H16" s="76" t="s">
        <v>569</v>
      </c>
      <c r="I16" s="76" t="s">
        <v>451</v>
      </c>
      <c r="J16" s="76" t="s">
        <v>560</v>
      </c>
      <c r="K16" s="76"/>
      <c r="L16" s="76">
        <v>56</v>
      </c>
      <c r="M16" s="76">
        <v>65</v>
      </c>
      <c r="N16" s="76">
        <v>63</v>
      </c>
      <c r="O16" s="76">
        <v>58</v>
      </c>
      <c r="P16" s="76">
        <v>83</v>
      </c>
      <c r="Q16" s="76">
        <f t="shared" si="1"/>
        <v>325</v>
      </c>
      <c r="R16" s="85">
        <v>8.8699999999999992</v>
      </c>
      <c r="S16" s="86">
        <f t="shared" si="2"/>
        <v>2882.7499999999995</v>
      </c>
      <c r="T16" s="90">
        <v>1</v>
      </c>
      <c r="U16" s="91">
        <f t="shared" si="3"/>
        <v>2882.7499999999995</v>
      </c>
      <c r="V16" s="91">
        <f t="shared" si="4"/>
        <v>0</v>
      </c>
    </row>
    <row r="17" spans="1:23" s="68" customFormat="1" x14ac:dyDescent="0.35">
      <c r="A17" s="76">
        <v>14</v>
      </c>
      <c r="B17" s="76" t="s">
        <v>563</v>
      </c>
      <c r="C17" s="76" t="s">
        <v>564</v>
      </c>
      <c r="D17" s="76" t="s">
        <v>565</v>
      </c>
      <c r="E17" s="76" t="s">
        <v>566</v>
      </c>
      <c r="F17" s="76" t="s">
        <v>577</v>
      </c>
      <c r="G17" s="76" t="s">
        <v>479</v>
      </c>
      <c r="H17" s="76" t="s">
        <v>569</v>
      </c>
      <c r="I17" s="76" t="s">
        <v>480</v>
      </c>
      <c r="J17" s="76" t="s">
        <v>560</v>
      </c>
      <c r="K17" s="76">
        <v>114</v>
      </c>
      <c r="L17" s="76">
        <v>84</v>
      </c>
      <c r="M17" s="76">
        <v>80</v>
      </c>
      <c r="N17" s="76">
        <v>75</v>
      </c>
      <c r="O17" s="76">
        <v>64</v>
      </c>
      <c r="P17" s="76"/>
      <c r="Q17" s="76">
        <f t="shared" si="1"/>
        <v>417</v>
      </c>
      <c r="R17" s="85">
        <v>8</v>
      </c>
      <c r="S17" s="86">
        <f t="shared" si="2"/>
        <v>3336</v>
      </c>
      <c r="T17" s="90">
        <v>1</v>
      </c>
      <c r="U17" s="91">
        <f t="shared" si="3"/>
        <v>3336</v>
      </c>
      <c r="V17" s="91">
        <f t="shared" si="4"/>
        <v>0</v>
      </c>
    </row>
    <row r="18" spans="1:23" s="68" customFormat="1" x14ac:dyDescent="0.35">
      <c r="A18" s="76">
        <v>15</v>
      </c>
      <c r="B18" s="76" t="s">
        <v>563</v>
      </c>
      <c r="C18" s="76" t="s">
        <v>564</v>
      </c>
      <c r="D18" s="76" t="s">
        <v>565</v>
      </c>
      <c r="E18" s="76" t="s">
        <v>566</v>
      </c>
      <c r="F18" s="76" t="s">
        <v>402</v>
      </c>
      <c r="G18" s="76" t="s">
        <v>406</v>
      </c>
      <c r="H18" s="76" t="s">
        <v>569</v>
      </c>
      <c r="I18" s="76" t="s">
        <v>80</v>
      </c>
      <c r="J18" s="76" t="s">
        <v>560</v>
      </c>
      <c r="K18" s="76"/>
      <c r="L18" s="76">
        <v>45</v>
      </c>
      <c r="M18" s="76">
        <v>92</v>
      </c>
      <c r="N18" s="76">
        <v>0</v>
      </c>
      <c r="O18" s="76">
        <v>44</v>
      </c>
      <c r="P18" s="76">
        <v>50</v>
      </c>
      <c r="Q18" s="93">
        <f t="shared" si="1"/>
        <v>231</v>
      </c>
      <c r="R18" s="85">
        <v>8.48</v>
      </c>
      <c r="S18" s="86">
        <f t="shared" si="2"/>
        <v>1958.88</v>
      </c>
      <c r="T18" s="90">
        <v>1.2</v>
      </c>
      <c r="U18" s="91">
        <f t="shared" si="3"/>
        <v>2350.6559999999999</v>
      </c>
      <c r="V18" s="91">
        <f t="shared" si="4"/>
        <v>391.77599999999984</v>
      </c>
    </row>
    <row r="19" spans="1:23" s="68" customFormat="1" x14ac:dyDescent="0.35">
      <c r="A19" s="76">
        <v>16</v>
      </c>
      <c r="B19" s="76" t="s">
        <v>563</v>
      </c>
      <c r="C19" s="76" t="s">
        <v>564</v>
      </c>
      <c r="D19" s="76" t="s">
        <v>565</v>
      </c>
      <c r="E19" s="76" t="s">
        <v>566</v>
      </c>
      <c r="F19" s="76" t="s">
        <v>392</v>
      </c>
      <c r="G19" s="76" t="s">
        <v>396</v>
      </c>
      <c r="H19" s="76" t="s">
        <v>569</v>
      </c>
      <c r="I19" s="76" t="s">
        <v>80</v>
      </c>
      <c r="J19" s="76" t="s">
        <v>560</v>
      </c>
      <c r="K19" s="76"/>
      <c r="L19" s="76">
        <v>0</v>
      </c>
      <c r="M19" s="76">
        <v>32</v>
      </c>
      <c r="N19" s="76">
        <v>107</v>
      </c>
      <c r="O19" s="76">
        <v>0</v>
      </c>
      <c r="P19" s="76">
        <v>15</v>
      </c>
      <c r="Q19" s="93">
        <f t="shared" si="1"/>
        <v>154</v>
      </c>
      <c r="R19" s="85">
        <v>8.43</v>
      </c>
      <c r="S19" s="86">
        <f t="shared" si="2"/>
        <v>1298.22</v>
      </c>
      <c r="T19" s="90">
        <v>1.5</v>
      </c>
      <c r="U19" s="91">
        <f t="shared" si="3"/>
        <v>1947.33</v>
      </c>
      <c r="V19" s="91">
        <f t="shared" si="4"/>
        <v>649.1099999999999</v>
      </c>
    </row>
    <row r="20" spans="1:23" s="68" customFormat="1" x14ac:dyDescent="0.35">
      <c r="A20" s="76">
        <v>17</v>
      </c>
      <c r="B20" s="76" t="s">
        <v>563</v>
      </c>
      <c r="C20" s="76" t="s">
        <v>564</v>
      </c>
      <c r="D20" s="76" t="s">
        <v>565</v>
      </c>
      <c r="E20" s="76" t="s">
        <v>566</v>
      </c>
      <c r="F20" s="76" t="s">
        <v>378</v>
      </c>
      <c r="G20" s="76" t="s">
        <v>382</v>
      </c>
      <c r="H20" s="76" t="s">
        <v>569</v>
      </c>
      <c r="I20" s="76" t="s">
        <v>80</v>
      </c>
      <c r="J20" s="76" t="s">
        <v>560</v>
      </c>
      <c r="K20" s="76">
        <v>70</v>
      </c>
      <c r="L20" s="76">
        <v>111</v>
      </c>
      <c r="M20" s="76">
        <v>183</v>
      </c>
      <c r="N20" s="76">
        <v>57</v>
      </c>
      <c r="O20" s="76">
        <v>48</v>
      </c>
      <c r="P20" s="76"/>
      <c r="Q20" s="76">
        <f t="shared" si="1"/>
        <v>469</v>
      </c>
      <c r="R20" s="85">
        <v>7.93</v>
      </c>
      <c r="S20" s="86">
        <f t="shared" si="2"/>
        <v>3719.17</v>
      </c>
      <c r="T20" s="90">
        <v>1</v>
      </c>
      <c r="U20" s="91">
        <f t="shared" si="3"/>
        <v>3719.17</v>
      </c>
      <c r="V20" s="91">
        <f t="shared" si="4"/>
        <v>0</v>
      </c>
    </row>
    <row r="21" spans="1:23" s="68" customFormat="1" x14ac:dyDescent="0.35">
      <c r="A21" s="76">
        <v>18</v>
      </c>
      <c r="B21" s="76" t="s">
        <v>563</v>
      </c>
      <c r="C21" s="76" t="s">
        <v>564</v>
      </c>
      <c r="D21" s="76" t="s">
        <v>565</v>
      </c>
      <c r="E21" s="76" t="s">
        <v>566</v>
      </c>
      <c r="F21" s="76" t="s">
        <v>298</v>
      </c>
      <c r="G21" s="76" t="s">
        <v>302</v>
      </c>
      <c r="H21" s="76" t="s">
        <v>567</v>
      </c>
      <c r="I21" s="76" t="s">
        <v>47</v>
      </c>
      <c r="J21" s="76" t="s">
        <v>559</v>
      </c>
      <c r="K21" s="76">
        <v>10</v>
      </c>
      <c r="L21" s="76">
        <v>42</v>
      </c>
      <c r="M21" s="76">
        <v>64</v>
      </c>
      <c r="N21" s="76">
        <v>15</v>
      </c>
      <c r="O21" s="76"/>
      <c r="P21" s="76"/>
      <c r="Q21" s="93">
        <f t="shared" si="1"/>
        <v>131</v>
      </c>
      <c r="R21" s="85">
        <v>12.79</v>
      </c>
      <c r="S21" s="86">
        <f t="shared" si="2"/>
        <v>1675.4899999999998</v>
      </c>
      <c r="T21" s="90">
        <v>1.5</v>
      </c>
      <c r="U21" s="91">
        <f t="shared" si="3"/>
        <v>2513.2349999999997</v>
      </c>
      <c r="V21" s="91">
        <f t="shared" si="4"/>
        <v>837.74499999999989</v>
      </c>
    </row>
    <row r="22" spans="1:23" s="68" customFormat="1" x14ac:dyDescent="0.35">
      <c r="A22" s="76">
        <v>19</v>
      </c>
      <c r="B22" s="76" t="s">
        <v>563</v>
      </c>
      <c r="C22" s="76" t="s">
        <v>564</v>
      </c>
      <c r="D22" s="76" t="s">
        <v>565</v>
      </c>
      <c r="E22" s="76" t="s">
        <v>566</v>
      </c>
      <c r="F22" s="76" t="s">
        <v>273</v>
      </c>
      <c r="G22" s="76" t="s">
        <v>277</v>
      </c>
      <c r="H22" s="76" t="s">
        <v>569</v>
      </c>
      <c r="I22" s="76" t="s">
        <v>178</v>
      </c>
      <c r="J22" s="76" t="s">
        <v>559</v>
      </c>
      <c r="K22" s="76">
        <v>16</v>
      </c>
      <c r="L22" s="76">
        <v>45</v>
      </c>
      <c r="M22" s="76">
        <v>70</v>
      </c>
      <c r="N22" s="76">
        <v>15</v>
      </c>
      <c r="O22" s="76">
        <v>1</v>
      </c>
      <c r="P22" s="76"/>
      <c r="Q22" s="93">
        <f t="shared" si="1"/>
        <v>147</v>
      </c>
      <c r="R22" s="85">
        <v>6.69</v>
      </c>
      <c r="S22" s="86">
        <f t="shared" si="2"/>
        <v>983.43000000000006</v>
      </c>
      <c r="T22" s="90">
        <v>1.5</v>
      </c>
      <c r="U22" s="91">
        <f t="shared" si="3"/>
        <v>1475.145</v>
      </c>
      <c r="V22" s="91">
        <f t="shared" si="4"/>
        <v>491.71499999999992</v>
      </c>
    </row>
    <row r="23" spans="1:23" s="68" customFormat="1" x14ac:dyDescent="0.35">
      <c r="A23" s="76">
        <v>20</v>
      </c>
      <c r="B23" s="76" t="s">
        <v>563</v>
      </c>
      <c r="C23" s="76" t="s">
        <v>564</v>
      </c>
      <c r="D23" s="76" t="s">
        <v>565</v>
      </c>
      <c r="E23" s="76" t="s">
        <v>566</v>
      </c>
      <c r="F23" s="76" t="s">
        <v>287</v>
      </c>
      <c r="G23" s="76" t="s">
        <v>277</v>
      </c>
      <c r="H23" s="76" t="s">
        <v>569</v>
      </c>
      <c r="I23" s="76" t="s">
        <v>133</v>
      </c>
      <c r="J23" s="76" t="s">
        <v>559</v>
      </c>
      <c r="K23" s="76">
        <v>16</v>
      </c>
      <c r="L23" s="76">
        <v>44</v>
      </c>
      <c r="M23" s="76">
        <v>76</v>
      </c>
      <c r="N23" s="76">
        <v>16</v>
      </c>
      <c r="O23" s="76">
        <v>5</v>
      </c>
      <c r="P23" s="76"/>
      <c r="Q23" s="93">
        <f t="shared" si="1"/>
        <v>157</v>
      </c>
      <c r="R23" s="85">
        <v>6.69</v>
      </c>
      <c r="S23" s="86">
        <f t="shared" si="2"/>
        <v>1050.3300000000002</v>
      </c>
      <c r="T23" s="90">
        <v>1.5</v>
      </c>
      <c r="U23" s="91">
        <f t="shared" si="3"/>
        <v>1575.4950000000001</v>
      </c>
      <c r="V23" s="91">
        <f t="shared" si="4"/>
        <v>525.16499999999996</v>
      </c>
    </row>
    <row r="24" spans="1:23" s="68" customFormat="1" x14ac:dyDescent="0.35">
      <c r="A24" s="76">
        <v>21</v>
      </c>
      <c r="B24" s="76" t="s">
        <v>563</v>
      </c>
      <c r="C24" s="76" t="s">
        <v>564</v>
      </c>
      <c r="D24" s="76" t="s">
        <v>565</v>
      </c>
      <c r="E24" s="76" t="s">
        <v>566</v>
      </c>
      <c r="F24" s="76" t="s">
        <v>487</v>
      </c>
      <c r="G24" s="76" t="s">
        <v>491</v>
      </c>
      <c r="H24" s="76" t="s">
        <v>567</v>
      </c>
      <c r="I24" s="76" t="s">
        <v>480</v>
      </c>
      <c r="J24" s="76" t="s">
        <v>560</v>
      </c>
      <c r="K24" s="76">
        <v>113</v>
      </c>
      <c r="L24" s="76">
        <v>73</v>
      </c>
      <c r="M24" s="76">
        <v>46</v>
      </c>
      <c r="N24" s="76">
        <v>42</v>
      </c>
      <c r="O24" s="76">
        <v>35</v>
      </c>
      <c r="P24" s="76"/>
      <c r="Q24" s="76">
        <f t="shared" si="1"/>
        <v>309</v>
      </c>
      <c r="R24" s="87">
        <v>15.31</v>
      </c>
      <c r="S24" s="86">
        <f t="shared" si="2"/>
        <v>4730.79</v>
      </c>
      <c r="T24" s="90">
        <v>1</v>
      </c>
      <c r="U24" s="91">
        <f t="shared" si="3"/>
        <v>4730.79</v>
      </c>
      <c r="V24" s="91">
        <f t="shared" si="4"/>
        <v>0</v>
      </c>
    </row>
    <row r="25" spans="1:23" s="68" customFormat="1" x14ac:dyDescent="0.35">
      <c r="A25" s="76">
        <v>22</v>
      </c>
      <c r="B25" s="76" t="s">
        <v>563</v>
      </c>
      <c r="C25" s="76" t="s">
        <v>564</v>
      </c>
      <c r="D25" s="76" t="s">
        <v>565</v>
      </c>
      <c r="E25" s="76" t="s">
        <v>566</v>
      </c>
      <c r="F25" s="76" t="s">
        <v>220</v>
      </c>
      <c r="G25" s="76" t="s">
        <v>225</v>
      </c>
      <c r="H25" s="76" t="s">
        <v>568</v>
      </c>
      <c r="I25" s="76" t="s">
        <v>226</v>
      </c>
      <c r="J25" s="76" t="s">
        <v>560</v>
      </c>
      <c r="K25" s="76">
        <v>71</v>
      </c>
      <c r="L25" s="76">
        <v>36</v>
      </c>
      <c r="M25" s="76">
        <v>35</v>
      </c>
      <c r="N25" s="76">
        <v>32</v>
      </c>
      <c r="O25" s="76">
        <v>28</v>
      </c>
      <c r="P25" s="76"/>
      <c r="Q25" s="93">
        <f t="shared" si="1"/>
        <v>202</v>
      </c>
      <c r="R25" s="85">
        <v>21.31</v>
      </c>
      <c r="S25" s="86">
        <f t="shared" si="2"/>
        <v>4304.62</v>
      </c>
      <c r="T25" s="90">
        <v>1.2</v>
      </c>
      <c r="U25" s="91">
        <f t="shared" si="3"/>
        <v>5165.5439999999999</v>
      </c>
      <c r="V25" s="91">
        <f t="shared" si="4"/>
        <v>860.92399999999998</v>
      </c>
    </row>
    <row r="26" spans="1:23" s="68" customFormat="1" x14ac:dyDescent="0.35">
      <c r="A26" s="76">
        <v>23</v>
      </c>
      <c r="B26" s="76" t="s">
        <v>563</v>
      </c>
      <c r="C26" s="76" t="s">
        <v>564</v>
      </c>
      <c r="D26" s="76" t="s">
        <v>565</v>
      </c>
      <c r="E26" s="76" t="s">
        <v>566</v>
      </c>
      <c r="F26" s="76" t="s">
        <v>203</v>
      </c>
      <c r="G26" s="76" t="s">
        <v>208</v>
      </c>
      <c r="H26" s="76" t="s">
        <v>567</v>
      </c>
      <c r="I26" s="76" t="s">
        <v>209</v>
      </c>
      <c r="J26" s="76" t="s">
        <v>560</v>
      </c>
      <c r="K26" s="76">
        <v>74</v>
      </c>
      <c r="L26" s="76">
        <v>61</v>
      </c>
      <c r="M26" s="76">
        <v>72</v>
      </c>
      <c r="N26" s="76">
        <v>62</v>
      </c>
      <c r="O26" s="76">
        <v>50</v>
      </c>
      <c r="P26" s="76"/>
      <c r="Q26" s="76">
        <f t="shared" si="1"/>
        <v>319</v>
      </c>
      <c r="R26" s="85">
        <v>20.62</v>
      </c>
      <c r="S26" s="86">
        <f t="shared" si="2"/>
        <v>6577.7800000000007</v>
      </c>
      <c r="T26" s="90">
        <v>1</v>
      </c>
      <c r="U26" s="91">
        <f t="shared" si="3"/>
        <v>6577.7800000000007</v>
      </c>
      <c r="V26" s="91">
        <f t="shared" si="4"/>
        <v>0</v>
      </c>
    </row>
    <row r="27" spans="1:23" s="68" customFormat="1" x14ac:dyDescent="0.35">
      <c r="A27" s="76">
        <v>24</v>
      </c>
      <c r="B27" s="76" t="s">
        <v>563</v>
      </c>
      <c r="C27" s="76" t="s">
        <v>564</v>
      </c>
      <c r="D27" s="76" t="s">
        <v>565</v>
      </c>
      <c r="E27" s="76" t="s">
        <v>566</v>
      </c>
      <c r="F27" s="76" t="s">
        <v>64</v>
      </c>
      <c r="G27" s="76" t="s">
        <v>46</v>
      </c>
      <c r="H27" s="76" t="s">
        <v>569</v>
      </c>
      <c r="I27" s="76" t="s">
        <v>68</v>
      </c>
      <c r="J27" s="76" t="s">
        <v>560</v>
      </c>
      <c r="K27" s="76"/>
      <c r="L27" s="76">
        <v>15</v>
      </c>
      <c r="M27" s="76">
        <v>0</v>
      </c>
      <c r="N27" s="76">
        <v>0</v>
      </c>
      <c r="O27" s="76">
        <v>9</v>
      </c>
      <c r="P27" s="76">
        <v>43</v>
      </c>
      <c r="Q27" s="93">
        <f t="shared" si="1"/>
        <v>67</v>
      </c>
      <c r="R27" s="85">
        <v>9.11</v>
      </c>
      <c r="S27" s="86">
        <f t="shared" si="2"/>
        <v>610.37</v>
      </c>
      <c r="T27" s="90">
        <v>1.5</v>
      </c>
      <c r="U27" s="91">
        <f t="shared" si="3"/>
        <v>915.55499999999995</v>
      </c>
      <c r="V27" s="91">
        <f t="shared" si="4"/>
        <v>305.18499999999995</v>
      </c>
    </row>
    <row r="28" spans="1:23" s="68" customFormat="1" x14ac:dyDescent="0.35">
      <c r="A28" s="76">
        <v>25</v>
      </c>
      <c r="B28" s="76" t="s">
        <v>563</v>
      </c>
      <c r="C28" s="76" t="s">
        <v>564</v>
      </c>
      <c r="D28" s="76" t="s">
        <v>565</v>
      </c>
      <c r="E28" s="76" t="s">
        <v>566</v>
      </c>
      <c r="F28" s="76" t="s">
        <v>40</v>
      </c>
      <c r="G28" s="76" t="s">
        <v>46</v>
      </c>
      <c r="H28" s="76" t="s">
        <v>569</v>
      </c>
      <c r="I28" s="76" t="s">
        <v>47</v>
      </c>
      <c r="J28" s="76" t="s">
        <v>560</v>
      </c>
      <c r="K28" s="76"/>
      <c r="L28" s="76">
        <v>24</v>
      </c>
      <c r="M28" s="76">
        <v>21</v>
      </c>
      <c r="N28" s="76">
        <v>0</v>
      </c>
      <c r="O28" s="76">
        <v>9</v>
      </c>
      <c r="P28" s="76">
        <v>36</v>
      </c>
      <c r="Q28" s="93">
        <f t="shared" si="1"/>
        <v>90</v>
      </c>
      <c r="R28" s="85">
        <v>9.9499999999999993</v>
      </c>
      <c r="S28" s="86">
        <f t="shared" si="2"/>
        <v>895.49999999999989</v>
      </c>
      <c r="T28" s="90">
        <v>1.5</v>
      </c>
      <c r="U28" s="91">
        <f t="shared" si="3"/>
        <v>1343.25</v>
      </c>
      <c r="V28" s="91">
        <f t="shared" si="4"/>
        <v>447.75000000000011</v>
      </c>
    </row>
    <row r="29" spans="1:23" s="68" customFormat="1" x14ac:dyDescent="0.35">
      <c r="A29" s="76">
        <v>26</v>
      </c>
      <c r="B29" s="76" t="s">
        <v>563</v>
      </c>
      <c r="C29" s="76" t="s">
        <v>564</v>
      </c>
      <c r="D29" s="76" t="s">
        <v>565</v>
      </c>
      <c r="E29" s="76" t="s">
        <v>566</v>
      </c>
      <c r="F29" s="76" t="s">
        <v>189</v>
      </c>
      <c r="G29" s="76" t="s">
        <v>193</v>
      </c>
      <c r="H29" s="76" t="s">
        <v>569</v>
      </c>
      <c r="I29" s="76" t="s">
        <v>68</v>
      </c>
      <c r="J29" s="76" t="s">
        <v>560</v>
      </c>
      <c r="K29" s="76">
        <v>69</v>
      </c>
      <c r="L29" s="76">
        <v>51</v>
      </c>
      <c r="M29" s="76">
        <v>47</v>
      </c>
      <c r="N29" s="76">
        <v>42</v>
      </c>
      <c r="O29" s="76">
        <v>33</v>
      </c>
      <c r="P29" s="76"/>
      <c r="Q29" s="93">
        <f t="shared" si="1"/>
        <v>242</v>
      </c>
      <c r="R29" s="85">
        <v>9.09</v>
      </c>
      <c r="S29" s="86">
        <f t="shared" si="2"/>
        <v>2199.7799999999997</v>
      </c>
      <c r="T29" s="90">
        <v>1.2</v>
      </c>
      <c r="U29" s="91">
        <f t="shared" si="3"/>
        <v>2639.7359999999999</v>
      </c>
      <c r="V29" s="91">
        <f t="shared" si="4"/>
        <v>439.95600000000013</v>
      </c>
    </row>
    <row r="30" spans="1:23" s="68" customFormat="1" x14ac:dyDescent="0.35">
      <c r="A30" s="76">
        <v>27</v>
      </c>
      <c r="B30" s="76" t="s">
        <v>563</v>
      </c>
      <c r="C30" s="76" t="s">
        <v>564</v>
      </c>
      <c r="D30" s="76" t="s">
        <v>565</v>
      </c>
      <c r="E30" s="76" t="s">
        <v>566</v>
      </c>
      <c r="F30" s="76" t="s">
        <v>74</v>
      </c>
      <c r="G30" s="76" t="s">
        <v>79</v>
      </c>
      <c r="H30" s="76" t="s">
        <v>569</v>
      </c>
      <c r="I30" s="76" t="s">
        <v>80</v>
      </c>
      <c r="J30" s="76" t="s">
        <v>560</v>
      </c>
      <c r="K30" s="76"/>
      <c r="L30" s="76">
        <v>62</v>
      </c>
      <c r="M30" s="76">
        <v>80</v>
      </c>
      <c r="N30" s="76">
        <v>78</v>
      </c>
      <c r="O30" s="76">
        <v>67</v>
      </c>
      <c r="P30" s="76">
        <v>57</v>
      </c>
      <c r="Q30" s="76">
        <f t="shared" si="1"/>
        <v>344</v>
      </c>
      <c r="R30" s="85">
        <v>9.08</v>
      </c>
      <c r="S30" s="86">
        <f t="shared" si="2"/>
        <v>3123.52</v>
      </c>
      <c r="T30" s="90">
        <v>1</v>
      </c>
      <c r="U30" s="91">
        <f t="shared" si="3"/>
        <v>3123.52</v>
      </c>
      <c r="V30" s="91">
        <f t="shared" si="4"/>
        <v>0</v>
      </c>
    </row>
    <row r="31" spans="1:23" s="68" customFormat="1" x14ac:dyDescent="0.35">
      <c r="A31" s="76">
        <v>28</v>
      </c>
      <c r="B31" s="76" t="s">
        <v>563</v>
      </c>
      <c r="C31" s="76" t="s">
        <v>564</v>
      </c>
      <c r="D31" s="76" t="s">
        <v>565</v>
      </c>
      <c r="E31" s="76" t="s">
        <v>566</v>
      </c>
      <c r="F31" s="76" t="s">
        <v>92</v>
      </c>
      <c r="G31" s="76" t="s">
        <v>97</v>
      </c>
      <c r="H31" s="76" t="s">
        <v>569</v>
      </c>
      <c r="I31" s="76" t="s">
        <v>98</v>
      </c>
      <c r="J31" s="76" t="s">
        <v>560</v>
      </c>
      <c r="K31" s="76"/>
      <c r="L31" s="76">
        <v>47</v>
      </c>
      <c r="M31" s="76">
        <v>54</v>
      </c>
      <c r="N31" s="76">
        <v>54</v>
      </c>
      <c r="O31" s="76">
        <v>46</v>
      </c>
      <c r="P31" s="76">
        <v>50</v>
      </c>
      <c r="Q31" s="93">
        <f t="shared" si="1"/>
        <v>251</v>
      </c>
      <c r="R31" s="85">
        <v>8.5299999999999994</v>
      </c>
      <c r="S31" s="86">
        <f t="shared" si="2"/>
        <v>2141.0299999999997</v>
      </c>
      <c r="T31" s="90">
        <v>1.2</v>
      </c>
      <c r="U31" s="91">
        <f t="shared" si="3"/>
        <v>2569.2359999999999</v>
      </c>
      <c r="V31" s="91">
        <f t="shared" si="4"/>
        <v>428.20600000000013</v>
      </c>
    </row>
    <row r="32" spans="1:23" s="68" customFormat="1" x14ac:dyDescent="0.35">
      <c r="A32" s="76">
        <v>29</v>
      </c>
      <c r="B32" s="76" t="s">
        <v>563</v>
      </c>
      <c r="C32" s="76" t="s">
        <v>564</v>
      </c>
      <c r="D32" s="76" t="s">
        <v>565</v>
      </c>
      <c r="E32" s="76" t="s">
        <v>566</v>
      </c>
      <c r="F32" s="76" t="s">
        <v>525</v>
      </c>
      <c r="G32" s="76" t="s">
        <v>528</v>
      </c>
      <c r="H32" s="76" t="s">
        <v>569</v>
      </c>
      <c r="I32" s="76" t="s">
        <v>529</v>
      </c>
      <c r="J32" s="76" t="s">
        <v>560</v>
      </c>
      <c r="K32" s="76"/>
      <c r="L32" s="76">
        <v>11</v>
      </c>
      <c r="M32" s="76">
        <v>17</v>
      </c>
      <c r="N32" s="76">
        <v>16</v>
      </c>
      <c r="O32" s="76">
        <v>11</v>
      </c>
      <c r="P32" s="76">
        <v>5</v>
      </c>
      <c r="Q32" s="93">
        <f t="shared" si="1"/>
        <v>60</v>
      </c>
      <c r="R32" s="92">
        <v>12</v>
      </c>
      <c r="S32" s="86">
        <f t="shared" si="2"/>
        <v>720</v>
      </c>
      <c r="T32" s="90">
        <v>1.5</v>
      </c>
      <c r="U32" s="91">
        <f t="shared" si="3"/>
        <v>1080</v>
      </c>
      <c r="V32" s="91">
        <f t="shared" si="4"/>
        <v>360</v>
      </c>
      <c r="W32" s="88"/>
    </row>
    <row r="33" spans="1:23" s="68" customFormat="1" x14ac:dyDescent="0.35">
      <c r="A33" s="76">
        <v>30</v>
      </c>
      <c r="B33" s="76" t="s">
        <v>563</v>
      </c>
      <c r="C33" s="76" t="s">
        <v>564</v>
      </c>
      <c r="D33" s="76" t="s">
        <v>565</v>
      </c>
      <c r="E33" s="76" t="s">
        <v>566</v>
      </c>
      <c r="F33" s="76" t="s">
        <v>501</v>
      </c>
      <c r="G33" s="76" t="s">
        <v>504</v>
      </c>
      <c r="H33" s="76" t="s">
        <v>568</v>
      </c>
      <c r="I33" s="76" t="s">
        <v>505</v>
      </c>
      <c r="J33" s="76" t="s">
        <v>560</v>
      </c>
      <c r="K33" s="76"/>
      <c r="L33" s="76">
        <v>6</v>
      </c>
      <c r="M33" s="76">
        <v>11</v>
      </c>
      <c r="N33" s="76">
        <v>9</v>
      </c>
      <c r="O33" s="76">
        <v>8</v>
      </c>
      <c r="P33" s="76">
        <v>5</v>
      </c>
      <c r="Q33" s="93">
        <f t="shared" si="1"/>
        <v>39</v>
      </c>
      <c r="R33" s="92">
        <v>27.95</v>
      </c>
      <c r="S33" s="86">
        <f t="shared" si="2"/>
        <v>1090.05</v>
      </c>
      <c r="T33" s="90">
        <v>1.5</v>
      </c>
      <c r="U33" s="91">
        <f t="shared" si="3"/>
        <v>1635.0749999999998</v>
      </c>
      <c r="V33" s="91">
        <f t="shared" si="4"/>
        <v>545.02499999999986</v>
      </c>
      <c r="W33" s="88"/>
    </row>
    <row r="34" spans="1:23" s="68" customFormat="1" x14ac:dyDescent="0.35">
      <c r="A34" s="76">
        <v>31</v>
      </c>
      <c r="B34" s="76" t="s">
        <v>563</v>
      </c>
      <c r="C34" s="76" t="s">
        <v>564</v>
      </c>
      <c r="D34" s="76" t="s">
        <v>565</v>
      </c>
      <c r="E34" s="76" t="s">
        <v>566</v>
      </c>
      <c r="F34" s="76" t="s">
        <v>513</v>
      </c>
      <c r="G34" s="76" t="s">
        <v>516</v>
      </c>
      <c r="H34" s="76" t="s">
        <v>569</v>
      </c>
      <c r="I34" s="76" t="s">
        <v>517</v>
      </c>
      <c r="J34" s="76" t="s">
        <v>560</v>
      </c>
      <c r="K34" s="76"/>
      <c r="L34" s="76">
        <v>11</v>
      </c>
      <c r="M34" s="76">
        <v>17</v>
      </c>
      <c r="N34" s="76">
        <v>16</v>
      </c>
      <c r="O34" s="76">
        <v>11</v>
      </c>
      <c r="P34" s="76">
        <v>5</v>
      </c>
      <c r="Q34" s="93">
        <f t="shared" si="1"/>
        <v>60</v>
      </c>
      <c r="R34" s="92">
        <v>8.76</v>
      </c>
      <c r="S34" s="86">
        <f t="shared" si="2"/>
        <v>525.6</v>
      </c>
      <c r="T34" s="90">
        <v>1.5</v>
      </c>
      <c r="U34" s="91">
        <f t="shared" si="3"/>
        <v>788.40000000000009</v>
      </c>
      <c r="V34" s="91">
        <f t="shared" si="4"/>
        <v>262.80000000000007</v>
      </c>
      <c r="W34" s="88"/>
    </row>
    <row r="35" spans="1:23" s="68" customFormat="1" x14ac:dyDescent="0.35">
      <c r="A35" s="76">
        <v>32</v>
      </c>
      <c r="B35" s="76" t="s">
        <v>563</v>
      </c>
      <c r="C35" s="76" t="s">
        <v>564</v>
      </c>
      <c r="D35" s="76" t="s">
        <v>565</v>
      </c>
      <c r="E35" s="76" t="s">
        <v>566</v>
      </c>
      <c r="F35" s="76" t="s">
        <v>259</v>
      </c>
      <c r="G35" s="76" t="s">
        <v>263</v>
      </c>
      <c r="H35" s="76" t="s">
        <v>567</v>
      </c>
      <c r="I35" s="76" t="s">
        <v>47</v>
      </c>
      <c r="J35" s="76" t="s">
        <v>559</v>
      </c>
      <c r="K35" s="76">
        <v>18</v>
      </c>
      <c r="L35" s="76">
        <v>31</v>
      </c>
      <c r="M35" s="76">
        <v>48</v>
      </c>
      <c r="N35" s="76">
        <v>19</v>
      </c>
      <c r="O35" s="76">
        <v>11</v>
      </c>
      <c r="P35" s="76"/>
      <c r="Q35" s="93">
        <f t="shared" si="1"/>
        <v>127</v>
      </c>
      <c r="R35" s="85">
        <v>12.95</v>
      </c>
      <c r="S35" s="86">
        <f t="shared" si="2"/>
        <v>1644.6499999999999</v>
      </c>
      <c r="T35" s="90">
        <v>1.5</v>
      </c>
      <c r="U35" s="91">
        <f t="shared" si="3"/>
        <v>2466.9749999999995</v>
      </c>
      <c r="V35" s="91">
        <f t="shared" si="4"/>
        <v>822.32499999999959</v>
      </c>
    </row>
    <row r="36" spans="1:23" s="68" customFormat="1" x14ac:dyDescent="0.35">
      <c r="A36" s="76">
        <v>33</v>
      </c>
      <c r="B36" s="76" t="s">
        <v>563</v>
      </c>
      <c r="C36" s="76" t="s">
        <v>564</v>
      </c>
      <c r="D36" s="76" t="s">
        <v>565</v>
      </c>
      <c r="E36" s="76" t="s">
        <v>566</v>
      </c>
      <c r="F36" s="76" t="s">
        <v>237</v>
      </c>
      <c r="G36" s="76" t="s">
        <v>241</v>
      </c>
      <c r="H36" s="76" t="s">
        <v>569</v>
      </c>
      <c r="I36" s="76" t="s">
        <v>178</v>
      </c>
      <c r="J36" s="76" t="s">
        <v>559</v>
      </c>
      <c r="K36" s="76">
        <v>37</v>
      </c>
      <c r="L36" s="76">
        <v>39</v>
      </c>
      <c r="M36" s="76">
        <v>75</v>
      </c>
      <c r="N36" s="76">
        <v>24</v>
      </c>
      <c r="O36" s="76"/>
      <c r="P36" s="76"/>
      <c r="Q36" s="93">
        <f t="shared" si="1"/>
        <v>175</v>
      </c>
      <c r="R36" s="85">
        <v>6.77</v>
      </c>
      <c r="S36" s="86">
        <f t="shared" si="2"/>
        <v>1184.75</v>
      </c>
      <c r="T36" s="90">
        <v>1.5</v>
      </c>
      <c r="U36" s="91">
        <f t="shared" si="3"/>
        <v>1777.125</v>
      </c>
      <c r="V36" s="91">
        <f t="shared" si="4"/>
        <v>592.375</v>
      </c>
    </row>
    <row r="37" spans="1:23" s="68" customFormat="1" x14ac:dyDescent="0.35">
      <c r="A37" s="76">
        <v>34</v>
      </c>
      <c r="B37" s="76" t="s">
        <v>563</v>
      </c>
      <c r="C37" s="76" t="s">
        <v>564</v>
      </c>
      <c r="D37" s="76" t="s">
        <v>565</v>
      </c>
      <c r="E37" s="76" t="s">
        <v>566</v>
      </c>
      <c r="F37" s="76" t="s">
        <v>250</v>
      </c>
      <c r="G37" s="76" t="s">
        <v>241</v>
      </c>
      <c r="H37" s="76" t="s">
        <v>569</v>
      </c>
      <c r="I37" s="76" t="s">
        <v>133</v>
      </c>
      <c r="J37" s="76" t="s">
        <v>559</v>
      </c>
      <c r="K37" s="76">
        <v>37</v>
      </c>
      <c r="L37" s="76">
        <v>38</v>
      </c>
      <c r="M37" s="76">
        <v>73</v>
      </c>
      <c r="N37" s="76">
        <v>24</v>
      </c>
      <c r="O37" s="76"/>
      <c r="P37" s="76"/>
      <c r="Q37" s="93">
        <f t="shared" si="1"/>
        <v>172</v>
      </c>
      <c r="R37" s="85">
        <v>6.77</v>
      </c>
      <c r="S37" s="86">
        <f t="shared" si="2"/>
        <v>1164.4399999999998</v>
      </c>
      <c r="T37" s="90">
        <v>1.5</v>
      </c>
      <c r="U37" s="91">
        <f t="shared" si="3"/>
        <v>1746.6599999999999</v>
      </c>
      <c r="V37" s="91">
        <f t="shared" si="4"/>
        <v>582.22</v>
      </c>
    </row>
    <row r="38" spans="1:23" s="68" customFormat="1" x14ac:dyDescent="0.35">
      <c r="A38" s="76">
        <v>35</v>
      </c>
      <c r="B38" s="76" t="s">
        <v>563</v>
      </c>
      <c r="C38" s="76" t="s">
        <v>564</v>
      </c>
      <c r="D38" s="76" t="s">
        <v>565</v>
      </c>
      <c r="E38" s="76" t="s">
        <v>566</v>
      </c>
      <c r="F38" s="76" t="s">
        <v>144</v>
      </c>
      <c r="G38" s="76" t="s">
        <v>149</v>
      </c>
      <c r="H38" s="76" t="s">
        <v>568</v>
      </c>
      <c r="I38" s="76" t="s">
        <v>150</v>
      </c>
      <c r="J38" s="76" t="s">
        <v>560</v>
      </c>
      <c r="K38" s="76"/>
      <c r="L38" s="76">
        <v>32</v>
      </c>
      <c r="M38" s="76"/>
      <c r="N38" s="76"/>
      <c r="O38" s="76">
        <v>18</v>
      </c>
      <c r="P38" s="76">
        <v>30</v>
      </c>
      <c r="Q38" s="93">
        <f t="shared" si="1"/>
        <v>80</v>
      </c>
      <c r="R38" s="85">
        <v>38.270000000000003</v>
      </c>
      <c r="S38" s="86">
        <f t="shared" si="2"/>
        <v>3061.6000000000004</v>
      </c>
      <c r="T38" s="90">
        <v>1.5</v>
      </c>
      <c r="U38" s="91">
        <f t="shared" si="3"/>
        <v>4592.3999999999996</v>
      </c>
      <c r="V38" s="91">
        <f t="shared" si="4"/>
        <v>1530.7999999999993</v>
      </c>
    </row>
    <row r="39" spans="1:23" s="68" customFormat="1" x14ac:dyDescent="0.35">
      <c r="A39" s="76">
        <v>36</v>
      </c>
      <c r="B39" s="76" t="s">
        <v>563</v>
      </c>
      <c r="C39" s="76" t="s">
        <v>564</v>
      </c>
      <c r="D39" s="76" t="s">
        <v>565</v>
      </c>
      <c r="E39" s="76" t="s">
        <v>566</v>
      </c>
      <c r="F39" s="76" t="s">
        <v>462</v>
      </c>
      <c r="G39" s="76" t="s">
        <v>466</v>
      </c>
      <c r="H39" s="76" t="s">
        <v>568</v>
      </c>
      <c r="I39" s="76" t="s">
        <v>451</v>
      </c>
      <c r="J39" s="76" t="s">
        <v>560</v>
      </c>
      <c r="K39" s="76"/>
      <c r="L39" s="76">
        <v>63</v>
      </c>
      <c r="M39" s="76">
        <v>41</v>
      </c>
      <c r="N39" s="76">
        <v>41</v>
      </c>
      <c r="O39" s="76">
        <v>42</v>
      </c>
      <c r="P39" s="76">
        <v>68</v>
      </c>
      <c r="Q39" s="93">
        <f t="shared" si="1"/>
        <v>255</v>
      </c>
      <c r="R39" s="87">
        <v>24.17</v>
      </c>
      <c r="S39" s="86">
        <f t="shared" si="2"/>
        <v>6163.35</v>
      </c>
      <c r="T39" s="90">
        <v>1.2</v>
      </c>
      <c r="U39" s="91">
        <f t="shared" si="3"/>
        <v>7396.02</v>
      </c>
      <c r="V39" s="91">
        <f t="shared" si="4"/>
        <v>1232.67</v>
      </c>
    </row>
    <row r="40" spans="1:23" s="68" customFormat="1" x14ac:dyDescent="0.35">
      <c r="R40" s="82"/>
      <c r="S40" s="82"/>
    </row>
    <row r="41" spans="1:23" s="68" customFormat="1" x14ac:dyDescent="0.35">
      <c r="R41" s="82"/>
      <c r="S41" s="82"/>
    </row>
  </sheetData>
  <autoFilter ref="A2:W39" xr:uid="{0E72FD3C-C726-4376-A5EC-968AEA65DDE4}"/>
  <mergeCells count="15">
    <mergeCell ref="Q2:Q3"/>
    <mergeCell ref="H2:H3"/>
    <mergeCell ref="I2:I3"/>
    <mergeCell ref="A2:A3"/>
    <mergeCell ref="B2:B3"/>
    <mergeCell ref="C2:C3"/>
    <mergeCell ref="D2:D3"/>
    <mergeCell ref="F2:F3"/>
    <mergeCell ref="E2:E3"/>
    <mergeCell ref="G2:G3"/>
    <mergeCell ref="R2:R3"/>
    <mergeCell ref="S2:S3"/>
    <mergeCell ref="T2:T3"/>
    <mergeCell ref="U2:U3"/>
    <mergeCell ref="V2:V3"/>
  </mergeCells>
  <printOptions horizontalCentered="1"/>
  <pageMargins left="0.2" right="0" top="0.25" bottom="0" header="0.3" footer="0.3"/>
  <pageSetup paperSize="9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525916-FC54-45F5-9CEA-9D89D96817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C21A02-479E-4C81-9DFC-1C5A0612E5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FDD736-2C7F-4E0C-B552-46DD9771D160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Sheet4 (2)</vt:lpstr>
      <vt:lpstr>Sheet5</vt:lpstr>
      <vt:lpstr>Sheet3</vt:lpstr>
      <vt:lpstr>UNAVLB</vt:lpstr>
      <vt:lpstr>TOTAL ORDER</vt:lpstr>
      <vt:lpstr>'TOTAL ORDER'!Print_Area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Nia Basilan</dc:creator>
  <cp:lastModifiedBy>Linh Bui Thi Truc</cp:lastModifiedBy>
  <cp:lastPrinted>2025-03-26T09:43:21Z</cp:lastPrinted>
  <dcterms:created xsi:type="dcterms:W3CDTF">2025-03-25T22:02:17Z</dcterms:created>
  <dcterms:modified xsi:type="dcterms:W3CDTF">2025-03-28T07:14:48Z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