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4-INTERNAL-PURCHASE-ORDER/4-2-TRIM-ORDER/TRIM-PO/DRAFT-PO/SS25 - S4/"/>
    </mc:Choice>
  </mc:AlternateContent>
  <xr:revisionPtr revIDLastSave="221" documentId="13_ncr:1_{1F7184E4-43A2-4A8A-84FC-2821F0417CA4}" xr6:coauthVersionLast="47" xr6:coauthVersionMax="47" xr10:uidLastSave="{64941A90-9C0E-4F01-B06F-8F84ABE7977F}"/>
  <bookViews>
    <workbookView xWindow="-110" yWindow="-110" windowWidth="19420" windowHeight="10300" xr2:uid="{00000000-000D-0000-FFFF-FFFF00000000}"/>
  </bookViews>
  <sheets>
    <sheet name="update " sheetId="2" r:id="rId1"/>
    <sheet name="Sheet1" sheetId="5" state="hidden" r:id="rId2"/>
    <sheet name="Sheet2" sheetId="6" state="hidden" r:id="rId3"/>
    <sheet name="Sheet3" sheetId="7" state="hidden" r:id="rId4"/>
    <sheet name="STICKER DÁN THÙNG " sheetId="4" r:id="rId5"/>
  </sheets>
  <externalReferences>
    <externalReference r:id="rId6"/>
  </externalReferences>
  <definedNames>
    <definedName name="_Fill" localSheetId="4" hidden="1">#REF!</definedName>
    <definedName name="_Fill" hidden="1">#REF!</definedName>
    <definedName name="_xlnm._FilterDatabase" localSheetId="4" hidden="1">'STICKER DÁN THÙNG '!$C$5:$G$24</definedName>
    <definedName name="INTERNAL_INVOICE">[1]UN!#REF!</definedName>
    <definedName name="KKKKK">[1]UN!#REF!</definedName>
    <definedName name="_xlnm.Print_Area" localSheetId="1">Sheet1!$A$1:$O$147</definedName>
    <definedName name="_xlnm.Print_Area" localSheetId="2">Sheet2!$A$1:$N$218</definedName>
    <definedName name="_xlnm.Print_Area" localSheetId="0">'update '!$A$1:$N$20</definedName>
    <definedName name="_xlnm.Print_Titles" localSheetId="4">'STICKER DÁN THÙNG '!$4:$5</definedName>
    <definedName name="_xlnm.Print_Titles" localSheetId="0">'update 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4" l="1"/>
  <c r="M24" i="4"/>
  <c r="M20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6" i="4"/>
  <c r="F25" i="4"/>
  <c r="G25" i="4" l="1"/>
  <c r="I11" i="2" s="1"/>
  <c r="Q38" i="5"/>
  <c r="Q37" i="5"/>
  <c r="X11" i="7"/>
  <c r="AE8" i="7"/>
  <c r="AF5" i="7"/>
  <c r="Q6" i="5"/>
  <c r="K11" i="2" l="1"/>
  <c r="M11" i="2" s="1"/>
  <c r="M14" i="2" s="1"/>
  <c r="I14" i="2"/>
  <c r="K14" i="2" l="1"/>
</calcChain>
</file>

<file path=xl/sharedStrings.xml><?xml version="1.0" encoding="utf-8"?>
<sst xmlns="http://schemas.openxmlformats.org/spreadsheetml/2006/main" count="130" uniqueCount="92">
  <si>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</si>
  <si>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</si>
  <si>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</si>
  <si>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</si>
  <si>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</si>
  <si>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</si>
  <si>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</si>
  <si>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</si>
  <si>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</si>
  <si>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</si>
  <si>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</si>
  <si>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</si>
  <si>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</si>
  <si>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</si>
  <si>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</si>
  <si>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</si>
  <si>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</si>
  <si>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</si>
  <si>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</si>
  <si>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</si>
  <si>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</si>
  <si>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</si>
  <si>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</si>
  <si>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</si>
  <si>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</si>
  <si>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</si>
  <si>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</si>
  <si>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</si>
  <si>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</si>
  <si>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</si>
  <si>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</si>
  <si>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</si>
  <si>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</si>
  <si>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</si>
  <si>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</si>
  <si>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ALL STYLES</t>
  </si>
  <si>
    <t>WHITE/ BLACK</t>
  </si>
  <si>
    <t>PCS</t>
  </si>
  <si>
    <t>STICKER DÁN THÙNG</t>
  </si>
  <si>
    <t>140MM X 280MM</t>
  </si>
  <si>
    <t>QTY</t>
  </si>
  <si>
    <t>SEASON
(2)</t>
  </si>
  <si>
    <t>CUSTOMER NAME
(1)</t>
  </si>
  <si>
    <t>HERSCHEL</t>
  </si>
  <si>
    <t>STORE
(3)</t>
  </si>
  <si>
    <t>SHOWROOM</t>
  </si>
  <si>
    <t>CANADA ON</t>
  </si>
  <si>
    <t>CANADA PQ</t>
  </si>
  <si>
    <t>BELGIUM</t>
  </si>
  <si>
    <t>FINLAND</t>
  </si>
  <si>
    <t>ISRAEL</t>
  </si>
  <si>
    <t>ITALY</t>
  </si>
  <si>
    <t>MEXICO</t>
  </si>
  <si>
    <t>POLAND</t>
  </si>
  <si>
    <t>SWEDEN</t>
  </si>
  <si>
    <t>SWITZERLAND</t>
  </si>
  <si>
    <t>UK</t>
  </si>
  <si>
    <t>DENMARK</t>
  </si>
  <si>
    <t>H06  SS25  S2604</t>
  </si>
  <si>
    <t>QUALITY AS SS24-S4</t>
  </si>
  <si>
    <t>USA NORTHWEST</t>
  </si>
  <si>
    <t>LÀI/ TIÊN</t>
  </si>
  <si>
    <t>SINGAPORE</t>
  </si>
  <si>
    <t>SS25-S4</t>
  </si>
  <si>
    <t>SS25 S4 SMS</t>
  </si>
  <si>
    <t>KEY ACCOUNTS</t>
  </si>
  <si>
    <t>GERMANY</t>
  </si>
  <si>
    <t>TURKEY</t>
  </si>
  <si>
    <t>UAE</t>
  </si>
  <si>
    <t>P2-241001-142</t>
  </si>
  <si>
    <t>P2-241001-141</t>
  </si>
  <si>
    <t>P2-241001-140</t>
  </si>
  <si>
    <t>P2-241001-139</t>
  </si>
  <si>
    <t>P2-241001-138</t>
  </si>
  <si>
    <t>P2-241001-137</t>
  </si>
  <si>
    <t>P2-241001-136</t>
  </si>
  <si>
    <t>P2-241001-135</t>
  </si>
  <si>
    <t>P2-241001-133</t>
  </si>
  <si>
    <t>P2-241001-131</t>
  </si>
  <si>
    <t>P2-241001-129</t>
  </si>
  <si>
    <t>P2-241001-127</t>
  </si>
  <si>
    <t>P2-241001-126</t>
  </si>
  <si>
    <t>P2-241001-125</t>
  </si>
  <si>
    <t>P2-241001-123</t>
  </si>
  <si>
    <t>P2-241001-122</t>
  </si>
  <si>
    <t>P2-241001-120</t>
  </si>
  <si>
    <t>PO</t>
  </si>
  <si>
    <t>P2-241001-144</t>
  </si>
  <si>
    <t xml:space="preserve">	P2-241001-145</t>
  </si>
  <si>
    <t>CHẤT LƯỢNG FOLLOW THEO H06-0524</t>
  </si>
  <si>
    <t>MASTER PO</t>
  </si>
  <si>
    <t xml:space="preserve">	SS2C002700028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</si>
</sst>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30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0"/>
      <color rgb="FF000000"/>
      <name val="Arial"/>
      <family val="2"/>
    </font>
    <font>
      <sz val="10"/>
      <color rgb="FF000000"/>
      <name val="Muli"/>
    </font>
    <font>
      <sz val="11"/>
      <color theme="1"/>
      <name val="Muli"/>
    </font>
    <font>
      <sz val="10"/>
      <color theme="1"/>
      <name val="Muli"/>
    </font>
    <font>
      <b/>
      <sz val="11"/>
      <color theme="1"/>
      <name val="Muli"/>
    </font>
    <font>
      <sz val="12"/>
      <color indexed="8"/>
      <name val="Times New Roman"/>
      <family val="1"/>
    </font>
    <font>
      <b/>
      <sz val="18"/>
      <color rgb="FF000000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3" fillId="0" borderId="0"/>
    <xf numFmtId="0" fontId="23" fillId="0" borderId="0"/>
  </cellStyleXfs>
  <cellXfs count="125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5" borderId="1" xfId="6" applyFont="1" applyFill="1" applyBorder="1" applyAlignment="1">
      <alignment horizontal="center" vertical="center"/>
    </xf>
    <xf numFmtId="0" fontId="5" fillId="5" borderId="1" xfId="6" applyFont="1" applyFill="1" applyBorder="1" applyAlignment="1">
      <alignment horizontal="center" vertical="center" wrapText="1"/>
    </xf>
    <xf numFmtId="0" fontId="5" fillId="7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15" fontId="4" fillId="4" borderId="1" xfId="2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3" borderId="1" xfId="2" applyFont="1" applyFill="1" applyBorder="1" applyAlignment="1">
      <alignment vertical="center" wrapText="1"/>
    </xf>
    <xf numFmtId="0" fontId="13" fillId="3" borderId="1" xfId="2" applyFont="1" applyFill="1" applyBorder="1" applyAlignment="1">
      <alignment horizontal="center" vertical="center" wrapText="1"/>
    </xf>
    <xf numFmtId="1" fontId="14" fillId="3" borderId="1" xfId="3" applyNumberFormat="1" applyFont="1" applyFill="1" applyBorder="1" applyAlignment="1">
      <alignment horizontal="center" vertical="center" wrapText="1"/>
    </xf>
    <xf numFmtId="166" fontId="13" fillId="3" borderId="1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5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1" fontId="13" fillId="3" borderId="1" xfId="3" applyNumberFormat="1" applyFont="1" applyFill="1" applyBorder="1" applyAlignment="1">
      <alignment horizontal="center" vertical="center" wrapText="1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5" borderId="1" xfId="9" applyNumberFormat="1" applyFont="1" applyFill="1" applyBorder="1" applyAlignment="1">
      <alignment horizontal="center" vertical="center"/>
    </xf>
    <xf numFmtId="167" fontId="13" fillId="4" borderId="1" xfId="9" applyNumberFormat="1" applyFont="1" applyFill="1" applyBorder="1" applyAlignment="1">
      <alignment horizontal="center" vertical="center"/>
    </xf>
    <xf numFmtId="167" fontId="13" fillId="3" borderId="1" xfId="9" applyNumberFormat="1" applyFont="1" applyFill="1" applyBorder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5" borderId="1" xfId="6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8" fillId="0" borderId="0" xfId="2" applyFont="1" applyAlignment="1">
      <alignment horizontal="left" vertical="center" wrapText="1"/>
    </xf>
    <xf numFmtId="0" fontId="15" fillId="6" borderId="1" xfId="2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left" vertical="center" wrapText="1"/>
    </xf>
    <xf numFmtId="0" fontId="15" fillId="6" borderId="1" xfId="2" applyFont="1" applyFill="1" applyBorder="1" applyAlignment="1">
      <alignment horizontal="center" vertical="center" wrapText="1"/>
    </xf>
    <xf numFmtId="0" fontId="20" fillId="6" borderId="1" xfId="2" applyFont="1" applyFill="1" applyBorder="1" applyAlignment="1">
      <alignment horizontal="center" vertical="center"/>
    </xf>
    <xf numFmtId="1" fontId="16" fillId="6" borderId="1" xfId="3" applyNumberFormat="1" applyFont="1" applyFill="1" applyBorder="1" applyAlignment="1">
      <alignment horizontal="center" vertical="center" wrapText="1"/>
    </xf>
    <xf numFmtId="3" fontId="16" fillId="6" borderId="1" xfId="3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 wrapText="1"/>
    </xf>
    <xf numFmtId="166" fontId="15" fillId="6" borderId="1" xfId="5" applyNumberFormat="1" applyFont="1" applyFill="1" applyBorder="1" applyAlignment="1">
      <alignment horizontal="center" vertical="center"/>
    </xf>
    <xf numFmtId="0" fontId="21" fillId="4" borderId="0" xfId="2" applyFont="1" applyFill="1" applyAlignment="1">
      <alignment horizontal="center" vertical="center"/>
    </xf>
    <xf numFmtId="14" fontId="22" fillId="4" borderId="0" xfId="2" quotePrefix="1" applyNumberFormat="1" applyFont="1" applyFill="1" applyAlignment="1">
      <alignment horizontal="left" vertical="center"/>
    </xf>
    <xf numFmtId="14" fontId="22" fillId="4" borderId="0" xfId="2" quotePrefix="1" applyNumberFormat="1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 wrapText="1"/>
    </xf>
    <xf numFmtId="167" fontId="15" fillId="4" borderId="0" xfId="9" applyNumberFormat="1" applyFont="1" applyFill="1" applyAlignment="1">
      <alignment horizontal="center" vertical="center"/>
    </xf>
    <xf numFmtId="0" fontId="14" fillId="3" borderId="1" xfId="2" applyFont="1" applyFill="1" applyBorder="1" applyAlignment="1">
      <alignment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/>
    </xf>
    <xf numFmtId="0" fontId="24" fillId="0" borderId="0" xfId="11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168" fontId="15" fillId="3" borderId="1" xfId="9" applyNumberFormat="1" applyFont="1" applyFill="1" applyBorder="1" applyAlignment="1">
      <alignment horizontal="center" vertical="center"/>
    </xf>
    <xf numFmtId="168" fontId="13" fillId="3" borderId="1" xfId="9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2" fillId="4" borderId="1" xfId="3" quotePrefix="1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left" vertical="center" wrapText="1"/>
    </xf>
    <xf numFmtId="3" fontId="17" fillId="0" borderId="1" xfId="2" applyNumberFormat="1" applyFont="1" applyBorder="1" applyAlignment="1">
      <alignment horizontal="center" vertical="center" wrapText="1"/>
    </xf>
    <xf numFmtId="167" fontId="15" fillId="0" borderId="0" xfId="9" applyNumberFormat="1" applyFont="1" applyFill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top"/>
    </xf>
    <xf numFmtId="0" fontId="25" fillId="9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left"/>
    </xf>
    <xf numFmtId="0" fontId="28" fillId="9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top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168" fontId="17" fillId="0" borderId="4" xfId="9" applyNumberFormat="1" applyFont="1" applyFill="1" applyBorder="1" applyAlignment="1">
      <alignment horizontal="center" vertical="center" wrapText="1"/>
    </xf>
    <xf numFmtId="168" fontId="17" fillId="0" borderId="12" xfId="9" applyNumberFormat="1" applyFont="1" applyFill="1" applyBorder="1" applyAlignment="1">
      <alignment horizontal="center" vertical="center" wrapText="1"/>
    </xf>
    <xf numFmtId="0" fontId="29" fillId="0" borderId="13" xfId="1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0" xr:uid="{A66783F4-0E8E-493C-BA23-FE584678107B}"/>
    <cellStyle name="Normal 2 2" xfId="11" xr:uid="{099E5888-4B64-43E1-A81F-747F73D82FD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11.png"/><Relationship Id="rId6" Type="http://schemas.openxmlformats.org/officeDocument/2006/relationships/image" Target="../media/image9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526144</xdr:colOff>
      <xdr:row>11</xdr:row>
      <xdr:rowOff>112228</xdr:rowOff>
    </xdr:from>
    <xdr:ext cx="2984499" cy="178298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3DCAA9-C2F2-3F80-1006-5F25FEEBF1F5}"/>
            </a:ext>
          </a:extLst>
        </xdr:cNvPr>
        <xdr:cNvSpPr txBox="1"/>
      </xdr:nvSpPr>
      <xdr:spPr>
        <a:xfrm>
          <a:off x="526144" y="4375799"/>
          <a:ext cx="2984499" cy="17829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S2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88902</xdr:colOff>
      <xdr:row>0</xdr:row>
      <xdr:rowOff>44451</xdr:rowOff>
    </xdr:from>
    <xdr:to>
      <xdr:col>14</xdr:col>
      <xdr:colOff>462220</xdr:colOff>
      <xdr:row>4</xdr:row>
      <xdr:rowOff>33387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A28B2537-4F64-5D5C-FDCF-B87DB371B9A2}"/>
            </a:ext>
          </a:extLst>
        </xdr:cNvPr>
        <xdr:cNvGrpSpPr/>
      </xdr:nvGrpSpPr>
      <xdr:grpSpPr>
        <a:xfrm>
          <a:off x="88902" y="44451"/>
          <a:ext cx="8907718" cy="725536"/>
          <a:chOff x="88902" y="44451"/>
          <a:chExt cx="8907718" cy="72553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3001CE0F-1912-DC78-188E-0C77A9E581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2" y="4445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61A1076-4F17-4372-A997-E07E831A02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7967" y="4787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9C5E7CB7-2560-44D4-96D8-F87657D419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50312"/>
            <a:ext cx="1096303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C2BA9DA8-2B5F-4CEB-81FF-EB61D2259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51959" y="53732"/>
            <a:ext cx="1097281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7A4D9FE4-C8BD-4DE0-B4D2-EDEDB951A2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72555" y="55111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80A7A6DB-CDC5-4F57-9AD3-98D7C04DE3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679601" y="58533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56AEE3B4-6B0B-4B6A-ADE8-C2CC3E427C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92294" y="58740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1C95A589-4E3A-4F36-81A3-48B299CB69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99340" y="62162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95252</xdr:colOff>
      <xdr:row>4</xdr:row>
      <xdr:rowOff>25401</xdr:rowOff>
    </xdr:from>
    <xdr:to>
      <xdr:col>14</xdr:col>
      <xdr:colOff>468570</xdr:colOff>
      <xdr:row>8</xdr:row>
      <xdr:rowOff>14337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63FEF777-8FBE-4A6F-BCE1-3937907F0C83}"/>
            </a:ext>
          </a:extLst>
        </xdr:cNvPr>
        <xdr:cNvGrpSpPr/>
      </xdr:nvGrpSpPr>
      <xdr:grpSpPr>
        <a:xfrm>
          <a:off x="95252" y="762001"/>
          <a:ext cx="8907718" cy="725536"/>
          <a:chOff x="88902" y="44451"/>
          <a:chExt cx="8907718" cy="725536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6FDC98E9-78A7-4524-DDB9-98438C2E26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2" y="4445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8F1DBD5D-4342-3986-8A30-B5E2A008E2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7967" y="4787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C6AD8A59-BD6F-C95A-CA7E-8832A6B73E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50312"/>
            <a:ext cx="1096303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6D3F6566-05BA-BD85-3312-2189E8991B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51959" y="53732"/>
            <a:ext cx="1097281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D619BA85-44BD-CB77-75FE-F4BFC3D4A9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72555" y="55111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6399443C-26BF-02F1-9C6B-8EF95352A2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679601" y="58533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9840E969-9A68-FDC7-D35C-A93177F4E3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92294" y="58740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21A3FE4-AAD5-CF7A-1E42-4E95EDFF08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99340" y="62162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95250</xdr:colOff>
      <xdr:row>8</xdr:row>
      <xdr:rowOff>12700</xdr:rowOff>
    </xdr:from>
    <xdr:to>
      <xdr:col>14</xdr:col>
      <xdr:colOff>468568</xdr:colOff>
      <xdr:row>12</xdr:row>
      <xdr:rowOff>1636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D2987CD2-4923-462C-A168-76921B8B9F2C}"/>
            </a:ext>
          </a:extLst>
        </xdr:cNvPr>
        <xdr:cNvGrpSpPr/>
      </xdr:nvGrpSpPr>
      <xdr:grpSpPr>
        <a:xfrm>
          <a:off x="95250" y="1485900"/>
          <a:ext cx="8907718" cy="725536"/>
          <a:chOff x="88902" y="44451"/>
          <a:chExt cx="8907718" cy="725536"/>
        </a:xfrm>
      </xdr:grpSpPr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A65D4A79-97B2-B29B-7A4C-01EFC51763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2" y="4445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A09B2801-1A1E-2252-17C0-1DCC1D5B46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7967" y="4787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4B164F42-4E65-DDAD-1FA8-AE058FFD2A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50312"/>
            <a:ext cx="1096303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C68AD872-2DC7-5D46-3024-F20710C58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51959" y="53732"/>
            <a:ext cx="1097281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B631947B-26D7-44A4-988E-159D5447EA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72555" y="55111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FEA14196-27EC-D119-81CC-25B11ABB30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679601" y="58533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2" name="Picture 31">
            <a:extLst>
              <a:ext uri="{FF2B5EF4-FFF2-40B4-BE49-F238E27FC236}">
                <a16:creationId xmlns:a16="http://schemas.microsoft.com/office/drawing/2014/main" id="{8BB0AA4A-35E4-37D6-A318-CFDC67AC77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92294" y="58740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3" name="Picture 32">
            <a:extLst>
              <a:ext uri="{FF2B5EF4-FFF2-40B4-BE49-F238E27FC236}">
                <a16:creationId xmlns:a16="http://schemas.microsoft.com/office/drawing/2014/main" id="{145EA799-6FB1-A661-8B4A-D1ABFC2048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99340" y="62162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88900</xdr:colOff>
      <xdr:row>12</xdr:row>
      <xdr:rowOff>0</xdr:rowOff>
    </xdr:from>
    <xdr:to>
      <xdr:col>14</xdr:col>
      <xdr:colOff>462218</xdr:colOff>
      <xdr:row>15</xdr:row>
      <xdr:rowOff>173086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5DEEBCEE-0374-4540-81B1-B5C1E16A3465}"/>
            </a:ext>
          </a:extLst>
        </xdr:cNvPr>
        <xdr:cNvGrpSpPr/>
      </xdr:nvGrpSpPr>
      <xdr:grpSpPr>
        <a:xfrm>
          <a:off x="88900" y="2209800"/>
          <a:ext cx="8907718" cy="725536"/>
          <a:chOff x="88902" y="44451"/>
          <a:chExt cx="8907718" cy="725536"/>
        </a:xfrm>
      </xdr:grpSpPr>
      <xdr:pic>
        <xdr:nvPicPr>
          <xdr:cNvPr id="35" name="Picture 34">
            <a:extLst>
              <a:ext uri="{FF2B5EF4-FFF2-40B4-BE49-F238E27FC236}">
                <a16:creationId xmlns:a16="http://schemas.microsoft.com/office/drawing/2014/main" id="{5EBEE8E1-0A2A-ED71-4D1A-5B2C01E3E0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2" y="4445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4ECE0BCC-C2A0-834E-6B84-76819037A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7967" y="4787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C29528D1-84C5-C86E-2888-0C770EF0B7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50312"/>
            <a:ext cx="1096303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98436CB3-AF45-5DBA-50CA-1A399F76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51959" y="53732"/>
            <a:ext cx="1097281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BDA07736-88BE-6161-1350-798208FEB7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72555" y="55111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40" name="Picture 39">
            <a:extLst>
              <a:ext uri="{FF2B5EF4-FFF2-40B4-BE49-F238E27FC236}">
                <a16:creationId xmlns:a16="http://schemas.microsoft.com/office/drawing/2014/main" id="{701A245F-5CCB-3F23-C171-B589CD4B8A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679601" y="58533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55A63265-69DA-11F6-C2C4-52A4452EFC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92294" y="58740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79E811F5-F97E-CC2B-87B9-811EEE2B1A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99340" y="62162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33</xdr:row>
      <xdr:rowOff>63500</xdr:rowOff>
    </xdr:from>
    <xdr:to>
      <xdr:col>13</xdr:col>
      <xdr:colOff>474726</xdr:colOff>
      <xdr:row>37</xdr:row>
      <xdr:rowOff>64770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CE6352BF-8CCA-D71F-DC3C-10E5EEC780BA}"/>
            </a:ext>
          </a:extLst>
        </xdr:cNvPr>
        <xdr:cNvGrpSpPr/>
      </xdr:nvGrpSpPr>
      <xdr:grpSpPr>
        <a:xfrm>
          <a:off x="114300" y="6140450"/>
          <a:ext cx="8285226" cy="737870"/>
          <a:chOff x="114300" y="6140450"/>
          <a:chExt cx="8285226" cy="737870"/>
        </a:xfrm>
      </xdr:grpSpPr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69B6E6D9-CD9C-22B6-858B-40D13FEB72A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F61BCEAB-4114-41A2-BF8E-90CD5BE09F4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13263B3F-DF21-4C68-BA68-EC40209091E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D08B6FB9-FBE9-4DF6-A62A-576E5AC3365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7" name="Picture 46">
            <a:extLst>
              <a:ext uri="{FF2B5EF4-FFF2-40B4-BE49-F238E27FC236}">
                <a16:creationId xmlns:a16="http://schemas.microsoft.com/office/drawing/2014/main" id="{373BD754-9BF6-4816-B271-DB2CB905923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8" name="Picture 47">
            <a:extLst>
              <a:ext uri="{FF2B5EF4-FFF2-40B4-BE49-F238E27FC236}">
                <a16:creationId xmlns:a16="http://schemas.microsoft.com/office/drawing/2014/main" id="{9CCCA50B-C09A-49AC-823B-20543595E32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580ADC31-71F1-49B5-80BF-0DC9419C954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37</xdr:row>
      <xdr:rowOff>63500</xdr:rowOff>
    </xdr:from>
    <xdr:to>
      <xdr:col>13</xdr:col>
      <xdr:colOff>474726</xdr:colOff>
      <xdr:row>41</xdr:row>
      <xdr:rowOff>64770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462E82F7-8B1F-42E4-AEE6-79EE73CC98F0}"/>
            </a:ext>
          </a:extLst>
        </xdr:cNvPr>
        <xdr:cNvGrpSpPr/>
      </xdr:nvGrpSpPr>
      <xdr:grpSpPr>
        <a:xfrm>
          <a:off x="114300" y="6877050"/>
          <a:ext cx="8285226" cy="737870"/>
          <a:chOff x="114300" y="6140450"/>
          <a:chExt cx="8285226" cy="737870"/>
        </a:xfrm>
      </xdr:grpSpPr>
      <xdr:pic>
        <xdr:nvPicPr>
          <xdr:cNvPr id="52" name="Picture 51">
            <a:extLst>
              <a:ext uri="{FF2B5EF4-FFF2-40B4-BE49-F238E27FC236}">
                <a16:creationId xmlns:a16="http://schemas.microsoft.com/office/drawing/2014/main" id="{018FAF8A-0C10-601D-67DC-C0DCF38CDC3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3" name="Picture 52">
            <a:extLst>
              <a:ext uri="{FF2B5EF4-FFF2-40B4-BE49-F238E27FC236}">
                <a16:creationId xmlns:a16="http://schemas.microsoft.com/office/drawing/2014/main" id="{1462E72D-3BAF-D3C6-0364-306212A8FA2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4" name="Picture 53">
            <a:extLst>
              <a:ext uri="{FF2B5EF4-FFF2-40B4-BE49-F238E27FC236}">
                <a16:creationId xmlns:a16="http://schemas.microsoft.com/office/drawing/2014/main" id="{8B6621F2-21E1-6B5F-5067-36BFB0B8B9C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98A375E8-05D2-4499-A870-1DD9F71CFD9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8C7DC5F4-6C01-090E-B53C-86468F22011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9DEA35F2-7399-8B7C-F296-F65AB6FC8FD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754BC6A6-FA9F-E5C7-632A-7A54C34575D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41</xdr:row>
      <xdr:rowOff>63500</xdr:rowOff>
    </xdr:from>
    <xdr:to>
      <xdr:col>13</xdr:col>
      <xdr:colOff>474726</xdr:colOff>
      <xdr:row>45</xdr:row>
      <xdr:rowOff>64770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51C8D513-7F8B-4C16-9189-C159950286A2}"/>
            </a:ext>
          </a:extLst>
        </xdr:cNvPr>
        <xdr:cNvGrpSpPr/>
      </xdr:nvGrpSpPr>
      <xdr:grpSpPr>
        <a:xfrm>
          <a:off x="114300" y="7613650"/>
          <a:ext cx="8285226" cy="737870"/>
          <a:chOff x="114300" y="6140450"/>
          <a:chExt cx="8285226" cy="737870"/>
        </a:xfrm>
      </xdr:grpSpPr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09218EFD-F1D5-C01B-2CA0-07522991617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CE7036D4-093A-C663-81D8-93701B08CBE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2" name="Picture 61">
            <a:extLst>
              <a:ext uri="{FF2B5EF4-FFF2-40B4-BE49-F238E27FC236}">
                <a16:creationId xmlns:a16="http://schemas.microsoft.com/office/drawing/2014/main" id="{6512EC62-4349-D27E-CE46-10E6785AEA7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971D22A9-3374-3540-DBB7-3368BAA3515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98DA0586-238D-6517-626C-C6790ED6D41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5" name="Picture 64">
            <a:extLst>
              <a:ext uri="{FF2B5EF4-FFF2-40B4-BE49-F238E27FC236}">
                <a16:creationId xmlns:a16="http://schemas.microsoft.com/office/drawing/2014/main" id="{805311D7-D199-5BAB-0712-CEB35A88FD9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6" name="Picture 65">
            <a:extLst>
              <a:ext uri="{FF2B5EF4-FFF2-40B4-BE49-F238E27FC236}">
                <a16:creationId xmlns:a16="http://schemas.microsoft.com/office/drawing/2014/main" id="{F804DC0F-672C-61DF-A21E-6862AB47397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45</xdr:row>
      <xdr:rowOff>63500</xdr:rowOff>
    </xdr:from>
    <xdr:to>
      <xdr:col>13</xdr:col>
      <xdr:colOff>474726</xdr:colOff>
      <xdr:row>49</xdr:row>
      <xdr:rowOff>64770</xdr:rowOff>
    </xdr:to>
    <xdr:grpSp>
      <xdr:nvGrpSpPr>
        <xdr:cNvPr id="67" name="Group 66">
          <a:extLst>
            <a:ext uri="{FF2B5EF4-FFF2-40B4-BE49-F238E27FC236}">
              <a16:creationId xmlns:a16="http://schemas.microsoft.com/office/drawing/2014/main" id="{043E8485-4444-4540-824B-CFC1C7A374A0}"/>
            </a:ext>
          </a:extLst>
        </xdr:cNvPr>
        <xdr:cNvGrpSpPr/>
      </xdr:nvGrpSpPr>
      <xdr:grpSpPr>
        <a:xfrm>
          <a:off x="114300" y="8350250"/>
          <a:ext cx="8285226" cy="737870"/>
          <a:chOff x="114300" y="6140450"/>
          <a:chExt cx="8285226" cy="737870"/>
        </a:xfrm>
      </xdr:grpSpPr>
      <xdr:pic>
        <xdr:nvPicPr>
          <xdr:cNvPr id="68" name="Picture 67">
            <a:extLst>
              <a:ext uri="{FF2B5EF4-FFF2-40B4-BE49-F238E27FC236}">
                <a16:creationId xmlns:a16="http://schemas.microsoft.com/office/drawing/2014/main" id="{21A93D42-64D0-ADDA-F052-43A4C3189F0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9" name="Picture 68">
            <a:extLst>
              <a:ext uri="{FF2B5EF4-FFF2-40B4-BE49-F238E27FC236}">
                <a16:creationId xmlns:a16="http://schemas.microsoft.com/office/drawing/2014/main" id="{19402516-98C9-43C2-9D63-2F29779FE5E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0" name="Picture 69">
            <a:extLst>
              <a:ext uri="{FF2B5EF4-FFF2-40B4-BE49-F238E27FC236}">
                <a16:creationId xmlns:a16="http://schemas.microsoft.com/office/drawing/2014/main" id="{14958AF2-AB78-5BC1-850C-518455F5E81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1" name="Picture 70">
            <a:extLst>
              <a:ext uri="{FF2B5EF4-FFF2-40B4-BE49-F238E27FC236}">
                <a16:creationId xmlns:a16="http://schemas.microsoft.com/office/drawing/2014/main" id="{4E4D81F1-2752-4DBB-7F5B-C1728D0E992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2" name="Picture 71">
            <a:extLst>
              <a:ext uri="{FF2B5EF4-FFF2-40B4-BE49-F238E27FC236}">
                <a16:creationId xmlns:a16="http://schemas.microsoft.com/office/drawing/2014/main" id="{0468DD5B-6094-34BC-873E-BCEC273FBC2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3" name="Picture 72">
            <a:extLst>
              <a:ext uri="{FF2B5EF4-FFF2-40B4-BE49-F238E27FC236}">
                <a16:creationId xmlns:a16="http://schemas.microsoft.com/office/drawing/2014/main" id="{B521E51F-C009-9E12-E207-9380F032D16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4" name="Picture 73">
            <a:extLst>
              <a:ext uri="{FF2B5EF4-FFF2-40B4-BE49-F238E27FC236}">
                <a16:creationId xmlns:a16="http://schemas.microsoft.com/office/drawing/2014/main" id="{10D2E02D-F978-B5DF-684F-8C4EE34EFAE7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49</xdr:row>
      <xdr:rowOff>63500</xdr:rowOff>
    </xdr:from>
    <xdr:to>
      <xdr:col>13</xdr:col>
      <xdr:colOff>474726</xdr:colOff>
      <xdr:row>53</xdr:row>
      <xdr:rowOff>64770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1DBD6869-8CDF-4786-A87F-1F879ECA999E}"/>
            </a:ext>
          </a:extLst>
        </xdr:cNvPr>
        <xdr:cNvGrpSpPr/>
      </xdr:nvGrpSpPr>
      <xdr:grpSpPr>
        <a:xfrm>
          <a:off x="114300" y="9086850"/>
          <a:ext cx="8285226" cy="737870"/>
          <a:chOff x="114300" y="6140450"/>
          <a:chExt cx="8285226" cy="737870"/>
        </a:xfrm>
      </xdr:grpSpPr>
      <xdr:pic>
        <xdr:nvPicPr>
          <xdr:cNvPr id="77" name="Picture 76">
            <a:extLst>
              <a:ext uri="{FF2B5EF4-FFF2-40B4-BE49-F238E27FC236}">
                <a16:creationId xmlns:a16="http://schemas.microsoft.com/office/drawing/2014/main" id="{1E7A15D6-792E-6385-BFC1-5E617A4F0A9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8" name="Picture 77">
            <a:extLst>
              <a:ext uri="{FF2B5EF4-FFF2-40B4-BE49-F238E27FC236}">
                <a16:creationId xmlns:a16="http://schemas.microsoft.com/office/drawing/2014/main" id="{B01160BA-184A-649B-2DD9-41AAE98E9C8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9" name="Picture 78">
            <a:extLst>
              <a:ext uri="{FF2B5EF4-FFF2-40B4-BE49-F238E27FC236}">
                <a16:creationId xmlns:a16="http://schemas.microsoft.com/office/drawing/2014/main" id="{A9E78BB8-DACF-72B8-A4B2-C1423DA940F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0" name="Picture 79">
            <a:extLst>
              <a:ext uri="{FF2B5EF4-FFF2-40B4-BE49-F238E27FC236}">
                <a16:creationId xmlns:a16="http://schemas.microsoft.com/office/drawing/2014/main" id="{437E233D-0B29-5C14-9A3D-4DF7620FFB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1" name="Picture 80">
            <a:extLst>
              <a:ext uri="{FF2B5EF4-FFF2-40B4-BE49-F238E27FC236}">
                <a16:creationId xmlns:a16="http://schemas.microsoft.com/office/drawing/2014/main" id="{62954873-AE17-72DC-AA9A-D6BB4B35E61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2" name="Picture 81">
            <a:extLst>
              <a:ext uri="{FF2B5EF4-FFF2-40B4-BE49-F238E27FC236}">
                <a16:creationId xmlns:a16="http://schemas.microsoft.com/office/drawing/2014/main" id="{F0E5A95A-A0D7-2013-9305-761678ED291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3" name="Picture 82">
            <a:extLst>
              <a:ext uri="{FF2B5EF4-FFF2-40B4-BE49-F238E27FC236}">
                <a16:creationId xmlns:a16="http://schemas.microsoft.com/office/drawing/2014/main" id="{652EEEA2-B004-8333-AF06-A5932291BB0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76200</xdr:colOff>
      <xdr:row>66</xdr:row>
      <xdr:rowOff>165100</xdr:rowOff>
    </xdr:from>
    <xdr:to>
      <xdr:col>13</xdr:col>
      <xdr:colOff>533120</xdr:colOff>
      <xdr:row>70</xdr:row>
      <xdr:rowOff>160020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79098E46-980C-15F4-99CB-B3925E34DBBC}"/>
            </a:ext>
          </a:extLst>
        </xdr:cNvPr>
        <xdr:cNvGrpSpPr/>
      </xdr:nvGrpSpPr>
      <xdr:grpSpPr>
        <a:xfrm>
          <a:off x="76200" y="12319000"/>
          <a:ext cx="8381720" cy="731520"/>
          <a:chOff x="76200" y="12319000"/>
          <a:chExt cx="8381720" cy="731520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7117B0AE-FEFA-3BB3-956A-8419533E8CF4}"/>
              </a:ext>
            </a:extLst>
          </xdr:cNvPr>
          <xdr:cNvGrpSpPr/>
        </xdr:nvGrpSpPr>
        <xdr:grpSpPr>
          <a:xfrm>
            <a:off x="76200" y="12319000"/>
            <a:ext cx="2387320" cy="731520"/>
            <a:chOff x="76200" y="12319000"/>
            <a:chExt cx="2387320" cy="731520"/>
          </a:xfrm>
        </xdr:grpSpPr>
        <xdr:pic>
          <xdr:nvPicPr>
            <xdr:cNvPr id="10" name="Picture 9">
              <a:extLst>
                <a:ext uri="{FF2B5EF4-FFF2-40B4-BE49-F238E27FC236}">
                  <a16:creationId xmlns:a16="http://schemas.microsoft.com/office/drawing/2014/main" id="{19330C00-ED77-0DCE-4FEA-0F5BD931EFB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F39D09B1-039C-4161-89A3-120CA05611B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88962ACA-56CE-41E9-98E6-1A396C5B8BE5}"/>
              </a:ext>
            </a:extLst>
          </xdr:cNvPr>
          <xdr:cNvGrpSpPr/>
        </xdr:nvGrpSpPr>
        <xdr:grpSpPr>
          <a:xfrm>
            <a:off x="2476500" y="12319000"/>
            <a:ext cx="2387320" cy="731520"/>
            <a:chOff x="76200" y="12319000"/>
            <a:chExt cx="2387320" cy="731520"/>
          </a:xfrm>
        </xdr:grpSpPr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88C11816-F3A8-5C91-7992-B133FDA547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75" name="Picture 74">
              <a:extLst>
                <a:ext uri="{FF2B5EF4-FFF2-40B4-BE49-F238E27FC236}">
                  <a16:creationId xmlns:a16="http://schemas.microsoft.com/office/drawing/2014/main" id="{F48ECEB8-CEA2-1797-8C4A-FB8FECABCD3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grpSp>
        <xdr:nvGrpSpPr>
          <xdr:cNvPr id="84" name="Group 83">
            <a:extLst>
              <a:ext uri="{FF2B5EF4-FFF2-40B4-BE49-F238E27FC236}">
                <a16:creationId xmlns:a16="http://schemas.microsoft.com/office/drawing/2014/main" id="{803EEFC7-5D0A-4569-AE1E-B8D74B159841}"/>
              </a:ext>
            </a:extLst>
          </xdr:cNvPr>
          <xdr:cNvGrpSpPr/>
        </xdr:nvGrpSpPr>
        <xdr:grpSpPr>
          <a:xfrm>
            <a:off x="4870450" y="12319000"/>
            <a:ext cx="2387320" cy="731520"/>
            <a:chOff x="76200" y="12319000"/>
            <a:chExt cx="2387320" cy="731520"/>
          </a:xfrm>
        </xdr:grpSpPr>
        <xdr:pic>
          <xdr:nvPicPr>
            <xdr:cNvPr id="85" name="Picture 84">
              <a:extLst>
                <a:ext uri="{FF2B5EF4-FFF2-40B4-BE49-F238E27FC236}">
                  <a16:creationId xmlns:a16="http://schemas.microsoft.com/office/drawing/2014/main" id="{9EE19C6C-0E0B-5A6C-21F6-A1CD58992E4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86" name="Picture 85">
              <a:extLst>
                <a:ext uri="{FF2B5EF4-FFF2-40B4-BE49-F238E27FC236}">
                  <a16:creationId xmlns:a16="http://schemas.microsoft.com/office/drawing/2014/main" id="{CC264BAF-8D5A-47AC-2E5C-BC1601CF609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pic>
        <xdr:nvPicPr>
          <xdr:cNvPr id="87" name="Picture 86">
            <a:extLst>
              <a:ext uri="{FF2B5EF4-FFF2-40B4-BE49-F238E27FC236}">
                <a16:creationId xmlns:a16="http://schemas.microsoft.com/office/drawing/2014/main" id="{9BFD03A9-32D3-427A-BAE5-CA642C2944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70750" y="12319000"/>
            <a:ext cx="1187170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76200</xdr:colOff>
      <xdr:row>70</xdr:row>
      <xdr:rowOff>171450</xdr:rowOff>
    </xdr:from>
    <xdr:to>
      <xdr:col>13</xdr:col>
      <xdr:colOff>533120</xdr:colOff>
      <xdr:row>74</xdr:row>
      <xdr:rowOff>166370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4AC5EAB8-8CC9-4510-BDB9-3A3A9C927A40}"/>
            </a:ext>
          </a:extLst>
        </xdr:cNvPr>
        <xdr:cNvGrpSpPr/>
      </xdr:nvGrpSpPr>
      <xdr:grpSpPr>
        <a:xfrm>
          <a:off x="76200" y="13061950"/>
          <a:ext cx="8381720" cy="731520"/>
          <a:chOff x="76200" y="12319000"/>
          <a:chExt cx="8381720" cy="731520"/>
        </a:xfrm>
      </xdr:grpSpPr>
      <xdr:grpSp>
        <xdr:nvGrpSpPr>
          <xdr:cNvPr id="90" name="Group 89">
            <a:extLst>
              <a:ext uri="{FF2B5EF4-FFF2-40B4-BE49-F238E27FC236}">
                <a16:creationId xmlns:a16="http://schemas.microsoft.com/office/drawing/2014/main" id="{5ED38F02-E347-A0C7-A577-F84A6955AE0D}"/>
              </a:ext>
            </a:extLst>
          </xdr:cNvPr>
          <xdr:cNvGrpSpPr/>
        </xdr:nvGrpSpPr>
        <xdr:grpSpPr>
          <a:xfrm>
            <a:off x="76200" y="12319000"/>
            <a:ext cx="2387320" cy="731520"/>
            <a:chOff x="76200" y="12319000"/>
            <a:chExt cx="2387320" cy="731520"/>
          </a:xfrm>
        </xdr:grpSpPr>
        <xdr:pic>
          <xdr:nvPicPr>
            <xdr:cNvPr id="98" name="Picture 97">
              <a:extLst>
                <a:ext uri="{FF2B5EF4-FFF2-40B4-BE49-F238E27FC236}">
                  <a16:creationId xmlns:a16="http://schemas.microsoft.com/office/drawing/2014/main" id="{F137E963-2B09-1DDE-E791-8B76AAC1E99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99" name="Picture 98">
              <a:extLst>
                <a:ext uri="{FF2B5EF4-FFF2-40B4-BE49-F238E27FC236}">
                  <a16:creationId xmlns:a16="http://schemas.microsoft.com/office/drawing/2014/main" id="{A44B4F79-684B-0AA9-3BC5-1704EADE936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122C3AE2-A3FE-3DF2-8D4D-59DEB682109A}"/>
              </a:ext>
            </a:extLst>
          </xdr:cNvPr>
          <xdr:cNvGrpSpPr/>
        </xdr:nvGrpSpPr>
        <xdr:grpSpPr>
          <a:xfrm>
            <a:off x="2476500" y="12319000"/>
            <a:ext cx="2387320" cy="731520"/>
            <a:chOff x="76200" y="12319000"/>
            <a:chExt cx="2387320" cy="731520"/>
          </a:xfrm>
        </xdr:grpSpPr>
        <xdr:pic>
          <xdr:nvPicPr>
            <xdr:cNvPr id="96" name="Picture 95">
              <a:extLst>
                <a:ext uri="{FF2B5EF4-FFF2-40B4-BE49-F238E27FC236}">
                  <a16:creationId xmlns:a16="http://schemas.microsoft.com/office/drawing/2014/main" id="{F23806CF-599C-4FC8-8E0C-72BC91887A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97" name="Picture 96">
              <a:extLst>
                <a:ext uri="{FF2B5EF4-FFF2-40B4-BE49-F238E27FC236}">
                  <a16:creationId xmlns:a16="http://schemas.microsoft.com/office/drawing/2014/main" id="{157760AA-29D0-CD05-FD5F-D119E4DD6AD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grpSp>
        <xdr:nvGrpSpPr>
          <xdr:cNvPr id="92" name="Group 91">
            <a:extLst>
              <a:ext uri="{FF2B5EF4-FFF2-40B4-BE49-F238E27FC236}">
                <a16:creationId xmlns:a16="http://schemas.microsoft.com/office/drawing/2014/main" id="{26E0D77E-2B99-EA8A-3DBC-3EB9F6E7686C}"/>
              </a:ext>
            </a:extLst>
          </xdr:cNvPr>
          <xdr:cNvGrpSpPr/>
        </xdr:nvGrpSpPr>
        <xdr:grpSpPr>
          <a:xfrm>
            <a:off x="4870450" y="12319000"/>
            <a:ext cx="2387320" cy="731520"/>
            <a:chOff x="76200" y="12319000"/>
            <a:chExt cx="2387320" cy="731520"/>
          </a:xfrm>
        </xdr:grpSpPr>
        <xdr:pic>
          <xdr:nvPicPr>
            <xdr:cNvPr id="94" name="Picture 93">
              <a:extLst>
                <a:ext uri="{FF2B5EF4-FFF2-40B4-BE49-F238E27FC236}">
                  <a16:creationId xmlns:a16="http://schemas.microsoft.com/office/drawing/2014/main" id="{8C5FE74C-A189-A986-9F40-DE1A00A918D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95" name="Picture 94">
              <a:extLst>
                <a:ext uri="{FF2B5EF4-FFF2-40B4-BE49-F238E27FC236}">
                  <a16:creationId xmlns:a16="http://schemas.microsoft.com/office/drawing/2014/main" id="{130AAB74-C23F-A720-5D3D-E38EEC2115F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pic>
        <xdr:nvPicPr>
          <xdr:cNvPr id="93" name="Picture 92">
            <a:extLst>
              <a:ext uri="{FF2B5EF4-FFF2-40B4-BE49-F238E27FC236}">
                <a16:creationId xmlns:a16="http://schemas.microsoft.com/office/drawing/2014/main" id="{0184E9EF-69B8-2A08-B91F-4237E862DB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70750" y="12319000"/>
            <a:ext cx="1187170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50800</xdr:colOff>
      <xdr:row>76</xdr:row>
      <xdr:rowOff>0</xdr:rowOff>
    </xdr:from>
    <xdr:to>
      <xdr:col>13</xdr:col>
      <xdr:colOff>477520</xdr:colOff>
      <xdr:row>80</xdr:row>
      <xdr:rowOff>13950</xdr:rowOff>
    </xdr:to>
    <xdr:grpSp>
      <xdr:nvGrpSpPr>
        <xdr:cNvPr id="107" name="Group 106">
          <a:extLst>
            <a:ext uri="{FF2B5EF4-FFF2-40B4-BE49-F238E27FC236}">
              <a16:creationId xmlns:a16="http://schemas.microsoft.com/office/drawing/2014/main" id="{7E3A446C-94DB-44CA-64DD-ECD5FD44FD89}"/>
            </a:ext>
          </a:extLst>
        </xdr:cNvPr>
        <xdr:cNvGrpSpPr/>
      </xdr:nvGrpSpPr>
      <xdr:grpSpPr>
        <a:xfrm>
          <a:off x="50800" y="13995400"/>
          <a:ext cx="8351520" cy="750550"/>
          <a:chOff x="50800" y="13995400"/>
          <a:chExt cx="8351520" cy="750550"/>
        </a:xfrm>
      </xdr:grpSpPr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C10E5466-66D7-A8BF-24A8-106CFD8F1F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0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1" name="Picture 100">
            <a:extLst>
              <a:ext uri="{FF2B5EF4-FFF2-40B4-BE49-F238E27FC236}">
                <a16:creationId xmlns:a16="http://schemas.microsoft.com/office/drawing/2014/main" id="{CFB200B7-42EA-4276-88C3-5E58063F16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44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2" name="Picture 101">
            <a:extLst>
              <a:ext uri="{FF2B5EF4-FFF2-40B4-BE49-F238E27FC236}">
                <a16:creationId xmlns:a16="http://schemas.microsoft.com/office/drawing/2014/main" id="{14E68096-6D2B-4B00-93D9-15501083D7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384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3" name="Picture 102">
            <a:extLst>
              <a:ext uri="{FF2B5EF4-FFF2-40B4-BE49-F238E27FC236}">
                <a16:creationId xmlns:a16="http://schemas.microsoft.com/office/drawing/2014/main" id="{5BD3EB78-7DFB-4916-9389-8AC7E3A400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322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A895C4DD-C927-4FBE-819B-C5E58BD66D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260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5" name="Picture 104">
            <a:extLst>
              <a:ext uri="{FF2B5EF4-FFF2-40B4-BE49-F238E27FC236}">
                <a16:creationId xmlns:a16="http://schemas.microsoft.com/office/drawing/2014/main" id="{8BEF0C7D-3502-49FF-A646-93F331DEBA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019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6" name="Picture 105">
            <a:extLst>
              <a:ext uri="{FF2B5EF4-FFF2-40B4-BE49-F238E27FC236}">
                <a16:creationId xmlns:a16="http://schemas.microsoft.com/office/drawing/2014/main" id="{8D001F11-3E2B-403B-AA59-14E9E3755A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13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50800</xdr:colOff>
      <xdr:row>80</xdr:row>
      <xdr:rowOff>25400</xdr:rowOff>
    </xdr:from>
    <xdr:to>
      <xdr:col>13</xdr:col>
      <xdr:colOff>477520</xdr:colOff>
      <xdr:row>84</xdr:row>
      <xdr:rowOff>39350</xdr:rowOff>
    </xdr:to>
    <xdr:grpSp>
      <xdr:nvGrpSpPr>
        <xdr:cNvPr id="108" name="Group 107">
          <a:extLst>
            <a:ext uri="{FF2B5EF4-FFF2-40B4-BE49-F238E27FC236}">
              <a16:creationId xmlns:a16="http://schemas.microsoft.com/office/drawing/2014/main" id="{D7B490CA-83F5-4687-80BC-46B97C192D0D}"/>
            </a:ext>
          </a:extLst>
        </xdr:cNvPr>
        <xdr:cNvGrpSpPr/>
      </xdr:nvGrpSpPr>
      <xdr:grpSpPr>
        <a:xfrm>
          <a:off x="50800" y="14757400"/>
          <a:ext cx="8351520" cy="750550"/>
          <a:chOff x="50800" y="13995400"/>
          <a:chExt cx="8351520" cy="750550"/>
        </a:xfrm>
      </xdr:grpSpPr>
      <xdr:pic>
        <xdr:nvPicPr>
          <xdr:cNvPr id="109" name="Picture 108">
            <a:extLst>
              <a:ext uri="{FF2B5EF4-FFF2-40B4-BE49-F238E27FC236}">
                <a16:creationId xmlns:a16="http://schemas.microsoft.com/office/drawing/2014/main" id="{F084A893-5C5C-2D12-3FFB-01B358510C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0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0" name="Picture 109">
            <a:extLst>
              <a:ext uri="{FF2B5EF4-FFF2-40B4-BE49-F238E27FC236}">
                <a16:creationId xmlns:a16="http://schemas.microsoft.com/office/drawing/2014/main" id="{F95C0B6F-39AC-C064-05CC-129164AE60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44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1" name="Picture 110">
            <a:extLst>
              <a:ext uri="{FF2B5EF4-FFF2-40B4-BE49-F238E27FC236}">
                <a16:creationId xmlns:a16="http://schemas.microsoft.com/office/drawing/2014/main" id="{2BD3E2F1-2D85-CB7E-2116-48BA2C2127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384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2" name="Picture 111">
            <a:extLst>
              <a:ext uri="{FF2B5EF4-FFF2-40B4-BE49-F238E27FC236}">
                <a16:creationId xmlns:a16="http://schemas.microsoft.com/office/drawing/2014/main" id="{3F22A62D-8F1E-880C-0534-AAF7F3C182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322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3" name="Picture 112">
            <a:extLst>
              <a:ext uri="{FF2B5EF4-FFF2-40B4-BE49-F238E27FC236}">
                <a16:creationId xmlns:a16="http://schemas.microsoft.com/office/drawing/2014/main" id="{A549BBAE-A6DA-0465-92A7-70EBBC848A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260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4" name="Picture 113">
            <a:extLst>
              <a:ext uri="{FF2B5EF4-FFF2-40B4-BE49-F238E27FC236}">
                <a16:creationId xmlns:a16="http://schemas.microsoft.com/office/drawing/2014/main" id="{C9125FD8-D8B5-0A20-75E3-9C854F1385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019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5" name="Picture 114">
            <a:extLst>
              <a:ext uri="{FF2B5EF4-FFF2-40B4-BE49-F238E27FC236}">
                <a16:creationId xmlns:a16="http://schemas.microsoft.com/office/drawing/2014/main" id="{B6F6C459-6675-849B-DACB-FC5A3A2362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13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50800</xdr:colOff>
      <xdr:row>84</xdr:row>
      <xdr:rowOff>44450</xdr:rowOff>
    </xdr:from>
    <xdr:to>
      <xdr:col>13</xdr:col>
      <xdr:colOff>477520</xdr:colOff>
      <xdr:row>88</xdr:row>
      <xdr:rowOff>58400</xdr:rowOff>
    </xdr:to>
    <xdr:grpSp>
      <xdr:nvGrpSpPr>
        <xdr:cNvPr id="116" name="Group 115">
          <a:extLst>
            <a:ext uri="{FF2B5EF4-FFF2-40B4-BE49-F238E27FC236}">
              <a16:creationId xmlns:a16="http://schemas.microsoft.com/office/drawing/2014/main" id="{0B49892C-9163-4E7F-88D2-6063D651F594}"/>
            </a:ext>
          </a:extLst>
        </xdr:cNvPr>
        <xdr:cNvGrpSpPr/>
      </xdr:nvGrpSpPr>
      <xdr:grpSpPr>
        <a:xfrm>
          <a:off x="50800" y="15513050"/>
          <a:ext cx="8351520" cy="750550"/>
          <a:chOff x="50800" y="13995400"/>
          <a:chExt cx="8351520" cy="750550"/>
        </a:xfrm>
      </xdr:grpSpPr>
      <xdr:pic>
        <xdr:nvPicPr>
          <xdr:cNvPr id="117" name="Picture 116">
            <a:extLst>
              <a:ext uri="{FF2B5EF4-FFF2-40B4-BE49-F238E27FC236}">
                <a16:creationId xmlns:a16="http://schemas.microsoft.com/office/drawing/2014/main" id="{CF832781-4B76-4C6A-0793-B61FD5C2DA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0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8" name="Picture 117">
            <a:extLst>
              <a:ext uri="{FF2B5EF4-FFF2-40B4-BE49-F238E27FC236}">
                <a16:creationId xmlns:a16="http://schemas.microsoft.com/office/drawing/2014/main" id="{0B57BA71-5EC3-0DD8-EE04-36F2C9430A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44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9" name="Picture 118">
            <a:extLst>
              <a:ext uri="{FF2B5EF4-FFF2-40B4-BE49-F238E27FC236}">
                <a16:creationId xmlns:a16="http://schemas.microsoft.com/office/drawing/2014/main" id="{14A85BED-B630-F766-5A6D-3B4DDB4585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384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0" name="Picture 119">
            <a:extLst>
              <a:ext uri="{FF2B5EF4-FFF2-40B4-BE49-F238E27FC236}">
                <a16:creationId xmlns:a16="http://schemas.microsoft.com/office/drawing/2014/main" id="{C25C5658-3789-9235-C63A-A364B13584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322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1" name="Picture 120">
            <a:extLst>
              <a:ext uri="{FF2B5EF4-FFF2-40B4-BE49-F238E27FC236}">
                <a16:creationId xmlns:a16="http://schemas.microsoft.com/office/drawing/2014/main" id="{2BBAB223-919C-6783-6BA5-F2E4D523D2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260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2" name="Picture 121">
            <a:extLst>
              <a:ext uri="{FF2B5EF4-FFF2-40B4-BE49-F238E27FC236}">
                <a16:creationId xmlns:a16="http://schemas.microsoft.com/office/drawing/2014/main" id="{0DE57012-5F5D-85CE-9BBC-A333A691A6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019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3" name="Picture 122">
            <a:extLst>
              <a:ext uri="{FF2B5EF4-FFF2-40B4-BE49-F238E27FC236}">
                <a16:creationId xmlns:a16="http://schemas.microsoft.com/office/drawing/2014/main" id="{DEE0D957-8A12-38C8-980E-021BD2E5B0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13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50800</xdr:colOff>
      <xdr:row>88</xdr:row>
      <xdr:rowOff>69850</xdr:rowOff>
    </xdr:from>
    <xdr:to>
      <xdr:col>13</xdr:col>
      <xdr:colOff>477520</xdr:colOff>
      <xdr:row>92</xdr:row>
      <xdr:rowOff>83800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8C83E2C7-B17C-4F39-A6DB-406280796A77}"/>
            </a:ext>
          </a:extLst>
        </xdr:cNvPr>
        <xdr:cNvGrpSpPr/>
      </xdr:nvGrpSpPr>
      <xdr:grpSpPr>
        <a:xfrm>
          <a:off x="50800" y="16275050"/>
          <a:ext cx="8351520" cy="750550"/>
          <a:chOff x="50800" y="13995400"/>
          <a:chExt cx="8351520" cy="750550"/>
        </a:xfrm>
      </xdr:grpSpPr>
      <xdr:pic>
        <xdr:nvPicPr>
          <xdr:cNvPr id="125" name="Picture 124">
            <a:extLst>
              <a:ext uri="{FF2B5EF4-FFF2-40B4-BE49-F238E27FC236}">
                <a16:creationId xmlns:a16="http://schemas.microsoft.com/office/drawing/2014/main" id="{F71EDBB8-BF81-2752-8B60-864F0FE695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0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6" name="Picture 125">
            <a:extLst>
              <a:ext uri="{FF2B5EF4-FFF2-40B4-BE49-F238E27FC236}">
                <a16:creationId xmlns:a16="http://schemas.microsoft.com/office/drawing/2014/main" id="{2FA30B6E-C6B2-4A5B-814A-064D154F43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44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7" name="Picture 126">
            <a:extLst>
              <a:ext uri="{FF2B5EF4-FFF2-40B4-BE49-F238E27FC236}">
                <a16:creationId xmlns:a16="http://schemas.microsoft.com/office/drawing/2014/main" id="{253851F7-A1D6-9A16-75B7-C397F247F4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384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8" name="Picture 127">
            <a:extLst>
              <a:ext uri="{FF2B5EF4-FFF2-40B4-BE49-F238E27FC236}">
                <a16:creationId xmlns:a16="http://schemas.microsoft.com/office/drawing/2014/main" id="{41972CEA-B56A-4207-B62D-CDC378E103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322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9" name="Picture 128">
            <a:extLst>
              <a:ext uri="{FF2B5EF4-FFF2-40B4-BE49-F238E27FC236}">
                <a16:creationId xmlns:a16="http://schemas.microsoft.com/office/drawing/2014/main" id="{45C18A53-CDF2-B863-FA9F-172E7081C0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260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0" name="Picture 129">
            <a:extLst>
              <a:ext uri="{FF2B5EF4-FFF2-40B4-BE49-F238E27FC236}">
                <a16:creationId xmlns:a16="http://schemas.microsoft.com/office/drawing/2014/main" id="{D7F8C6CE-0B8F-FA72-BC52-5E685668AC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019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1" name="Picture 130">
            <a:extLst>
              <a:ext uri="{FF2B5EF4-FFF2-40B4-BE49-F238E27FC236}">
                <a16:creationId xmlns:a16="http://schemas.microsoft.com/office/drawing/2014/main" id="{3C38B709-F197-337C-004C-07DBB8B0C1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13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38100</xdr:colOff>
      <xdr:row>100</xdr:row>
      <xdr:rowOff>0</xdr:rowOff>
    </xdr:from>
    <xdr:to>
      <xdr:col>14</xdr:col>
      <xdr:colOff>77222</xdr:colOff>
      <xdr:row>104</xdr:row>
      <xdr:rowOff>19558</xdr:rowOff>
    </xdr:to>
    <xdr:grpSp>
      <xdr:nvGrpSpPr>
        <xdr:cNvPr id="140" name="Group 139">
          <a:extLst>
            <a:ext uri="{FF2B5EF4-FFF2-40B4-BE49-F238E27FC236}">
              <a16:creationId xmlns:a16="http://schemas.microsoft.com/office/drawing/2014/main" id="{CF7FA41F-D405-ADE6-74EE-DFA93997C02B}"/>
            </a:ext>
          </a:extLst>
        </xdr:cNvPr>
        <xdr:cNvGrpSpPr/>
      </xdr:nvGrpSpPr>
      <xdr:grpSpPr>
        <a:xfrm>
          <a:off x="38100" y="18415000"/>
          <a:ext cx="8573522" cy="756158"/>
          <a:chOff x="38100" y="18415000"/>
          <a:chExt cx="8573522" cy="756158"/>
        </a:xfrm>
      </xdr:grpSpPr>
      <xdr:pic>
        <xdr:nvPicPr>
          <xdr:cNvPr id="132" name="Picture 131">
            <a:extLst>
              <a:ext uri="{FF2B5EF4-FFF2-40B4-BE49-F238E27FC236}">
                <a16:creationId xmlns:a16="http://schemas.microsoft.com/office/drawing/2014/main" id="{F25E786D-DEB4-6878-6AE0-8D98C39EC5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810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4" name="Picture 133">
            <a:extLst>
              <a:ext uri="{FF2B5EF4-FFF2-40B4-BE49-F238E27FC236}">
                <a16:creationId xmlns:a16="http://schemas.microsoft.com/office/drawing/2014/main" id="{90E13CD3-862E-452E-930E-B4DEF28A48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6365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5" name="Picture 134">
            <a:extLst>
              <a:ext uri="{FF2B5EF4-FFF2-40B4-BE49-F238E27FC236}">
                <a16:creationId xmlns:a16="http://schemas.microsoft.com/office/drawing/2014/main" id="{A5D50EFD-9135-40B7-972D-CE84798BBC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48920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6" name="Picture 135">
            <a:extLst>
              <a:ext uri="{FF2B5EF4-FFF2-40B4-BE49-F238E27FC236}">
                <a16:creationId xmlns:a16="http://schemas.microsoft.com/office/drawing/2014/main" id="{84ACBD75-B42E-495A-BE0A-70CD6B6183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71475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7" name="Picture 136">
            <a:extLst>
              <a:ext uri="{FF2B5EF4-FFF2-40B4-BE49-F238E27FC236}">
                <a16:creationId xmlns:a16="http://schemas.microsoft.com/office/drawing/2014/main" id="{7243126D-60BB-4F94-A564-12394843BE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94665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8" name="Picture 137">
            <a:extLst>
              <a:ext uri="{FF2B5EF4-FFF2-40B4-BE49-F238E27FC236}">
                <a16:creationId xmlns:a16="http://schemas.microsoft.com/office/drawing/2014/main" id="{89E3A93C-0B9F-4142-929A-14E9248232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17220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9" name="Picture 138">
            <a:extLst>
              <a:ext uri="{FF2B5EF4-FFF2-40B4-BE49-F238E27FC236}">
                <a16:creationId xmlns:a16="http://schemas.microsoft.com/office/drawing/2014/main" id="{600B4F99-1388-4123-AD76-DB4F8D8312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397750" y="1841500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31750</xdr:colOff>
      <xdr:row>105</xdr:row>
      <xdr:rowOff>22469</xdr:rowOff>
    </xdr:from>
    <xdr:to>
      <xdr:col>13</xdr:col>
      <xdr:colOff>43003</xdr:colOff>
      <xdr:row>109</xdr:row>
      <xdr:rowOff>16555</xdr:rowOff>
    </xdr:to>
    <xdr:grpSp>
      <xdr:nvGrpSpPr>
        <xdr:cNvPr id="141" name="Group 140">
          <a:extLst>
            <a:ext uri="{FF2B5EF4-FFF2-40B4-BE49-F238E27FC236}">
              <a16:creationId xmlns:a16="http://schemas.microsoft.com/office/drawing/2014/main" id="{2AD6E37D-1CB4-408A-AF55-EB61E84556C1}"/>
            </a:ext>
          </a:extLst>
        </xdr:cNvPr>
        <xdr:cNvGrpSpPr/>
      </xdr:nvGrpSpPr>
      <xdr:grpSpPr>
        <a:xfrm>
          <a:off x="31750" y="19358219"/>
          <a:ext cx="7936053" cy="730686"/>
          <a:chOff x="63502" y="41520"/>
          <a:chExt cx="7936053" cy="730686"/>
        </a:xfrm>
      </xdr:grpSpPr>
      <xdr:pic>
        <xdr:nvPicPr>
          <xdr:cNvPr id="142" name="Picture 141">
            <a:extLst>
              <a:ext uri="{FF2B5EF4-FFF2-40B4-BE49-F238E27FC236}">
                <a16:creationId xmlns:a16="http://schemas.microsoft.com/office/drawing/2014/main" id="{F4589473-E78A-4F9E-A9A3-1C9556348B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3502" y="44450"/>
            <a:ext cx="1125239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3" name="Picture 142">
            <a:extLst>
              <a:ext uri="{FF2B5EF4-FFF2-40B4-BE49-F238E27FC236}">
                <a16:creationId xmlns:a16="http://schemas.microsoft.com/office/drawing/2014/main" id="{05BC2064-E68A-7165-6BD8-84C8E6433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1617" y="41520"/>
            <a:ext cx="1125239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4" name="Picture 143">
            <a:extLst>
              <a:ext uri="{FF2B5EF4-FFF2-40B4-BE49-F238E27FC236}">
                <a16:creationId xmlns:a16="http://schemas.microsoft.com/office/drawing/2014/main" id="{FC9A0CDB-0461-1B25-A6B9-C630FCD1DB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43961"/>
            <a:ext cx="1124237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5" name="Picture 144">
            <a:extLst>
              <a:ext uri="{FF2B5EF4-FFF2-40B4-BE49-F238E27FC236}">
                <a16:creationId xmlns:a16="http://schemas.microsoft.com/office/drawing/2014/main" id="{61932436-4479-8AF1-5D20-B475192875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71008" y="47381"/>
            <a:ext cx="1125240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6" name="Picture 145">
            <a:extLst>
              <a:ext uri="{FF2B5EF4-FFF2-40B4-BE49-F238E27FC236}">
                <a16:creationId xmlns:a16="http://schemas.microsoft.com/office/drawing/2014/main" id="{589F0F4C-CCB9-4177-27DF-5522612C67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10654" y="42410"/>
            <a:ext cx="1118840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7" name="Picture 146">
            <a:extLst>
              <a:ext uri="{FF2B5EF4-FFF2-40B4-BE49-F238E27FC236}">
                <a16:creationId xmlns:a16="http://schemas.microsoft.com/office/drawing/2014/main" id="{3F2384F5-929A-81BE-2207-9A91ABC24E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743101" y="45832"/>
            <a:ext cx="1119837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8" name="Picture 147">
            <a:extLst>
              <a:ext uri="{FF2B5EF4-FFF2-40B4-BE49-F238E27FC236}">
                <a16:creationId xmlns:a16="http://schemas.microsoft.com/office/drawing/2014/main" id="{473B053E-7C81-03EB-BDCF-2E65DBEC84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874843" y="46039"/>
            <a:ext cx="1124712" cy="726167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 editAs="oneCell">
    <xdr:from>
      <xdr:col>0</xdr:col>
      <xdr:colOff>127000</xdr:colOff>
      <xdr:row>132</xdr:row>
      <xdr:rowOff>120650</xdr:rowOff>
    </xdr:from>
    <xdr:to>
      <xdr:col>2</xdr:col>
      <xdr:colOff>32512</xdr:colOff>
      <xdr:row>136</xdr:row>
      <xdr:rowOff>106426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D48EA6C0-CCE0-C989-B3CC-B18F39FC2A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7000" y="24428450"/>
          <a:ext cx="1124712" cy="72237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152400</xdr:colOff>
      <xdr:row>132</xdr:row>
      <xdr:rowOff>127000</xdr:rowOff>
    </xdr:from>
    <xdr:to>
      <xdr:col>4</xdr:col>
      <xdr:colOff>57912</xdr:colOff>
      <xdr:row>136</xdr:row>
      <xdr:rowOff>112776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C6775913-F8C4-4351-98B5-37D029F56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71600" y="24434800"/>
          <a:ext cx="1124712" cy="72237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209550</xdr:colOff>
      <xdr:row>132</xdr:row>
      <xdr:rowOff>127000</xdr:rowOff>
    </xdr:from>
    <xdr:to>
      <xdr:col>6</xdr:col>
      <xdr:colOff>115062</xdr:colOff>
      <xdr:row>136</xdr:row>
      <xdr:rowOff>112776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540474B3-0C7A-A187-C10A-FE5D55F52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47950" y="24434800"/>
          <a:ext cx="1124712" cy="72237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139700</xdr:colOff>
      <xdr:row>132</xdr:row>
      <xdr:rowOff>120650</xdr:rowOff>
    </xdr:from>
    <xdr:to>
      <xdr:col>8</xdr:col>
      <xdr:colOff>45212</xdr:colOff>
      <xdr:row>136</xdr:row>
      <xdr:rowOff>106426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ED626898-65D4-4F4D-BAEE-921485AFD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97300" y="24428450"/>
          <a:ext cx="1124712" cy="72237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0</xdr:row>
      <xdr:rowOff>88900</xdr:rowOff>
    </xdr:from>
    <xdr:to>
      <xdr:col>13</xdr:col>
      <xdr:colOff>330200</xdr:colOff>
      <xdr:row>7</xdr:row>
      <xdr:rowOff>88900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9562448-9C5A-D598-A448-F35E0999E41B}"/>
            </a:ext>
          </a:extLst>
        </xdr:cNvPr>
        <xdr:cNvGrpSpPr/>
      </xdr:nvGrpSpPr>
      <xdr:grpSpPr>
        <a:xfrm>
          <a:off x="273050" y="88900"/>
          <a:ext cx="8036983" cy="1259417"/>
          <a:chOff x="0" y="0"/>
          <a:chExt cx="7981950" cy="128905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8567C061-7CC2-80D9-245F-C970ADDB36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4D1E750-7B11-417D-B373-ACF3D1405D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48D76C7E-F050-489D-8758-D141BFE9E1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EDFFCB3-8065-431E-A847-FAC9882AF2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273050</xdr:colOff>
      <xdr:row>7</xdr:row>
      <xdr:rowOff>101600</xdr:rowOff>
    </xdr:from>
    <xdr:to>
      <xdr:col>13</xdr:col>
      <xdr:colOff>330200</xdr:colOff>
      <xdr:row>14</xdr:row>
      <xdr:rowOff>101600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778A53B1-D7A1-4F60-9287-3BF310A2DAEF}"/>
            </a:ext>
          </a:extLst>
        </xdr:cNvPr>
        <xdr:cNvGrpSpPr/>
      </xdr:nvGrpSpPr>
      <xdr:grpSpPr>
        <a:xfrm>
          <a:off x="273050" y="1361017"/>
          <a:ext cx="8036983" cy="1259416"/>
          <a:chOff x="0" y="0"/>
          <a:chExt cx="7981950" cy="128905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34881005-30D8-809D-573E-19A1FB71C7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9AE082E1-FDBE-3938-C3DC-3815C5D793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223D5616-1CC7-4E66-D8D2-F5F3E5D674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13651CA6-069C-65B9-F8FD-990DAFC765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279400</xdr:colOff>
      <xdr:row>14</xdr:row>
      <xdr:rowOff>120650</xdr:rowOff>
    </xdr:from>
    <xdr:to>
      <xdr:col>13</xdr:col>
      <xdr:colOff>336550</xdr:colOff>
      <xdr:row>21</xdr:row>
      <xdr:rowOff>120650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A37C8411-3205-41BA-B2DD-A03700AEB419}"/>
            </a:ext>
          </a:extLst>
        </xdr:cNvPr>
        <xdr:cNvGrpSpPr/>
      </xdr:nvGrpSpPr>
      <xdr:grpSpPr>
        <a:xfrm>
          <a:off x="279400" y="2639483"/>
          <a:ext cx="8036983" cy="1259417"/>
          <a:chOff x="0" y="0"/>
          <a:chExt cx="7981950" cy="1289050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DD235E58-F24E-D80C-89D4-3968B0F5DF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80A85407-F562-F755-DF38-E7DA32CB2E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CBC57B09-91D6-2378-2F1C-14B41E519A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154DD898-5A23-9BE6-D4EB-02D29CCB14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279400</xdr:colOff>
      <xdr:row>21</xdr:row>
      <xdr:rowOff>139700</xdr:rowOff>
    </xdr:from>
    <xdr:to>
      <xdr:col>13</xdr:col>
      <xdr:colOff>336550</xdr:colOff>
      <xdr:row>28</xdr:row>
      <xdr:rowOff>139700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CC436853-93E1-4477-A40B-5EA49CDD01F9}"/>
            </a:ext>
          </a:extLst>
        </xdr:cNvPr>
        <xdr:cNvGrpSpPr/>
      </xdr:nvGrpSpPr>
      <xdr:grpSpPr>
        <a:xfrm>
          <a:off x="279400" y="3917950"/>
          <a:ext cx="8036983" cy="1259417"/>
          <a:chOff x="0" y="0"/>
          <a:chExt cx="7981950" cy="1289050"/>
        </a:xfrm>
      </xdr:grpSpPr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DAFE747E-2364-3051-34BB-88F8A00D1C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ED4D75D9-83B0-BA9A-0C7A-A67D442B4B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2D0CC513-83E1-4AC5-A310-23ED8B007E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31A18C70-9D3C-E1F6-9550-7BB18702A9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260350</xdr:colOff>
      <xdr:row>33</xdr:row>
      <xdr:rowOff>152400</xdr:rowOff>
    </xdr:from>
    <xdr:to>
      <xdr:col>13</xdr:col>
      <xdr:colOff>317500</xdr:colOff>
      <xdr:row>40</xdr:row>
      <xdr:rowOff>152400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2756995B-F7DC-4AB3-B3AF-2FC7F409EEA3}"/>
            </a:ext>
          </a:extLst>
        </xdr:cNvPr>
        <xdr:cNvGrpSpPr/>
      </xdr:nvGrpSpPr>
      <xdr:grpSpPr>
        <a:xfrm>
          <a:off x="260350" y="6089650"/>
          <a:ext cx="8036983" cy="1259417"/>
          <a:chOff x="0" y="0"/>
          <a:chExt cx="7981950" cy="1289050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E253501-4A9B-A33B-AFB9-1DBBC5FC8C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556D70BE-53D6-CB71-2403-703DA5130C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8B03C7FC-1C35-3AB0-CD3C-3D4CF4D12C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B9BB6E18-ACB3-E962-7384-0C044EA53D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260350</xdr:colOff>
      <xdr:row>40</xdr:row>
      <xdr:rowOff>165100</xdr:rowOff>
    </xdr:from>
    <xdr:to>
      <xdr:col>13</xdr:col>
      <xdr:colOff>317500</xdr:colOff>
      <xdr:row>47</xdr:row>
      <xdr:rowOff>165100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DBD2479D-576C-471D-A7C9-7C58A90974A1}"/>
            </a:ext>
          </a:extLst>
        </xdr:cNvPr>
        <xdr:cNvGrpSpPr/>
      </xdr:nvGrpSpPr>
      <xdr:grpSpPr>
        <a:xfrm>
          <a:off x="260350" y="7361767"/>
          <a:ext cx="8036983" cy="1259416"/>
          <a:chOff x="0" y="0"/>
          <a:chExt cx="7981950" cy="1289050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1DA8107A-9F56-6DFD-0375-C976E20E2A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2EE14A23-8D38-9262-B5BF-0788E8C63C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F1D40DB1-9F71-D686-EBCD-09C7B86F14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78B15971-EFD4-83DE-108E-4E765B5B88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266700</xdr:colOff>
      <xdr:row>48</xdr:row>
      <xdr:rowOff>0</xdr:rowOff>
    </xdr:from>
    <xdr:to>
      <xdr:col>13</xdr:col>
      <xdr:colOff>323850</xdr:colOff>
      <xdr:row>55</xdr:row>
      <xdr:rowOff>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96222081-4016-4D1E-9298-F59F2208873C}"/>
            </a:ext>
          </a:extLst>
        </xdr:cNvPr>
        <xdr:cNvGrpSpPr/>
      </xdr:nvGrpSpPr>
      <xdr:grpSpPr>
        <a:xfrm>
          <a:off x="266700" y="8636000"/>
          <a:ext cx="8036983" cy="1259417"/>
          <a:chOff x="0" y="0"/>
          <a:chExt cx="7981950" cy="1289050"/>
        </a:xfrm>
      </xdr:grpSpPr>
      <xdr:pic>
        <xdr:nvPicPr>
          <xdr:cNvPr id="33" name="Picture 32">
            <a:extLst>
              <a:ext uri="{FF2B5EF4-FFF2-40B4-BE49-F238E27FC236}">
                <a16:creationId xmlns:a16="http://schemas.microsoft.com/office/drawing/2014/main" id="{B7533668-9423-E079-BA14-C4F403C5B3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4" name="Picture 33">
            <a:extLst>
              <a:ext uri="{FF2B5EF4-FFF2-40B4-BE49-F238E27FC236}">
                <a16:creationId xmlns:a16="http://schemas.microsoft.com/office/drawing/2014/main" id="{C2660F7D-6D74-968F-B7F0-9C6571EC0B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5" name="Picture 34">
            <a:extLst>
              <a:ext uri="{FF2B5EF4-FFF2-40B4-BE49-F238E27FC236}">
                <a16:creationId xmlns:a16="http://schemas.microsoft.com/office/drawing/2014/main" id="{D86B1BC0-157A-6AC9-53D9-8934D9778A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16192876-5EF4-C24E-5F59-F168F00C4A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266700</xdr:colOff>
      <xdr:row>55</xdr:row>
      <xdr:rowOff>12700</xdr:rowOff>
    </xdr:from>
    <xdr:to>
      <xdr:col>13</xdr:col>
      <xdr:colOff>323850</xdr:colOff>
      <xdr:row>62</xdr:row>
      <xdr:rowOff>12700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65BCA025-44EA-4A81-98AB-67B0DEC49C67}"/>
            </a:ext>
          </a:extLst>
        </xdr:cNvPr>
        <xdr:cNvGrpSpPr/>
      </xdr:nvGrpSpPr>
      <xdr:grpSpPr>
        <a:xfrm>
          <a:off x="266700" y="9908117"/>
          <a:ext cx="8036983" cy="1259416"/>
          <a:chOff x="0" y="0"/>
          <a:chExt cx="7981950" cy="1289050"/>
        </a:xfrm>
      </xdr:grpSpPr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AAC047C9-3806-1C63-EF97-44EF729E39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0DA55FDD-054F-266A-0B6E-FFB2E5CF5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40" name="Picture 39">
            <a:extLst>
              <a:ext uri="{FF2B5EF4-FFF2-40B4-BE49-F238E27FC236}">
                <a16:creationId xmlns:a16="http://schemas.microsoft.com/office/drawing/2014/main" id="{F885A9A8-4D4C-7B8D-D126-85321F9F0E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090EA0BF-9964-24B3-E6F9-B9475A43C1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171450</xdr:colOff>
      <xdr:row>66</xdr:row>
      <xdr:rowOff>101600</xdr:rowOff>
    </xdr:from>
    <xdr:to>
      <xdr:col>13</xdr:col>
      <xdr:colOff>206248</xdr:colOff>
      <xdr:row>73</xdr:row>
      <xdr:rowOff>101854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7922DD42-5E15-2048-9A1F-37989FF7315D}"/>
            </a:ext>
          </a:extLst>
        </xdr:cNvPr>
        <xdr:cNvGrpSpPr/>
      </xdr:nvGrpSpPr>
      <xdr:grpSpPr>
        <a:xfrm>
          <a:off x="171450" y="11976100"/>
          <a:ext cx="8014631" cy="1259671"/>
          <a:chOff x="171450" y="12255500"/>
          <a:chExt cx="7959598" cy="1289304"/>
        </a:xfrm>
      </xdr:grpSpPr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B1D1A5FE-2698-4746-97D7-1A581A471FF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1450" y="122555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E77D9E76-2BBD-4702-AE20-1508B7F4CB5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65350" y="122555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C83D49C9-0A16-4129-834E-6A39AC7EC252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52900" y="122555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06087A84-9933-424C-BFF6-D01287A2E022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46800" y="122555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171450</xdr:colOff>
      <xdr:row>73</xdr:row>
      <xdr:rowOff>107950</xdr:rowOff>
    </xdr:from>
    <xdr:to>
      <xdr:col>13</xdr:col>
      <xdr:colOff>206248</xdr:colOff>
      <xdr:row>80</xdr:row>
      <xdr:rowOff>108204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332F1DDC-3525-9598-1521-15871FE3B351}"/>
            </a:ext>
          </a:extLst>
        </xdr:cNvPr>
        <xdr:cNvGrpSpPr/>
      </xdr:nvGrpSpPr>
      <xdr:grpSpPr>
        <a:xfrm>
          <a:off x="171450" y="13241867"/>
          <a:ext cx="8014631" cy="1259670"/>
          <a:chOff x="171450" y="13550900"/>
          <a:chExt cx="7959598" cy="1289304"/>
        </a:xfrm>
      </xdr:grpSpPr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64488E5C-0ECE-4D19-946E-79528516A7D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14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7" name="Picture 46">
            <a:extLst>
              <a:ext uri="{FF2B5EF4-FFF2-40B4-BE49-F238E27FC236}">
                <a16:creationId xmlns:a16="http://schemas.microsoft.com/office/drawing/2014/main" id="{8D5276E3-9288-4C5E-8DB2-1034C36C57F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653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8" name="Picture 47">
            <a:extLst>
              <a:ext uri="{FF2B5EF4-FFF2-40B4-BE49-F238E27FC236}">
                <a16:creationId xmlns:a16="http://schemas.microsoft.com/office/drawing/2014/main" id="{13A2F305-30AF-4365-9DC2-1ACADB77059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529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B10E32F4-1545-4258-8D45-FC878B2944E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468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171450</xdr:colOff>
      <xdr:row>80</xdr:row>
      <xdr:rowOff>114300</xdr:rowOff>
    </xdr:from>
    <xdr:to>
      <xdr:col>13</xdr:col>
      <xdr:colOff>206248</xdr:colOff>
      <xdr:row>87</xdr:row>
      <xdr:rowOff>114554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F5C95941-DDBE-446D-8AD1-A95F45FB49DA}"/>
            </a:ext>
          </a:extLst>
        </xdr:cNvPr>
        <xdr:cNvGrpSpPr/>
      </xdr:nvGrpSpPr>
      <xdr:grpSpPr>
        <a:xfrm>
          <a:off x="171450" y="14507633"/>
          <a:ext cx="8014631" cy="1259671"/>
          <a:chOff x="171450" y="13550900"/>
          <a:chExt cx="7959598" cy="1289304"/>
        </a:xfrm>
      </xdr:grpSpPr>
      <xdr:pic>
        <xdr:nvPicPr>
          <xdr:cNvPr id="52" name="Picture 51">
            <a:extLst>
              <a:ext uri="{FF2B5EF4-FFF2-40B4-BE49-F238E27FC236}">
                <a16:creationId xmlns:a16="http://schemas.microsoft.com/office/drawing/2014/main" id="{D828C720-6532-4A99-7F1B-724031BB9DC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14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3" name="Picture 52">
            <a:extLst>
              <a:ext uri="{FF2B5EF4-FFF2-40B4-BE49-F238E27FC236}">
                <a16:creationId xmlns:a16="http://schemas.microsoft.com/office/drawing/2014/main" id="{AC0E259C-20D1-CBA6-6D9C-ACB05539247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653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4" name="Picture 53">
            <a:extLst>
              <a:ext uri="{FF2B5EF4-FFF2-40B4-BE49-F238E27FC236}">
                <a16:creationId xmlns:a16="http://schemas.microsoft.com/office/drawing/2014/main" id="{6AD218DB-2E1F-C2A8-283A-BA8B81500CD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529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8B7E03CB-A4FD-6420-2222-208411A46A5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468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171450</xdr:colOff>
      <xdr:row>87</xdr:row>
      <xdr:rowOff>120650</xdr:rowOff>
    </xdr:from>
    <xdr:to>
      <xdr:col>13</xdr:col>
      <xdr:colOff>206248</xdr:colOff>
      <xdr:row>94</xdr:row>
      <xdr:rowOff>120904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6CA9B98E-9DDB-4C84-8A39-838D1E7C12F4}"/>
            </a:ext>
          </a:extLst>
        </xdr:cNvPr>
        <xdr:cNvGrpSpPr/>
      </xdr:nvGrpSpPr>
      <xdr:grpSpPr>
        <a:xfrm>
          <a:off x="171450" y="15773400"/>
          <a:ext cx="8014631" cy="1259671"/>
          <a:chOff x="171450" y="13550900"/>
          <a:chExt cx="7959598" cy="1289304"/>
        </a:xfrm>
      </xdr:grpSpPr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CC9910A2-0601-645E-39F8-B980EC61838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14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5684AAD4-3CE3-DC6B-9723-2E6A92BA3D0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653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EE81A589-67C2-A2C4-041A-2D12D39B1B2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529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619A704E-59E5-8452-E09C-5DA295AEFD7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468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116423</xdr:colOff>
      <xdr:row>100</xdr:row>
      <xdr:rowOff>23284</xdr:rowOff>
    </xdr:from>
    <xdr:to>
      <xdr:col>13</xdr:col>
      <xdr:colOff>413131</xdr:colOff>
      <xdr:row>107</xdr:row>
      <xdr:rowOff>38439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AFC8A238-EF88-E641-BF1D-ABB0C6B863A1}"/>
            </a:ext>
          </a:extLst>
        </xdr:cNvPr>
        <xdr:cNvGrpSpPr/>
      </xdr:nvGrpSpPr>
      <xdr:grpSpPr>
        <a:xfrm>
          <a:off x="116423" y="18014951"/>
          <a:ext cx="8276541" cy="1274571"/>
          <a:chOff x="116423" y="18014951"/>
          <a:chExt cx="8276541" cy="1274571"/>
        </a:xfrm>
      </xdr:grpSpPr>
      <xdr:pic>
        <xdr:nvPicPr>
          <xdr:cNvPr id="62" name="Picture 61">
            <a:extLst>
              <a:ext uri="{FF2B5EF4-FFF2-40B4-BE49-F238E27FC236}">
                <a16:creationId xmlns:a16="http://schemas.microsoft.com/office/drawing/2014/main" id="{DBC958A6-7828-10D4-E736-A0FB757139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6423" y="18023417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B6EFCE24-988C-4F32-9D0C-BB5DC153F3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194990" y="18027650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4776A410-FD49-49E4-BB06-109B1ED9B7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62973" y="18021301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5" name="Picture 64">
            <a:extLst>
              <a:ext uri="{FF2B5EF4-FFF2-40B4-BE49-F238E27FC236}">
                <a16:creationId xmlns:a16="http://schemas.microsoft.com/office/drawing/2014/main" id="{EE5BE0FD-F9F4-47E9-A6AB-59FB8DCD1A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41541" y="18014951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120656</xdr:colOff>
      <xdr:row>107</xdr:row>
      <xdr:rowOff>6352</xdr:rowOff>
    </xdr:from>
    <xdr:to>
      <xdr:col>13</xdr:col>
      <xdr:colOff>417364</xdr:colOff>
      <xdr:row>114</xdr:row>
      <xdr:rowOff>38439</xdr:rowOff>
    </xdr:to>
    <xdr:grpSp>
      <xdr:nvGrpSpPr>
        <xdr:cNvPr id="67" name="Group 66">
          <a:extLst>
            <a:ext uri="{FF2B5EF4-FFF2-40B4-BE49-F238E27FC236}">
              <a16:creationId xmlns:a16="http://schemas.microsoft.com/office/drawing/2014/main" id="{1583DF71-D521-49EA-9625-B883CD995FB4}"/>
            </a:ext>
          </a:extLst>
        </xdr:cNvPr>
        <xdr:cNvGrpSpPr/>
      </xdr:nvGrpSpPr>
      <xdr:grpSpPr>
        <a:xfrm>
          <a:off x="120656" y="19257435"/>
          <a:ext cx="8276541" cy="1291504"/>
          <a:chOff x="116423" y="18014951"/>
          <a:chExt cx="8276541" cy="1291504"/>
        </a:xfrm>
      </xdr:grpSpPr>
      <xdr:pic>
        <xdr:nvPicPr>
          <xdr:cNvPr id="68" name="Picture 67">
            <a:extLst>
              <a:ext uri="{FF2B5EF4-FFF2-40B4-BE49-F238E27FC236}">
                <a16:creationId xmlns:a16="http://schemas.microsoft.com/office/drawing/2014/main" id="{7C4AA1E0-E259-CC3A-60CA-E228CA7875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6423" y="18044583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9" name="Picture 68">
            <a:extLst>
              <a:ext uri="{FF2B5EF4-FFF2-40B4-BE49-F238E27FC236}">
                <a16:creationId xmlns:a16="http://schemas.microsoft.com/office/drawing/2014/main" id="{2F6BDCCC-CE43-48A5-086F-AF3C0275AE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194990" y="18038233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0" name="Picture 69">
            <a:extLst>
              <a:ext uri="{FF2B5EF4-FFF2-40B4-BE49-F238E27FC236}">
                <a16:creationId xmlns:a16="http://schemas.microsoft.com/office/drawing/2014/main" id="{96768EC8-4DED-EF20-4130-8F9F680C27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62973" y="18021301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1" name="Picture 70">
            <a:extLst>
              <a:ext uri="{FF2B5EF4-FFF2-40B4-BE49-F238E27FC236}">
                <a16:creationId xmlns:a16="http://schemas.microsoft.com/office/drawing/2014/main" id="{8D4E391C-7CA7-A0AA-0F93-932833968B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41541" y="18014951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137583</xdr:colOff>
      <xdr:row>115</xdr:row>
      <xdr:rowOff>19050</xdr:rowOff>
    </xdr:from>
    <xdr:to>
      <xdr:col>13</xdr:col>
      <xdr:colOff>253763</xdr:colOff>
      <xdr:row>122</xdr:row>
      <xdr:rowOff>27856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94349C89-0CC8-B0C7-D0A8-63BFE4D22E94}"/>
            </a:ext>
          </a:extLst>
        </xdr:cNvPr>
        <xdr:cNvGrpSpPr/>
      </xdr:nvGrpSpPr>
      <xdr:grpSpPr>
        <a:xfrm>
          <a:off x="137583" y="20709467"/>
          <a:ext cx="8096013" cy="1268222"/>
          <a:chOff x="137583" y="20709467"/>
          <a:chExt cx="8096013" cy="1268222"/>
        </a:xfrm>
      </xdr:grpSpPr>
      <xdr:pic>
        <xdr:nvPicPr>
          <xdr:cNvPr id="72" name="Picture 71">
            <a:extLst>
              <a:ext uri="{FF2B5EF4-FFF2-40B4-BE49-F238E27FC236}">
                <a16:creationId xmlns:a16="http://schemas.microsoft.com/office/drawing/2014/main" id="{482955E8-DF3F-7C53-3F04-8BD4797491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3" name="Picture 72">
            <a:extLst>
              <a:ext uri="{FF2B5EF4-FFF2-40B4-BE49-F238E27FC236}">
                <a16:creationId xmlns:a16="http://schemas.microsoft.com/office/drawing/2014/main" id="{8123FE5F-0260-40BB-9E5B-C571BBD14D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4" name="Picture 73">
            <a:extLst>
              <a:ext uri="{FF2B5EF4-FFF2-40B4-BE49-F238E27FC236}">
                <a16:creationId xmlns:a16="http://schemas.microsoft.com/office/drawing/2014/main" id="{33E866FB-0584-4CE1-B373-2F0FB7C5E5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5" name="Picture 74">
            <a:extLst>
              <a:ext uri="{FF2B5EF4-FFF2-40B4-BE49-F238E27FC236}">
                <a16:creationId xmlns:a16="http://schemas.microsoft.com/office/drawing/2014/main" id="{771F2158-ECA8-4A4D-84CB-9D1A1063EF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141816</xdr:colOff>
      <xdr:row>122</xdr:row>
      <xdr:rowOff>44451</xdr:rowOff>
    </xdr:from>
    <xdr:to>
      <xdr:col>13</xdr:col>
      <xdr:colOff>257996</xdr:colOff>
      <xdr:row>129</xdr:row>
      <xdr:rowOff>53256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9911720B-842B-44BB-B760-99E67AC62512}"/>
            </a:ext>
          </a:extLst>
        </xdr:cNvPr>
        <xdr:cNvGrpSpPr/>
      </xdr:nvGrpSpPr>
      <xdr:grpSpPr>
        <a:xfrm>
          <a:off x="141816" y="21994284"/>
          <a:ext cx="8096013" cy="1268222"/>
          <a:chOff x="137583" y="20709467"/>
          <a:chExt cx="8096013" cy="1268222"/>
        </a:xfrm>
      </xdr:grpSpPr>
      <xdr:pic>
        <xdr:nvPicPr>
          <xdr:cNvPr id="78" name="Picture 77">
            <a:extLst>
              <a:ext uri="{FF2B5EF4-FFF2-40B4-BE49-F238E27FC236}">
                <a16:creationId xmlns:a16="http://schemas.microsoft.com/office/drawing/2014/main" id="{6A525750-561E-98E6-1A79-E37AE97FE3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9" name="Picture 78">
            <a:extLst>
              <a:ext uri="{FF2B5EF4-FFF2-40B4-BE49-F238E27FC236}">
                <a16:creationId xmlns:a16="http://schemas.microsoft.com/office/drawing/2014/main" id="{F2189AB2-3930-10B9-B874-C51816F435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0" name="Picture 79">
            <a:extLst>
              <a:ext uri="{FF2B5EF4-FFF2-40B4-BE49-F238E27FC236}">
                <a16:creationId xmlns:a16="http://schemas.microsoft.com/office/drawing/2014/main" id="{4307F32E-4F89-F298-4374-B999D12ED3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1" name="Picture 80">
            <a:extLst>
              <a:ext uri="{FF2B5EF4-FFF2-40B4-BE49-F238E27FC236}">
                <a16:creationId xmlns:a16="http://schemas.microsoft.com/office/drawing/2014/main" id="{13ECE90B-86C7-52EF-407E-2608368449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71966</xdr:colOff>
      <xdr:row>133</xdr:row>
      <xdr:rowOff>16934</xdr:rowOff>
    </xdr:from>
    <xdr:to>
      <xdr:col>13</xdr:col>
      <xdr:colOff>188146</xdr:colOff>
      <xdr:row>140</xdr:row>
      <xdr:rowOff>25740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EE47C5B2-9367-4211-BD8D-7F5CC5750010}"/>
            </a:ext>
          </a:extLst>
        </xdr:cNvPr>
        <xdr:cNvGrpSpPr/>
      </xdr:nvGrpSpPr>
      <xdr:grpSpPr>
        <a:xfrm>
          <a:off x="71966" y="23945851"/>
          <a:ext cx="8096013" cy="1268222"/>
          <a:chOff x="137583" y="20709467"/>
          <a:chExt cx="8096013" cy="1268222"/>
        </a:xfrm>
      </xdr:grpSpPr>
      <xdr:pic>
        <xdr:nvPicPr>
          <xdr:cNvPr id="83" name="Picture 82">
            <a:extLst>
              <a:ext uri="{FF2B5EF4-FFF2-40B4-BE49-F238E27FC236}">
                <a16:creationId xmlns:a16="http://schemas.microsoft.com/office/drawing/2014/main" id="{AFE25050-5E0C-028B-55A8-7422DE1F3F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4" name="Picture 83">
            <a:extLst>
              <a:ext uri="{FF2B5EF4-FFF2-40B4-BE49-F238E27FC236}">
                <a16:creationId xmlns:a16="http://schemas.microsoft.com/office/drawing/2014/main" id="{86FB259D-8DDD-6C5B-CAC7-1EB974E2B3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5" name="Picture 84">
            <a:extLst>
              <a:ext uri="{FF2B5EF4-FFF2-40B4-BE49-F238E27FC236}">
                <a16:creationId xmlns:a16="http://schemas.microsoft.com/office/drawing/2014/main" id="{3C715BBE-72DD-E077-D9A0-78020E82F5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6" name="Picture 85">
            <a:extLst>
              <a:ext uri="{FF2B5EF4-FFF2-40B4-BE49-F238E27FC236}">
                <a16:creationId xmlns:a16="http://schemas.microsoft.com/office/drawing/2014/main" id="{76F58983-7E1B-603F-78E6-08F43F79D8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65616</xdr:colOff>
      <xdr:row>140</xdr:row>
      <xdr:rowOff>21168</xdr:rowOff>
    </xdr:from>
    <xdr:to>
      <xdr:col>13</xdr:col>
      <xdr:colOff>181796</xdr:colOff>
      <xdr:row>147</xdr:row>
      <xdr:rowOff>29973</xdr:rowOff>
    </xdr:to>
    <xdr:grpSp>
      <xdr:nvGrpSpPr>
        <xdr:cNvPr id="87" name="Group 86">
          <a:extLst>
            <a:ext uri="{FF2B5EF4-FFF2-40B4-BE49-F238E27FC236}">
              <a16:creationId xmlns:a16="http://schemas.microsoft.com/office/drawing/2014/main" id="{9B435C64-6A15-4A26-947F-4D3DE038DD2B}"/>
            </a:ext>
          </a:extLst>
        </xdr:cNvPr>
        <xdr:cNvGrpSpPr/>
      </xdr:nvGrpSpPr>
      <xdr:grpSpPr>
        <a:xfrm>
          <a:off x="65616" y="25209501"/>
          <a:ext cx="8096013" cy="1268222"/>
          <a:chOff x="137583" y="20709467"/>
          <a:chExt cx="8096013" cy="1268222"/>
        </a:xfrm>
      </xdr:grpSpPr>
      <xdr:pic>
        <xdr:nvPicPr>
          <xdr:cNvPr id="88" name="Picture 87">
            <a:extLst>
              <a:ext uri="{FF2B5EF4-FFF2-40B4-BE49-F238E27FC236}">
                <a16:creationId xmlns:a16="http://schemas.microsoft.com/office/drawing/2014/main" id="{FBEBE743-7BE1-B9CB-54F7-87DC82BECB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9" name="Picture 88">
            <a:extLst>
              <a:ext uri="{FF2B5EF4-FFF2-40B4-BE49-F238E27FC236}">
                <a16:creationId xmlns:a16="http://schemas.microsoft.com/office/drawing/2014/main" id="{2707993E-C52C-3D7C-C819-5600C1939C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0" name="Picture 89">
            <a:extLst>
              <a:ext uri="{FF2B5EF4-FFF2-40B4-BE49-F238E27FC236}">
                <a16:creationId xmlns:a16="http://schemas.microsoft.com/office/drawing/2014/main" id="{BB31A674-BCAA-4E2B-3E93-66B7B3B2D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1" name="Picture 90">
            <a:extLst>
              <a:ext uri="{FF2B5EF4-FFF2-40B4-BE49-F238E27FC236}">
                <a16:creationId xmlns:a16="http://schemas.microsoft.com/office/drawing/2014/main" id="{EE25D3AF-4150-78BE-C833-54B5BC8048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52916</xdr:colOff>
      <xdr:row>147</xdr:row>
      <xdr:rowOff>42334</xdr:rowOff>
    </xdr:from>
    <xdr:to>
      <xdr:col>13</xdr:col>
      <xdr:colOff>169096</xdr:colOff>
      <xdr:row>154</xdr:row>
      <xdr:rowOff>51139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CDE25C60-E790-4992-96D3-B8A4D4602DBA}"/>
            </a:ext>
          </a:extLst>
        </xdr:cNvPr>
        <xdr:cNvGrpSpPr/>
      </xdr:nvGrpSpPr>
      <xdr:grpSpPr>
        <a:xfrm>
          <a:off x="52916" y="26490084"/>
          <a:ext cx="8096013" cy="1268222"/>
          <a:chOff x="137583" y="20709467"/>
          <a:chExt cx="8096013" cy="1268222"/>
        </a:xfrm>
      </xdr:grpSpPr>
      <xdr:pic>
        <xdr:nvPicPr>
          <xdr:cNvPr id="93" name="Picture 92">
            <a:extLst>
              <a:ext uri="{FF2B5EF4-FFF2-40B4-BE49-F238E27FC236}">
                <a16:creationId xmlns:a16="http://schemas.microsoft.com/office/drawing/2014/main" id="{D91B141F-B5DE-6EF9-318B-C71F0F7FE2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4" name="Picture 93">
            <a:extLst>
              <a:ext uri="{FF2B5EF4-FFF2-40B4-BE49-F238E27FC236}">
                <a16:creationId xmlns:a16="http://schemas.microsoft.com/office/drawing/2014/main" id="{822AFD18-6E25-5149-FA5B-84489FB4B6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5" name="Picture 94">
            <a:extLst>
              <a:ext uri="{FF2B5EF4-FFF2-40B4-BE49-F238E27FC236}">
                <a16:creationId xmlns:a16="http://schemas.microsoft.com/office/drawing/2014/main" id="{913C7781-3B0F-587D-4C06-69B3EF0E4F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6" name="Picture 95">
            <a:extLst>
              <a:ext uri="{FF2B5EF4-FFF2-40B4-BE49-F238E27FC236}">
                <a16:creationId xmlns:a16="http://schemas.microsoft.com/office/drawing/2014/main" id="{FA1E3D0E-6DCF-D15D-0A93-AAADC601ED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57150</xdr:colOff>
      <xdr:row>154</xdr:row>
      <xdr:rowOff>67733</xdr:rowOff>
    </xdr:from>
    <xdr:to>
      <xdr:col>13</xdr:col>
      <xdr:colOff>173330</xdr:colOff>
      <xdr:row>161</xdr:row>
      <xdr:rowOff>76539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F4F059F9-63A3-486A-8B2A-5B0AC74AC9AC}"/>
            </a:ext>
          </a:extLst>
        </xdr:cNvPr>
        <xdr:cNvGrpSpPr/>
      </xdr:nvGrpSpPr>
      <xdr:grpSpPr>
        <a:xfrm>
          <a:off x="57150" y="27774900"/>
          <a:ext cx="8096013" cy="1268222"/>
          <a:chOff x="137583" y="20709467"/>
          <a:chExt cx="8096013" cy="1268222"/>
        </a:xfrm>
      </xdr:grpSpPr>
      <xdr:pic>
        <xdr:nvPicPr>
          <xdr:cNvPr id="98" name="Picture 97">
            <a:extLst>
              <a:ext uri="{FF2B5EF4-FFF2-40B4-BE49-F238E27FC236}">
                <a16:creationId xmlns:a16="http://schemas.microsoft.com/office/drawing/2014/main" id="{97D780F3-836D-3A2E-214E-A7918043BA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9" name="Picture 98">
            <a:extLst>
              <a:ext uri="{FF2B5EF4-FFF2-40B4-BE49-F238E27FC236}">
                <a16:creationId xmlns:a16="http://schemas.microsoft.com/office/drawing/2014/main" id="{3162E19C-ADA4-197E-C700-684F22030E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E9453A17-F2E3-F058-7D19-98569E4594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1" name="Picture 100">
            <a:extLst>
              <a:ext uri="{FF2B5EF4-FFF2-40B4-BE49-F238E27FC236}">
                <a16:creationId xmlns:a16="http://schemas.microsoft.com/office/drawing/2014/main" id="{89A1BD2B-7305-9A06-816C-0CC98B4A8F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63500</xdr:colOff>
      <xdr:row>166</xdr:row>
      <xdr:rowOff>10583</xdr:rowOff>
    </xdr:from>
    <xdr:to>
      <xdr:col>13</xdr:col>
      <xdr:colOff>179680</xdr:colOff>
      <xdr:row>173</xdr:row>
      <xdr:rowOff>19389</xdr:rowOff>
    </xdr:to>
    <xdr:grpSp>
      <xdr:nvGrpSpPr>
        <xdr:cNvPr id="102" name="Group 101">
          <a:extLst>
            <a:ext uri="{FF2B5EF4-FFF2-40B4-BE49-F238E27FC236}">
              <a16:creationId xmlns:a16="http://schemas.microsoft.com/office/drawing/2014/main" id="{AC2B0CB0-BF21-4AB3-94BC-9DC7BA70262B}"/>
            </a:ext>
          </a:extLst>
        </xdr:cNvPr>
        <xdr:cNvGrpSpPr/>
      </xdr:nvGrpSpPr>
      <xdr:grpSpPr>
        <a:xfrm>
          <a:off x="63500" y="29876750"/>
          <a:ext cx="8096013" cy="1268222"/>
          <a:chOff x="137583" y="20709467"/>
          <a:chExt cx="8096013" cy="1268222"/>
        </a:xfrm>
      </xdr:grpSpPr>
      <xdr:pic>
        <xdr:nvPicPr>
          <xdr:cNvPr id="103" name="Picture 102">
            <a:extLst>
              <a:ext uri="{FF2B5EF4-FFF2-40B4-BE49-F238E27FC236}">
                <a16:creationId xmlns:a16="http://schemas.microsoft.com/office/drawing/2014/main" id="{9537D8E0-6D13-F6CF-46E5-D8B7AB6242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406FC09D-FD19-E8FF-BF7F-FEFC140BF2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5" name="Picture 104">
            <a:extLst>
              <a:ext uri="{FF2B5EF4-FFF2-40B4-BE49-F238E27FC236}">
                <a16:creationId xmlns:a16="http://schemas.microsoft.com/office/drawing/2014/main" id="{1ED4AF71-E881-C143-C7C9-3C9A95DDA8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6" name="Picture 105">
            <a:extLst>
              <a:ext uri="{FF2B5EF4-FFF2-40B4-BE49-F238E27FC236}">
                <a16:creationId xmlns:a16="http://schemas.microsoft.com/office/drawing/2014/main" id="{06B45909-3BC3-1ECF-3A76-F2031AED24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74082</xdr:colOff>
      <xdr:row>174</xdr:row>
      <xdr:rowOff>19050</xdr:rowOff>
    </xdr:from>
    <xdr:to>
      <xdr:col>13</xdr:col>
      <xdr:colOff>293751</xdr:colOff>
      <xdr:row>181</xdr:row>
      <xdr:rowOff>36999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F16B484A-B430-B496-9665-7C500B80D80D}"/>
            </a:ext>
          </a:extLst>
        </xdr:cNvPr>
        <xdr:cNvGrpSpPr/>
      </xdr:nvGrpSpPr>
      <xdr:grpSpPr>
        <a:xfrm>
          <a:off x="74082" y="31324550"/>
          <a:ext cx="8199502" cy="1277366"/>
          <a:chOff x="74082" y="31324550"/>
          <a:chExt cx="8199502" cy="1277366"/>
        </a:xfrm>
      </xdr:grpSpPr>
      <xdr:pic>
        <xdr:nvPicPr>
          <xdr:cNvPr id="107" name="Picture 106">
            <a:extLst>
              <a:ext uri="{FF2B5EF4-FFF2-40B4-BE49-F238E27FC236}">
                <a16:creationId xmlns:a16="http://schemas.microsoft.com/office/drawing/2014/main" id="{AF0C2C1B-99D3-C0F2-3EB7-280AC3AC20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4082" y="31326667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8" name="Picture 107">
            <a:extLst>
              <a:ext uri="{FF2B5EF4-FFF2-40B4-BE49-F238E27FC236}">
                <a16:creationId xmlns:a16="http://schemas.microsoft.com/office/drawing/2014/main" id="{38A7C587-10FA-43C9-AF86-BB2787CE28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142065" y="31330900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9" name="Picture 108">
            <a:extLst>
              <a:ext uri="{FF2B5EF4-FFF2-40B4-BE49-F238E27FC236}">
                <a16:creationId xmlns:a16="http://schemas.microsoft.com/office/drawing/2014/main" id="{09A9B9C5-758C-4EAA-8129-97FBF2F5E4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199465" y="31324550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0" name="Picture 109">
            <a:extLst>
              <a:ext uri="{FF2B5EF4-FFF2-40B4-BE49-F238E27FC236}">
                <a16:creationId xmlns:a16="http://schemas.microsoft.com/office/drawing/2014/main" id="{0E3903DB-921C-4089-9154-8DE15CF3EE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35698" y="31328784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88899</xdr:colOff>
      <xdr:row>181</xdr:row>
      <xdr:rowOff>44449</xdr:rowOff>
    </xdr:from>
    <xdr:to>
      <xdr:col>13</xdr:col>
      <xdr:colOff>308568</xdr:colOff>
      <xdr:row>188</xdr:row>
      <xdr:rowOff>62399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3CEC6144-35B5-4BAD-B517-43552578CD22}"/>
            </a:ext>
          </a:extLst>
        </xdr:cNvPr>
        <xdr:cNvGrpSpPr/>
      </xdr:nvGrpSpPr>
      <xdr:grpSpPr>
        <a:xfrm>
          <a:off x="88899" y="32609366"/>
          <a:ext cx="8199502" cy="1277366"/>
          <a:chOff x="74082" y="31324550"/>
          <a:chExt cx="8199502" cy="1277366"/>
        </a:xfrm>
      </xdr:grpSpPr>
      <xdr:pic>
        <xdr:nvPicPr>
          <xdr:cNvPr id="113" name="Picture 112">
            <a:extLst>
              <a:ext uri="{FF2B5EF4-FFF2-40B4-BE49-F238E27FC236}">
                <a16:creationId xmlns:a16="http://schemas.microsoft.com/office/drawing/2014/main" id="{2FE4172B-F842-9E79-5867-A569DF4B1F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4082" y="31326667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4" name="Picture 113">
            <a:extLst>
              <a:ext uri="{FF2B5EF4-FFF2-40B4-BE49-F238E27FC236}">
                <a16:creationId xmlns:a16="http://schemas.microsoft.com/office/drawing/2014/main" id="{11DE9DA5-F1EF-1C3C-6C70-492BBC219A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142065" y="31330900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5" name="Picture 114">
            <a:extLst>
              <a:ext uri="{FF2B5EF4-FFF2-40B4-BE49-F238E27FC236}">
                <a16:creationId xmlns:a16="http://schemas.microsoft.com/office/drawing/2014/main" id="{A9F6F8AE-1C20-0597-3F18-1AB3F9B5AF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199465" y="31324550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6" name="Picture 115">
            <a:extLst>
              <a:ext uri="{FF2B5EF4-FFF2-40B4-BE49-F238E27FC236}">
                <a16:creationId xmlns:a16="http://schemas.microsoft.com/office/drawing/2014/main" id="{6EE6E20C-8043-A28B-0737-15EB46D6AE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35698" y="31328784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105833</xdr:colOff>
      <xdr:row>189</xdr:row>
      <xdr:rowOff>42333</xdr:rowOff>
    </xdr:from>
    <xdr:to>
      <xdr:col>13</xdr:col>
      <xdr:colOff>181357</xdr:colOff>
      <xdr:row>196</xdr:row>
      <xdr:rowOff>53932</xdr:rowOff>
    </xdr:to>
    <xdr:grpSp>
      <xdr:nvGrpSpPr>
        <xdr:cNvPr id="117" name="Group 116">
          <a:extLst>
            <a:ext uri="{FF2B5EF4-FFF2-40B4-BE49-F238E27FC236}">
              <a16:creationId xmlns:a16="http://schemas.microsoft.com/office/drawing/2014/main" id="{66A289FC-B7E2-4F0E-AD5F-3FC2849E146D}"/>
            </a:ext>
          </a:extLst>
        </xdr:cNvPr>
        <xdr:cNvGrpSpPr/>
      </xdr:nvGrpSpPr>
      <xdr:grpSpPr>
        <a:xfrm>
          <a:off x="105833" y="34046583"/>
          <a:ext cx="8055357" cy="1271016"/>
          <a:chOff x="0" y="0"/>
          <a:chExt cx="8000198" cy="1300923"/>
        </a:xfrm>
      </xdr:grpSpPr>
      <xdr:pic>
        <xdr:nvPicPr>
          <xdr:cNvPr id="118" name="Picture 117">
            <a:extLst>
              <a:ext uri="{FF2B5EF4-FFF2-40B4-BE49-F238E27FC236}">
                <a16:creationId xmlns:a16="http://schemas.microsoft.com/office/drawing/2014/main" id="{99C343A9-A4D8-8EC5-29D2-E9A4A6A49E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99448" cy="1300923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9" name="Picture 118">
            <a:extLst>
              <a:ext uri="{FF2B5EF4-FFF2-40B4-BE49-F238E27FC236}">
                <a16:creationId xmlns:a16="http://schemas.microsoft.com/office/drawing/2014/main" id="{B2688CE6-97EB-3403-C4A8-FA757F4D32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99448" cy="1300923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0" name="Picture 119">
            <a:extLst>
              <a:ext uri="{FF2B5EF4-FFF2-40B4-BE49-F238E27FC236}">
                <a16:creationId xmlns:a16="http://schemas.microsoft.com/office/drawing/2014/main" id="{7CCA0314-68EA-2E37-283F-22F332D1D5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99448" cy="1300923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1" name="Picture 120">
            <a:extLst>
              <a:ext uri="{FF2B5EF4-FFF2-40B4-BE49-F238E27FC236}">
                <a16:creationId xmlns:a16="http://schemas.microsoft.com/office/drawing/2014/main" id="{715370E7-9D43-6B16-6F63-603238DCEB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99448" cy="1300923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 editAs="oneCell">
    <xdr:from>
      <xdr:col>0</xdr:col>
      <xdr:colOff>232832</xdr:colOff>
      <xdr:row>198</xdr:row>
      <xdr:rowOff>95250</xdr:rowOff>
    </xdr:from>
    <xdr:to>
      <xdr:col>3</xdr:col>
      <xdr:colOff>403012</xdr:colOff>
      <xdr:row>205</xdr:row>
      <xdr:rowOff>106849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30C39D59-65AC-43F0-83DD-2AF8C14C4A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2832" y="35718750"/>
          <a:ext cx="2011680" cy="12710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101599</xdr:colOff>
      <xdr:row>198</xdr:row>
      <xdr:rowOff>133350</xdr:rowOff>
    </xdr:from>
    <xdr:to>
      <xdr:col>7</xdr:col>
      <xdr:colOff>271779</xdr:colOff>
      <xdr:row>205</xdr:row>
      <xdr:rowOff>144949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29C3B7FE-62D6-447F-B24A-AED386561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56932" y="35756850"/>
          <a:ext cx="2011680" cy="12710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563031</xdr:colOff>
      <xdr:row>199</xdr:row>
      <xdr:rowOff>6350</xdr:rowOff>
    </xdr:from>
    <xdr:to>
      <xdr:col>12</xdr:col>
      <xdr:colOff>119378</xdr:colOff>
      <xdr:row>206</xdr:row>
      <xdr:rowOff>17950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975346C7-5146-4B43-BEEF-2CDF93A00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73698" y="35809767"/>
          <a:ext cx="2011680" cy="12710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357716</xdr:colOff>
      <xdr:row>208</xdr:row>
      <xdr:rowOff>126998</xdr:rowOff>
    </xdr:from>
    <xdr:to>
      <xdr:col>7</xdr:col>
      <xdr:colOff>527896</xdr:colOff>
      <xdr:row>215</xdr:row>
      <xdr:rowOff>138598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6D15745C-36DA-4BE0-AE15-BEC49E62E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13049" y="37549665"/>
          <a:ext cx="2011680" cy="12710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5</xdr:row>
      <xdr:rowOff>173181</xdr:rowOff>
    </xdr:from>
    <xdr:to>
      <xdr:col>16</xdr:col>
      <xdr:colOff>441037</xdr:colOff>
      <xdr:row>33</xdr:row>
      <xdr:rowOff>30017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C8E956-BB67-6460-0179-0E8549380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2" y="1096817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127000</xdr:colOff>
      <xdr:row>46</xdr:row>
      <xdr:rowOff>57727</xdr:rowOff>
    </xdr:from>
    <xdr:to>
      <xdr:col>16</xdr:col>
      <xdr:colOff>394855</xdr:colOff>
      <xdr:row>73</xdr:row>
      <xdr:rowOff>99291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DE75B9-1B09-4269-92A1-3ECE155654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8555182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80818</xdr:colOff>
      <xdr:row>91</xdr:row>
      <xdr:rowOff>34637</xdr:rowOff>
    </xdr:from>
    <xdr:to>
      <xdr:col>16</xdr:col>
      <xdr:colOff>348673</xdr:colOff>
      <xdr:row>118</xdr:row>
      <xdr:rowOff>76201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28F799-5FC3-4976-A135-68B2CFCC0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18" y="16844819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150090</xdr:colOff>
      <xdr:row>135</xdr:row>
      <xdr:rowOff>115454</xdr:rowOff>
    </xdr:from>
    <xdr:to>
      <xdr:col>16</xdr:col>
      <xdr:colOff>417945</xdr:colOff>
      <xdr:row>162</xdr:row>
      <xdr:rowOff>157018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57A794-9A2A-4890-8EB6-FEA778A187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090" y="25053636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138546</xdr:colOff>
      <xdr:row>180</xdr:row>
      <xdr:rowOff>173182</xdr:rowOff>
    </xdr:from>
    <xdr:to>
      <xdr:col>16</xdr:col>
      <xdr:colOff>406401</xdr:colOff>
      <xdr:row>208</xdr:row>
      <xdr:rowOff>30018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F69C2A6-3487-4D95-B8E7-6375C5FF65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6" y="33424091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69273</xdr:colOff>
      <xdr:row>226</xdr:row>
      <xdr:rowOff>57728</xdr:rowOff>
    </xdr:from>
    <xdr:to>
      <xdr:col>16</xdr:col>
      <xdr:colOff>337128</xdr:colOff>
      <xdr:row>253</xdr:row>
      <xdr:rowOff>99292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03737F-DAC2-4500-8AC4-0646C7064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73" y="41806092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127000</xdr:colOff>
      <xdr:row>271</xdr:row>
      <xdr:rowOff>11545</xdr:rowOff>
    </xdr:from>
    <xdr:to>
      <xdr:col>16</xdr:col>
      <xdr:colOff>394855</xdr:colOff>
      <xdr:row>298</xdr:row>
      <xdr:rowOff>53109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20360FE-89F3-2B72-B277-ED550F57E6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50072636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173182</xdr:colOff>
      <xdr:row>315</xdr:row>
      <xdr:rowOff>150091</xdr:rowOff>
    </xdr:from>
    <xdr:to>
      <xdr:col>16</xdr:col>
      <xdr:colOff>441037</xdr:colOff>
      <xdr:row>343</xdr:row>
      <xdr:rowOff>6927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36698C4-87A0-4373-AF6F-56C0C0F3A7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182" y="58339182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127000</xdr:colOff>
      <xdr:row>360</xdr:row>
      <xdr:rowOff>150092</xdr:rowOff>
    </xdr:from>
    <xdr:to>
      <xdr:col>16</xdr:col>
      <xdr:colOff>394855</xdr:colOff>
      <xdr:row>388</xdr:row>
      <xdr:rowOff>6928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B8A3B31-B968-4992-84C2-0BBE20F62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66651910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219363</xdr:colOff>
      <xdr:row>406</xdr:row>
      <xdr:rowOff>23090</xdr:rowOff>
    </xdr:from>
    <xdr:to>
      <xdr:col>16</xdr:col>
      <xdr:colOff>487218</xdr:colOff>
      <xdr:row>433</xdr:row>
      <xdr:rowOff>64654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34866C2-DC17-4532-9FFA-5F5183C5C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363" y="75022363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207818</xdr:colOff>
      <xdr:row>450</xdr:row>
      <xdr:rowOff>150091</xdr:rowOff>
    </xdr:from>
    <xdr:to>
      <xdr:col>16</xdr:col>
      <xdr:colOff>475673</xdr:colOff>
      <xdr:row>478</xdr:row>
      <xdr:rowOff>6928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E1D083-72A6-4F38-81FA-68FD8444F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818" y="83277364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184727</xdr:colOff>
      <xdr:row>495</xdr:row>
      <xdr:rowOff>173182</xdr:rowOff>
    </xdr:from>
    <xdr:to>
      <xdr:col>16</xdr:col>
      <xdr:colOff>452582</xdr:colOff>
      <xdr:row>523</xdr:row>
      <xdr:rowOff>30018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662465A-2E42-4B30-8BBD-8AE027239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27" y="91613182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219364</xdr:colOff>
      <xdr:row>540</xdr:row>
      <xdr:rowOff>150091</xdr:rowOff>
    </xdr:from>
    <xdr:to>
      <xdr:col>16</xdr:col>
      <xdr:colOff>487219</xdr:colOff>
      <xdr:row>568</xdr:row>
      <xdr:rowOff>6927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E4D32C2-1A4D-41F1-AFFF-50C4094AA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364" y="99902818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zoomScale="50" zoomScaleNormal="70" zoomScaleSheetLayoutView="50" zoomScalePageLayoutView="55" workbookViewId="0">
      <selection activeCell="R7" sqref="R7"/>
    </sheetView>
  </sheetViews>
  <sheetFormatPr defaultColWidth="9.1796875" defaultRowHeight="15.5"/>
  <cols>
    <col min="1" max="1" width="10.81640625" style="1" customWidth="1"/>
    <col min="2" max="2" width="14.54296875" style="1" customWidth="1"/>
    <col min="3" max="3" width="22.1796875" style="1" customWidth="1"/>
    <col min="4" max="4" width="13.54296875" style="1" customWidth="1"/>
    <col min="5" max="5" width="18.1796875" style="1" customWidth="1"/>
    <col min="6" max="6" width="14.453125" style="1" customWidth="1"/>
    <col min="7" max="7" width="13.54296875" style="40" customWidth="1"/>
    <col min="8" max="8" width="9.1796875" style="1"/>
    <col min="9" max="9" width="16.453125" style="1" customWidth="1"/>
    <col min="10" max="11" width="12.1796875" style="1" customWidth="1"/>
    <col min="12" max="12" width="17.81640625" style="63" customWidth="1"/>
    <col min="13" max="13" width="22.1796875" style="63" customWidth="1"/>
    <col min="14" max="14" width="19.453125" style="1" customWidth="1"/>
    <col min="15" max="16384" width="9.1796875" style="1"/>
  </cols>
  <sheetData>
    <row r="1" spans="1:14" ht="25" customHeight="1">
      <c r="A1" s="10"/>
      <c r="B1" s="10"/>
      <c r="C1" s="64"/>
      <c r="D1" s="10"/>
      <c r="E1" s="10"/>
      <c r="F1" s="10"/>
      <c r="G1" s="34"/>
      <c r="H1" s="10"/>
      <c r="I1" s="10"/>
      <c r="J1" s="10"/>
      <c r="K1" s="10"/>
      <c r="L1" s="52"/>
      <c r="M1" s="53" t="s">
        <v>0</v>
      </c>
      <c r="N1" s="2" t="s">
        <v>34</v>
      </c>
    </row>
    <row r="2" spans="1:14" ht="21.65" customHeight="1">
      <c r="A2" s="10"/>
      <c r="B2" s="10"/>
      <c r="C2" s="64"/>
      <c r="D2" s="10"/>
      <c r="E2" s="10"/>
      <c r="F2" s="10"/>
      <c r="G2" s="34"/>
      <c r="H2" s="10"/>
      <c r="I2" s="10"/>
      <c r="J2" s="10"/>
      <c r="K2" s="10"/>
      <c r="L2" s="52"/>
      <c r="M2" s="53" t="s">
        <v>1</v>
      </c>
      <c r="N2" s="3" t="s">
        <v>2</v>
      </c>
    </row>
    <row r="3" spans="1:14" ht="21.65" customHeight="1">
      <c r="A3" s="11"/>
      <c r="B3" s="11"/>
      <c r="C3" s="65"/>
      <c r="D3" s="11"/>
      <c r="E3" s="11"/>
      <c r="F3" s="11"/>
      <c r="G3" s="35"/>
      <c r="H3" s="11"/>
      <c r="I3" s="11"/>
      <c r="J3" s="11"/>
      <c r="K3" s="11"/>
      <c r="L3" s="54"/>
      <c r="M3" s="53" t="s">
        <v>4</v>
      </c>
      <c r="N3" s="4">
        <v>1</v>
      </c>
    </row>
    <row r="4" spans="1:14" ht="10" customHeight="1">
      <c r="A4" s="10"/>
      <c r="B4" s="10"/>
      <c r="C4" s="64"/>
      <c r="D4" s="10"/>
      <c r="E4" s="10"/>
      <c r="F4" s="11"/>
      <c r="G4" s="35"/>
      <c r="H4" s="11"/>
      <c r="I4" s="11"/>
      <c r="J4" s="10"/>
      <c r="K4" s="10"/>
      <c r="L4" s="55"/>
      <c r="M4" s="56"/>
      <c r="N4" s="19"/>
    </row>
    <row r="5" spans="1:14" ht="18">
      <c r="A5" s="12" t="s">
        <v>5</v>
      </c>
      <c r="C5" s="102"/>
      <c r="D5" s="29"/>
      <c r="E5" s="13"/>
      <c r="F5" s="108" t="s">
        <v>6</v>
      </c>
      <c r="G5" s="109"/>
      <c r="H5" s="113" t="s">
        <v>43</v>
      </c>
      <c r="I5" s="114"/>
      <c r="J5" s="14"/>
      <c r="K5" s="14"/>
      <c r="L5" s="57"/>
      <c r="M5" s="58" t="s">
        <v>7</v>
      </c>
      <c r="N5" s="30"/>
    </row>
    <row r="6" spans="1:14" ht="29.5" customHeight="1">
      <c r="A6" s="15" t="s">
        <v>8</v>
      </c>
      <c r="B6" s="86"/>
      <c r="D6" s="50"/>
      <c r="E6" s="13"/>
      <c r="F6" s="108" t="s">
        <v>9</v>
      </c>
      <c r="G6" s="109"/>
      <c r="H6" s="115" t="s">
        <v>63</v>
      </c>
      <c r="I6" s="114"/>
      <c r="J6" s="14"/>
      <c r="K6" s="14"/>
      <c r="L6" s="57"/>
      <c r="M6" s="58" t="s">
        <v>10</v>
      </c>
      <c r="N6" s="97" t="s">
        <v>91</v>
      </c>
    </row>
    <row r="7" spans="1:14" ht="21.75" customHeight="1">
      <c r="A7" s="15" t="s">
        <v>11</v>
      </c>
      <c r="B7" s="107"/>
      <c r="C7" s="107"/>
      <c r="D7" s="5"/>
      <c r="E7" s="13"/>
      <c r="F7" s="108" t="s">
        <v>12</v>
      </c>
      <c r="G7" s="109"/>
      <c r="H7" s="110"/>
      <c r="I7" s="111"/>
      <c r="J7" s="14"/>
      <c r="K7" s="14"/>
      <c r="L7" s="57"/>
      <c r="M7" s="58" t="s">
        <v>13</v>
      </c>
      <c r="N7" s="97" t="s">
        <v>58</v>
      </c>
    </row>
    <row r="8" spans="1:14" ht="42" customHeight="1">
      <c r="A8" s="16" t="s">
        <v>14</v>
      </c>
      <c r="B8" s="116"/>
      <c r="C8" s="116"/>
      <c r="D8" s="9"/>
      <c r="E8" s="13"/>
      <c r="F8" s="108" t="s">
        <v>15</v>
      </c>
      <c r="G8" s="109"/>
      <c r="H8" s="110"/>
      <c r="I8" s="111"/>
      <c r="J8" s="17"/>
      <c r="K8" s="17"/>
      <c r="L8" s="57"/>
      <c r="M8" s="58" t="s">
        <v>16</v>
      </c>
      <c r="N8" s="31" t="s">
        <v>61</v>
      </c>
    </row>
    <row r="9" spans="1:14" ht="5.5" customHeight="1">
      <c r="A9" s="18"/>
      <c r="B9" s="18"/>
      <c r="C9" s="66"/>
      <c r="D9" s="18"/>
      <c r="E9" s="11"/>
      <c r="F9" s="18"/>
      <c r="G9" s="36"/>
      <c r="H9" s="18"/>
      <c r="I9" s="18"/>
      <c r="J9" s="11"/>
      <c r="K9" s="11"/>
      <c r="L9" s="59"/>
      <c r="M9" s="56"/>
      <c r="N9" s="19"/>
    </row>
    <row r="10" spans="1:14" ht="46.5">
      <c r="A10" s="7" t="s">
        <v>17</v>
      </c>
      <c r="B10" s="7" t="s">
        <v>18</v>
      </c>
      <c r="C10" s="67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60" t="s">
        <v>28</v>
      </c>
      <c r="M10" s="60" t="s">
        <v>29</v>
      </c>
      <c r="N10" s="6" t="s">
        <v>3</v>
      </c>
    </row>
    <row r="11" spans="1:14" s="45" customFormat="1" ht="83.5" customHeight="1">
      <c r="A11" s="41" t="s">
        <v>35</v>
      </c>
      <c r="B11" s="42"/>
      <c r="C11" s="68" t="s">
        <v>38</v>
      </c>
      <c r="D11" s="84" t="s">
        <v>39</v>
      </c>
      <c r="E11" s="41" t="s">
        <v>59</v>
      </c>
      <c r="F11" s="85"/>
      <c r="G11" s="51" t="s">
        <v>36</v>
      </c>
      <c r="H11" s="32" t="s">
        <v>37</v>
      </c>
      <c r="I11" s="33">
        <f>'STICKER DÁN THÙNG '!G25</f>
        <v>172</v>
      </c>
      <c r="J11" s="33"/>
      <c r="K11" s="33">
        <f>I11-J11</f>
        <v>172</v>
      </c>
      <c r="L11" s="94"/>
      <c r="M11" s="95">
        <f>L11*K11</f>
        <v>0</v>
      </c>
      <c r="N11" s="44"/>
    </row>
    <row r="12" spans="1:14" s="45" customFormat="1" ht="157" customHeight="1">
      <c r="A12" s="41"/>
      <c r="B12" s="42"/>
      <c r="C12" s="68"/>
      <c r="D12" s="41"/>
      <c r="E12" s="41"/>
      <c r="F12" s="42"/>
      <c r="G12" s="43"/>
      <c r="H12" s="32"/>
      <c r="I12" s="33"/>
      <c r="J12" s="33"/>
      <c r="K12" s="33"/>
      <c r="L12" s="61"/>
      <c r="M12" s="62"/>
      <c r="N12" s="44"/>
    </row>
    <row r="13" spans="1:14" s="45" customFormat="1" ht="21.75" customHeight="1">
      <c r="A13" s="70"/>
      <c r="B13" s="70"/>
      <c r="C13" s="71"/>
      <c r="D13" s="72"/>
      <c r="E13" s="72"/>
      <c r="F13" s="73"/>
      <c r="G13" s="74"/>
      <c r="H13" s="70"/>
      <c r="I13" s="75"/>
      <c r="J13" s="75"/>
      <c r="K13" s="75"/>
      <c r="L13" s="76"/>
      <c r="M13" s="77"/>
      <c r="N13" s="78"/>
    </row>
    <row r="14" spans="1:14" s="45" customFormat="1" ht="33.65" customHeight="1">
      <c r="A14" s="98"/>
      <c r="B14" s="98"/>
      <c r="C14" s="99"/>
      <c r="D14" s="98"/>
      <c r="E14" s="98"/>
      <c r="F14" s="98"/>
      <c r="G14" s="96"/>
      <c r="H14" s="96" t="s">
        <v>30</v>
      </c>
      <c r="I14" s="100">
        <f>SUM(I11:I13)</f>
        <v>172</v>
      </c>
      <c r="J14" s="100"/>
      <c r="K14" s="100">
        <f>SUM(K11:K13)</f>
        <v>172</v>
      </c>
      <c r="L14" s="101"/>
      <c r="M14" s="119">
        <f>SUM(M11:M13)</f>
        <v>0</v>
      </c>
      <c r="N14" s="120"/>
    </row>
    <row r="15" spans="1:14" s="45" customFormat="1" ht="21.75" customHeight="1">
      <c r="A15" s="79"/>
      <c r="B15" s="79"/>
      <c r="C15" s="80"/>
      <c r="D15" s="81"/>
      <c r="E15" s="81"/>
      <c r="F15" s="81"/>
      <c r="G15" s="82"/>
      <c r="H15" s="46"/>
      <c r="I15" s="46"/>
      <c r="J15" s="46"/>
      <c r="K15" s="46"/>
      <c r="L15" s="83"/>
      <c r="M15" s="83"/>
      <c r="N15" s="46"/>
    </row>
    <row r="16" spans="1:14" s="45" customFormat="1" ht="21.75" customHeight="1">
      <c r="A16" s="117" t="s">
        <v>31</v>
      </c>
      <c r="B16" s="117"/>
      <c r="C16" s="69"/>
      <c r="D16" s="47"/>
      <c r="E16" s="118" t="s">
        <v>32</v>
      </c>
      <c r="F16" s="118"/>
      <c r="G16" s="118"/>
      <c r="H16" s="48"/>
      <c r="I16" s="49"/>
      <c r="J16" s="49"/>
      <c r="K16" s="49"/>
      <c r="L16" s="112" t="s">
        <v>33</v>
      </c>
      <c r="M16" s="112"/>
      <c r="N16" s="46"/>
    </row>
    <row r="17" spans="1:10" ht="21.75" customHeight="1">
      <c r="A17" s="20"/>
      <c r="B17" s="21"/>
      <c r="C17" s="24"/>
      <c r="D17" s="20"/>
      <c r="E17" s="20"/>
      <c r="F17" s="20"/>
      <c r="G17" s="37"/>
      <c r="H17" s="22"/>
      <c r="I17" s="22"/>
      <c r="J17" s="22"/>
    </row>
    <row r="18" spans="1:10" ht="21.75" customHeight="1">
      <c r="A18" s="20"/>
      <c r="B18" s="21"/>
      <c r="C18" s="24"/>
      <c r="D18" s="20"/>
      <c r="E18" s="20"/>
      <c r="F18" s="20"/>
      <c r="G18" s="37"/>
      <c r="H18" s="22"/>
      <c r="I18" s="22"/>
      <c r="J18" s="22"/>
    </row>
    <row r="19" spans="1:10" ht="21.75" customHeight="1">
      <c r="A19" s="23"/>
      <c r="B19" s="24"/>
      <c r="C19" s="24"/>
      <c r="D19" s="20"/>
      <c r="E19" s="20"/>
      <c r="F19" s="20"/>
      <c r="G19" s="38"/>
      <c r="H19" s="25"/>
      <c r="I19" s="20"/>
      <c r="J19" s="22"/>
    </row>
    <row r="20" spans="1:10" ht="21.75" customHeight="1">
      <c r="A20" s="22"/>
      <c r="B20" s="26"/>
      <c r="C20" s="21"/>
      <c r="D20" s="22"/>
      <c r="E20" s="27"/>
      <c r="F20" s="27"/>
      <c r="G20" s="39"/>
      <c r="H20" s="28"/>
      <c r="I20" s="28"/>
      <c r="J20" s="2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4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  <mergeCell ref="M14:N14"/>
  </mergeCells>
  <printOptions horizontalCentered="1"/>
  <pageMargins left="0.25" right="0.25" top="1.0416666666666701" bottom="0.75" header="0.3" footer="0.3"/>
  <pageSetup paperSize="9" scale="4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E583-AE8A-4B51-83B6-F6346F1C2FA6}">
  <dimension ref="Q6:Q38"/>
  <sheetViews>
    <sheetView view="pageBreakPreview" topLeftCell="A130" zoomScaleNormal="130" zoomScaleSheetLayoutView="100" workbookViewId="0">
      <selection activeCell="F143" sqref="F143"/>
    </sheetView>
  </sheetViews>
  <sheetFormatPr defaultRowHeight="14.5"/>
  <sheetData>
    <row r="6" spans="17:17">
      <c r="Q6">
        <f>1.2*2.54</f>
        <v>3.048</v>
      </c>
    </row>
    <row r="37" spans="17:17">
      <c r="Q37">
        <f>1.29*2.54</f>
        <v>3.2766000000000002</v>
      </c>
    </row>
    <row r="38" spans="17:17">
      <c r="Q38">
        <f>0.8*2.54</f>
        <v>2.032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13665-BE36-48AE-AB3A-DD50FBD4302A}">
  <dimension ref="A1"/>
  <sheetViews>
    <sheetView view="pageBreakPreview" topLeftCell="A187" zoomScale="60" zoomScaleNormal="100" workbookViewId="0">
      <selection activeCell="W206" sqref="W206"/>
    </sheetView>
  </sheetViews>
  <sheetFormatPr defaultRowHeight="14.5"/>
  <sheetData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5006-AFD7-4BD2-928E-2195321348F6}">
  <dimension ref="X5:AF11"/>
  <sheetViews>
    <sheetView topLeftCell="A550" zoomScale="55" zoomScaleNormal="55" workbookViewId="0">
      <selection activeCell="S565" sqref="S565"/>
    </sheetView>
  </sheetViews>
  <sheetFormatPr defaultRowHeight="14.5"/>
  <sheetData>
    <row r="5" spans="24:32">
      <c r="AF5">
        <f>28/2.54</f>
        <v>11.023622047244094</v>
      </c>
    </row>
    <row r="8" spans="24:32">
      <c r="AE8">
        <f>4.97*2.54</f>
        <v>12.623799999999999</v>
      </c>
    </row>
    <row r="11" spans="24:32">
      <c r="X11">
        <f>5.5*2.54</f>
        <v>13.97</v>
      </c>
    </row>
  </sheetData>
  <pageMargins left="0" right="0" top="0" bottom="0" header="0.3" footer="0.3"/>
  <pageSetup scale="9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F729F-197C-401E-A937-6177C9D162EC}">
  <sheetPr>
    <pageSetUpPr fitToPage="1"/>
  </sheetPr>
  <dimension ref="A1:M25"/>
  <sheetViews>
    <sheetView topLeftCell="A7" zoomScale="80" zoomScaleNormal="80" zoomScaleSheetLayoutView="85" workbookViewId="0">
      <selection activeCell="D9" sqref="D9"/>
    </sheetView>
  </sheetViews>
  <sheetFormatPr defaultColWidth="9.1796875" defaultRowHeight="14"/>
  <cols>
    <col min="1" max="3" width="20.453125" style="87" customWidth="1"/>
    <col min="4" max="5" width="36.81640625" style="87" customWidth="1"/>
    <col min="6" max="6" width="10.1796875" style="87" hidden="1" customWidth="1"/>
    <col min="7" max="7" width="10.1796875" style="87" customWidth="1"/>
    <col min="8" max="12" width="9.1796875" style="87"/>
    <col min="13" max="13" width="0.26953125" style="87" customWidth="1"/>
    <col min="14" max="16384" width="9.1796875" style="87"/>
  </cols>
  <sheetData>
    <row r="1" spans="1:13">
      <c r="F1" s="93"/>
      <c r="G1" s="93"/>
    </row>
    <row r="3" spans="1:13">
      <c r="F3" s="89"/>
      <c r="G3" s="89"/>
    </row>
    <row r="4" spans="1:13" s="92" customFormat="1" ht="52" customHeight="1">
      <c r="A4" s="121" t="s">
        <v>89</v>
      </c>
      <c r="B4" s="121"/>
      <c r="C4" s="121"/>
      <c r="D4" s="121"/>
      <c r="E4" s="121"/>
    </row>
    <row r="5" spans="1:13" s="89" customFormat="1" ht="45.75" customHeight="1">
      <c r="A5" s="90" t="s">
        <v>86</v>
      </c>
      <c r="B5" s="90" t="s">
        <v>90</v>
      </c>
      <c r="C5" s="90" t="s">
        <v>42</v>
      </c>
      <c r="D5" s="90" t="s">
        <v>41</v>
      </c>
      <c r="E5" s="90" t="s">
        <v>44</v>
      </c>
      <c r="F5" s="91"/>
      <c r="G5" s="91" t="s">
        <v>40</v>
      </c>
    </row>
    <row r="6" spans="1:13" ht="19" customHeight="1">
      <c r="A6" s="106" t="s">
        <v>88</v>
      </c>
      <c r="B6" s="122" t="s">
        <v>91</v>
      </c>
      <c r="C6" s="88" t="s">
        <v>43</v>
      </c>
      <c r="D6" s="88" t="s">
        <v>64</v>
      </c>
      <c r="E6" s="88" t="s">
        <v>65</v>
      </c>
      <c r="F6" s="88">
        <v>42</v>
      </c>
      <c r="G6" s="88">
        <f>ROUNDUP((F6/15)*2,0)+4</f>
        <v>10</v>
      </c>
    </row>
    <row r="7" spans="1:13" ht="19" customHeight="1">
      <c r="A7" s="104" t="s">
        <v>85</v>
      </c>
      <c r="B7" s="123"/>
      <c r="C7" s="88" t="s">
        <v>43</v>
      </c>
      <c r="D7" s="88" t="s">
        <v>64</v>
      </c>
      <c r="E7" s="88" t="s">
        <v>45</v>
      </c>
      <c r="F7" s="88">
        <v>42</v>
      </c>
      <c r="G7" s="88">
        <f t="shared" ref="G7:G24" si="0">ROUNDUP((F7/15)*2,0)+4</f>
        <v>10</v>
      </c>
    </row>
    <row r="8" spans="1:13" ht="19" customHeight="1">
      <c r="A8" s="105" t="s">
        <v>84</v>
      </c>
      <c r="B8" s="123"/>
      <c r="C8" s="88" t="s">
        <v>43</v>
      </c>
      <c r="D8" s="88" t="s">
        <v>64</v>
      </c>
      <c r="E8" s="88" t="s">
        <v>46</v>
      </c>
      <c r="F8" s="88">
        <v>42</v>
      </c>
      <c r="G8" s="88">
        <f t="shared" si="0"/>
        <v>10</v>
      </c>
    </row>
    <row r="9" spans="1:13" ht="19" customHeight="1">
      <c r="A9" s="104" t="s">
        <v>83</v>
      </c>
      <c r="B9" s="123"/>
      <c r="C9" s="88" t="s">
        <v>43</v>
      </c>
      <c r="D9" s="88" t="s">
        <v>64</v>
      </c>
      <c r="E9" s="88" t="s">
        <v>47</v>
      </c>
      <c r="F9" s="88">
        <v>29</v>
      </c>
      <c r="G9" s="88">
        <f t="shared" si="0"/>
        <v>8</v>
      </c>
    </row>
    <row r="10" spans="1:13" ht="19" customHeight="1">
      <c r="A10" s="104" t="s">
        <v>82</v>
      </c>
      <c r="B10" s="123"/>
      <c r="C10" s="88" t="s">
        <v>43</v>
      </c>
      <c r="D10" s="88" t="s">
        <v>64</v>
      </c>
      <c r="E10" s="88" t="s">
        <v>60</v>
      </c>
      <c r="F10" s="88">
        <v>29</v>
      </c>
      <c r="G10" s="88">
        <f t="shared" si="0"/>
        <v>8</v>
      </c>
    </row>
    <row r="11" spans="1:13" ht="19" customHeight="1">
      <c r="A11" s="104" t="s">
        <v>81</v>
      </c>
      <c r="B11" s="123"/>
      <c r="C11" s="88" t="s">
        <v>43</v>
      </c>
      <c r="D11" s="88" t="s">
        <v>64</v>
      </c>
      <c r="E11" s="88" t="s">
        <v>48</v>
      </c>
      <c r="F11" s="88">
        <v>29</v>
      </c>
      <c r="G11" s="88">
        <f t="shared" si="0"/>
        <v>8</v>
      </c>
    </row>
    <row r="12" spans="1:13" ht="19" customHeight="1">
      <c r="A12" s="104" t="s">
        <v>80</v>
      </c>
      <c r="B12" s="123"/>
      <c r="C12" s="88" t="s">
        <v>43</v>
      </c>
      <c r="D12" s="88" t="s">
        <v>64</v>
      </c>
      <c r="E12" s="88" t="s">
        <v>57</v>
      </c>
      <c r="F12" s="88">
        <v>29</v>
      </c>
      <c r="G12" s="88">
        <f t="shared" si="0"/>
        <v>8</v>
      </c>
    </row>
    <row r="13" spans="1:13" ht="19" customHeight="1">
      <c r="A13" s="104" t="s">
        <v>79</v>
      </c>
      <c r="B13" s="123"/>
      <c r="C13" s="88" t="s">
        <v>43</v>
      </c>
      <c r="D13" s="88" t="s">
        <v>64</v>
      </c>
      <c r="E13" s="88" t="s">
        <v>49</v>
      </c>
      <c r="F13" s="88">
        <v>29</v>
      </c>
      <c r="G13" s="88">
        <f t="shared" si="0"/>
        <v>8</v>
      </c>
    </row>
    <row r="14" spans="1:13" ht="19" customHeight="1">
      <c r="A14" s="104" t="s">
        <v>78</v>
      </c>
      <c r="B14" s="123"/>
      <c r="C14" s="88" t="s">
        <v>43</v>
      </c>
      <c r="D14" s="88" t="s">
        <v>64</v>
      </c>
      <c r="E14" s="88" t="s">
        <v>66</v>
      </c>
      <c r="F14" s="88">
        <v>29</v>
      </c>
      <c r="G14" s="88">
        <f t="shared" si="0"/>
        <v>8</v>
      </c>
    </row>
    <row r="15" spans="1:13" ht="19" customHeight="1">
      <c r="A15" s="104" t="s">
        <v>77</v>
      </c>
      <c r="B15" s="123"/>
      <c r="C15" s="88" t="s">
        <v>43</v>
      </c>
      <c r="D15" s="88" t="s">
        <v>64</v>
      </c>
      <c r="E15" s="88" t="s">
        <v>50</v>
      </c>
      <c r="F15" s="88">
        <v>29</v>
      </c>
      <c r="G15" s="88">
        <f t="shared" si="0"/>
        <v>8</v>
      </c>
    </row>
    <row r="16" spans="1:13" ht="19" customHeight="1">
      <c r="A16" s="104" t="s">
        <v>69</v>
      </c>
      <c r="B16" s="123"/>
      <c r="C16" s="88" t="s">
        <v>43</v>
      </c>
      <c r="D16" s="88" t="s">
        <v>64</v>
      </c>
      <c r="E16" s="88" t="s">
        <v>51</v>
      </c>
      <c r="F16" s="88">
        <v>113</v>
      </c>
      <c r="G16" s="88">
        <f t="shared" si="0"/>
        <v>20</v>
      </c>
      <c r="M16" s="87">
        <f>20/23</f>
        <v>0.86956521739130432</v>
      </c>
    </row>
    <row r="17" spans="1:13" ht="19" customHeight="1">
      <c r="A17" s="104" t="s">
        <v>75</v>
      </c>
      <c r="B17" s="123"/>
      <c r="C17" s="88" t="s">
        <v>43</v>
      </c>
      <c r="D17" s="88" t="s">
        <v>64</v>
      </c>
      <c r="E17" s="88" t="s">
        <v>52</v>
      </c>
      <c r="F17" s="88">
        <v>29</v>
      </c>
      <c r="G17" s="88">
        <f t="shared" si="0"/>
        <v>8</v>
      </c>
    </row>
    <row r="18" spans="1:13" ht="19" customHeight="1">
      <c r="A18" s="104" t="s">
        <v>74</v>
      </c>
      <c r="B18" s="123"/>
      <c r="C18" s="88" t="s">
        <v>43</v>
      </c>
      <c r="D18" s="88" t="s">
        <v>64</v>
      </c>
      <c r="E18" s="88" t="s">
        <v>53</v>
      </c>
      <c r="F18" s="88">
        <v>29</v>
      </c>
      <c r="G18" s="88">
        <f t="shared" si="0"/>
        <v>8</v>
      </c>
    </row>
    <row r="19" spans="1:13" ht="19" customHeight="1">
      <c r="A19" s="104" t="s">
        <v>73</v>
      </c>
      <c r="B19" s="123"/>
      <c r="C19" s="88" t="s">
        <v>43</v>
      </c>
      <c r="D19" s="88" t="s">
        <v>64</v>
      </c>
      <c r="E19" s="88" t="s">
        <v>62</v>
      </c>
      <c r="F19" s="88">
        <v>29</v>
      </c>
      <c r="G19" s="88">
        <f t="shared" si="0"/>
        <v>8</v>
      </c>
    </row>
    <row r="20" spans="1:13" ht="19" customHeight="1">
      <c r="A20" s="104" t="s">
        <v>72</v>
      </c>
      <c r="B20" s="123"/>
      <c r="C20" s="88" t="s">
        <v>43</v>
      </c>
      <c r="D20" s="88" t="s">
        <v>64</v>
      </c>
      <c r="E20" s="88" t="s">
        <v>54</v>
      </c>
      <c r="F20" s="88">
        <v>29</v>
      </c>
      <c r="G20" s="88">
        <f t="shared" si="0"/>
        <v>8</v>
      </c>
      <c r="M20" s="87">
        <f>L20*7</f>
        <v>0</v>
      </c>
    </row>
    <row r="21" spans="1:13" ht="19" customHeight="1">
      <c r="A21" s="105" t="s">
        <v>71</v>
      </c>
      <c r="B21" s="123"/>
      <c r="C21" s="88" t="s">
        <v>43</v>
      </c>
      <c r="D21" s="88" t="s">
        <v>64</v>
      </c>
      <c r="E21" s="88" t="s">
        <v>55</v>
      </c>
      <c r="F21" s="88">
        <v>29</v>
      </c>
      <c r="G21" s="88">
        <f t="shared" si="0"/>
        <v>8</v>
      </c>
    </row>
    <row r="22" spans="1:13" ht="19" customHeight="1">
      <c r="A22" s="104" t="s">
        <v>76</v>
      </c>
      <c r="B22" s="123"/>
      <c r="C22" s="88" t="s">
        <v>43</v>
      </c>
      <c r="D22" s="88" t="s">
        <v>64</v>
      </c>
      <c r="E22" s="88" t="s">
        <v>67</v>
      </c>
      <c r="F22" s="88">
        <v>29</v>
      </c>
      <c r="G22" s="88">
        <f t="shared" si="0"/>
        <v>8</v>
      </c>
      <c r="I22" s="103"/>
    </row>
    <row r="23" spans="1:13" ht="19" customHeight="1">
      <c r="A23" s="104" t="s">
        <v>70</v>
      </c>
      <c r="B23" s="123"/>
      <c r="C23" s="88" t="s">
        <v>43</v>
      </c>
      <c r="D23" s="88" t="s">
        <v>64</v>
      </c>
      <c r="E23" s="88" t="s">
        <v>68</v>
      </c>
      <c r="F23" s="88">
        <v>29</v>
      </c>
      <c r="G23" s="88">
        <f t="shared" si="0"/>
        <v>8</v>
      </c>
    </row>
    <row r="24" spans="1:13" ht="19" customHeight="1">
      <c r="A24" s="106" t="s">
        <v>87</v>
      </c>
      <c r="B24" s="124"/>
      <c r="C24" s="88" t="s">
        <v>43</v>
      </c>
      <c r="D24" s="88" t="s">
        <v>64</v>
      </c>
      <c r="E24" s="88" t="s">
        <v>56</v>
      </c>
      <c r="F24" s="88">
        <v>42</v>
      </c>
      <c r="G24" s="88">
        <f t="shared" si="0"/>
        <v>10</v>
      </c>
      <c r="M24" s="87">
        <f>L24*23</f>
        <v>0</v>
      </c>
    </row>
    <row r="25" spans="1:13">
      <c r="F25" s="87">
        <f>SUM(F6:F24)</f>
        <v>687</v>
      </c>
      <c r="G25" s="87">
        <f>SUM(G6:G24)</f>
        <v>172</v>
      </c>
    </row>
  </sheetData>
  <autoFilter ref="C5:G24" xr:uid="{C7E83429-3969-46FE-BB9C-B795BCF192F3}"/>
  <mergeCells count="2">
    <mergeCell ref="A4:E4"/>
    <mergeCell ref="B6:B24"/>
  </mergeCells>
  <pageMargins left="0.2" right="0.2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3C1AD1-2533-429A-87E2-C3C609764ABA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cc099e4b-e381-4360-bcff-5e1f51ab48dc"/>
    <ds:schemaRef ds:uri="http://purl.org/dc/elements/1.1/"/>
    <ds:schemaRef ds:uri="http://schemas.microsoft.com/office/infopath/2007/PartnerControls"/>
    <ds:schemaRef ds:uri="4bf10b48-52f7-4ad4-b1e1-de514cec68e0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07BDEE-EA0C-49D9-87BB-66FD0B944F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704E36-3F38-4211-9FD5-28F93FE12E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update </vt:lpstr>
      <vt:lpstr>Sheet1</vt:lpstr>
      <vt:lpstr>Sheet2</vt:lpstr>
      <vt:lpstr>Sheet3</vt:lpstr>
      <vt:lpstr>STICKER DÁN THÙNG </vt:lpstr>
      <vt:lpstr>Sheet1!Print_Area</vt:lpstr>
      <vt:lpstr>Sheet2!Print_Area</vt:lpstr>
      <vt:lpstr>'update '!Print_Area</vt:lpstr>
      <vt:lpstr>'STICKER DÁN THÙNG '!Print_Titles</vt:lpstr>
      <vt:lpstr>'update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2024-05-08T02:00:07Z</cp:lastPrinted>
  <dcterms:created xsi:type="dcterms:W3CDTF">2020-11-11T02:21:38Z</dcterms:created>
  <dcterms:modified xsi:type="dcterms:W3CDTF">2024-10-01T09:12:55Z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