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LOYALIST/2-SS24/2-PRODUCTION/2-STYLE-FILE/3. CUTTING DOCKET/5. PLEASING DISNEY/2. PRODUCTION/RELEASED/"/>
    </mc:Choice>
  </mc:AlternateContent>
  <xr:revisionPtr revIDLastSave="632" documentId="13_ncr:1_{F850730A-3502-4A66-A5F6-438B57AB5854}" xr6:coauthVersionLast="47" xr6:coauthVersionMax="47" xr10:uidLastSave="{3BB499B1-1968-4592-A955-D3C37D225710}"/>
  <bookViews>
    <workbookView xWindow="-108" yWindow="-108" windowWidth="23256" windowHeight="12456" tabRatio="895" xr2:uid="{00000000-000D-0000-FFFF-FFFF00000000}"/>
  </bookViews>
  <sheets>
    <sheet name="1. CUTTING DOCKET" sheetId="12" r:id="rId1"/>
    <sheet name="2. TRIM CARD" sheetId="13" r:id="rId2"/>
    <sheet name="QUY CÁCH MAY" sheetId="21" state="hidden" r:id="rId3"/>
    <sheet name="SPEC" sheetId="22" state="hidden" r:id="rId4"/>
    <sheet name="GÓP Ý MẪU SMS" sheetId="23" state="hidden" r:id="rId5"/>
    <sheet name="GÓP Ý THÔNG SỐ MẪU SMS" sheetId="24" state="hidden" r:id="rId6"/>
    <sheet name="HOODIE" sheetId="25" r:id="rId7"/>
    <sheet name="PP MEETING" sheetId="20" r:id="rId8"/>
    <sheet name="3. ĐỊNH VỊ HÌNH IN" sheetId="7" state="hidden" r:id="rId9"/>
    <sheet name="4. THÔNG SỐ SẢN XUẤT OLD TP" sheetId="8" state="hidden" r:id="rId10"/>
    <sheet name="5. COMMENT PP MEETING old" sheetId="6" state="hidden" r:id="rId11"/>
    <sheet name="5. COMMENT PP MEETING" sheetId="14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1CAP002" localSheetId="4">#REF!</definedName>
    <definedName name="_1CAP002" localSheetId="5">#REF!</definedName>
    <definedName name="_1CAP002" localSheetId="6">[1]MTP!#REF!</definedName>
    <definedName name="_1CAP002" localSheetId="2">#REF!</definedName>
    <definedName name="_1CAP002" localSheetId="3">#REF!</definedName>
    <definedName name="_1CAP002">[1]MTP!#REF!</definedName>
    <definedName name="_2STREO7" localSheetId="4">#REF!</definedName>
    <definedName name="_2STREO7" localSheetId="5">#REF!</definedName>
    <definedName name="_2STREO7" localSheetId="6">[2]MTP!#REF!</definedName>
    <definedName name="_2STREO7" localSheetId="2">#REF!</definedName>
    <definedName name="_2STREO7" localSheetId="3">#REF!</definedName>
    <definedName name="_2STREO7">[2]MTP!#REF!</definedName>
    <definedName name="_4GOIC01" localSheetId="4">#REF!</definedName>
    <definedName name="_4GOIC01" localSheetId="5">#REF!</definedName>
    <definedName name="_4GOIC01" localSheetId="6">[3]MTP!#REF!</definedName>
    <definedName name="_4GOIC01" localSheetId="3">#REF!</definedName>
    <definedName name="_4GOIC01">[3]MTP!#REF!</definedName>
    <definedName name="_4OSLCTT" localSheetId="6">[3]MTP!#REF!</definedName>
    <definedName name="_4OSLCTT" localSheetId="3">#REF!</definedName>
    <definedName name="_4OSLCTT">[3]MTP!#REF!</definedName>
    <definedName name="_6BNTTTH" localSheetId="6">[2]MTP1!#REF!</definedName>
    <definedName name="_6BNTTTH" localSheetId="3">#REF!</definedName>
    <definedName name="_6BNTTTH">[2]MTP1!#REF!</definedName>
    <definedName name="_6DCTTBO" localSheetId="6">[2]MTP1!#REF!</definedName>
    <definedName name="_6DCTTBO" localSheetId="3">#REF!</definedName>
    <definedName name="_6DCTTBO">[2]MTP1!#REF!</definedName>
    <definedName name="_6DD24TT" localSheetId="6">[2]MTP1!#REF!</definedName>
    <definedName name="_6DD24TT" localSheetId="3">#REF!</definedName>
    <definedName name="_6DD24TT">[2]MTP1!#REF!</definedName>
    <definedName name="_6FCOTBU" localSheetId="6">[2]MTP1!#REF!</definedName>
    <definedName name="_6FCOTBU" localSheetId="3">#REF!</definedName>
    <definedName name="_6FCOTBU">[2]MTP1!#REF!</definedName>
    <definedName name="_6LATUBU" localSheetId="6">[2]MTP1!#REF!</definedName>
    <definedName name="_6LATUBU" localSheetId="3">#REF!</definedName>
    <definedName name="_6LATUBU">[2]MTP1!#REF!</definedName>
    <definedName name="_6SDTT24" localSheetId="6">[2]MTP1!#REF!</definedName>
    <definedName name="_6SDTT24" localSheetId="3">#REF!</definedName>
    <definedName name="_6SDTT24">[2]MTP1!#REF!</definedName>
    <definedName name="_6TBUDTT" localSheetId="6">[2]MTP1!#REF!</definedName>
    <definedName name="_6TBUDTT" localSheetId="3">#REF!</definedName>
    <definedName name="_6TBUDTT">[2]MTP1!#REF!</definedName>
    <definedName name="_6TDDDTT" localSheetId="6">[2]MTP1!#REF!</definedName>
    <definedName name="_6TDDDTT" localSheetId="3">#REF!</definedName>
    <definedName name="_6TDDDTT">[2]MTP1!#REF!</definedName>
    <definedName name="_6TLTTTH" localSheetId="6">[2]MTP1!#REF!</definedName>
    <definedName name="_6TLTTTH" localSheetId="3">#REF!</definedName>
    <definedName name="_6TLTTTH">[2]MTP1!#REF!</definedName>
    <definedName name="_6TUBUTT" localSheetId="6">[2]MTP1!#REF!</definedName>
    <definedName name="_6TUBUTT" localSheetId="3">#REF!</definedName>
    <definedName name="_6TUBUTT">[2]MTP1!#REF!</definedName>
    <definedName name="_6UCLVIS" localSheetId="6">[2]MTP1!#REF!</definedName>
    <definedName name="_6UCLVIS" localSheetId="3">#REF!</definedName>
    <definedName name="_6UCLVIS">[2]MTP1!#REF!</definedName>
    <definedName name="_7DNCABC" localSheetId="6">[2]MTP1!#REF!</definedName>
    <definedName name="_7DNCABC" localSheetId="3">#REF!</definedName>
    <definedName name="_7DNCABC">[2]MTP1!#REF!</definedName>
    <definedName name="_7HDCTBU" localSheetId="6">[2]MTP1!#REF!</definedName>
    <definedName name="_7HDCTBU" localSheetId="3">#REF!</definedName>
    <definedName name="_7HDCTBU">[2]MTP1!#REF!</definedName>
    <definedName name="_7PKTUBU" localSheetId="6">[2]MTP1!#REF!</definedName>
    <definedName name="_7PKTUBU" localSheetId="3">#REF!</definedName>
    <definedName name="_7PKTUBU">[2]MTP1!#REF!</definedName>
    <definedName name="_7TBHT20" localSheetId="6">[2]MTP1!#REF!</definedName>
    <definedName name="_7TBHT20" localSheetId="3">#REF!</definedName>
    <definedName name="_7TBHT20">[2]MTP1!#REF!</definedName>
    <definedName name="_7TBHT30" localSheetId="6">[2]MTP1!#REF!</definedName>
    <definedName name="_7TBHT30" localSheetId="3">#REF!</definedName>
    <definedName name="_7TBHT30">[2]MTP1!#REF!</definedName>
    <definedName name="_7TDCABC" localSheetId="6">[2]MTP1!#REF!</definedName>
    <definedName name="_7TDCABC" localSheetId="3">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4">#REF!</definedName>
    <definedName name="_day1" localSheetId="5">#REF!</definedName>
    <definedName name="_day1" localSheetId="6">'[5]Chiet tinh dz22'!#REF!</definedName>
    <definedName name="_day1" localSheetId="3">#REF!</definedName>
    <definedName name="_day1">'[5]Chiet tinh dz22'!#REF!</definedName>
    <definedName name="_day2">'[6]Chiet tinh dz35'!$H$3</definedName>
    <definedName name="_dbu1" localSheetId="4">#REF!</definedName>
    <definedName name="_dbu1" localSheetId="5">#REF!</definedName>
    <definedName name="_dbu1" localSheetId="6">'[4]CT Thang Mo'!#REF!</definedName>
    <definedName name="_dbu1" localSheetId="3">#REF!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11" hidden="1">#REF!</definedName>
    <definedName name="_Fill" localSheetId="10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3" hidden="1">#REF!</definedName>
    <definedName name="_Fill" hidden="1">#REF!</definedName>
    <definedName name="_xlnm._FilterDatabase" localSheetId="0" hidden="1">'1. CUTTING DOCKET'!$A$46:$T$70</definedName>
    <definedName name="_lap1" localSheetId="4">#REF!</definedName>
    <definedName name="_lap1" localSheetId="5">#REF!</definedName>
    <definedName name="_lap1" localSheetId="6">#REF!</definedName>
    <definedName name="_lap1" localSheetId="2">#REF!</definedName>
    <definedName name="_lap1" localSheetId="3">#REF!</definedName>
    <definedName name="_lap1">#REF!</definedName>
    <definedName name="_lap2" localSheetId="4">#REF!</definedName>
    <definedName name="_lap2" localSheetId="5">#REF!</definedName>
    <definedName name="_lap2" localSheetId="6">#REF!</definedName>
    <definedName name="_lap2" localSheetId="3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4">#REF!</definedName>
    <definedName name="B_Giaù" localSheetId="6">#REF!</definedName>
    <definedName name="B_Giaù" localSheetId="2">#REF!</definedName>
    <definedName name="B_Giaù" localSheetId="3">#REF!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4">#REF!</definedName>
    <definedName name="Caáp_Baät" localSheetId="6">#REF!</definedName>
    <definedName name="Caáp_Baät" localSheetId="2">#REF!</definedName>
    <definedName name="Caáp_Baät" localSheetId="3">#REF!</definedName>
    <definedName name="Caáp_Baät">#REF!</definedName>
    <definedName name="cap" localSheetId="4">#REF!</definedName>
    <definedName name="cap" localSheetId="5">#REF!</definedName>
    <definedName name="cap" localSheetId="6">#REF!</definedName>
    <definedName name="cap" localSheetId="3">#REF!</definedName>
    <definedName name="cap">#REF!</definedName>
    <definedName name="cap0.7" localSheetId="4">#REF!</definedName>
    <definedName name="cap0.7" localSheetId="6">#REF!</definedName>
    <definedName name="cap0.7" localSheetId="3">#REF!</definedName>
    <definedName name="cap0.7">#REF!</definedName>
    <definedName name="CCNK" localSheetId="4">#REF!</definedName>
    <definedName name="CCNK" localSheetId="5">#REF!</definedName>
    <definedName name="CCNK" localSheetId="6">[9]QMCT!#REF!</definedName>
    <definedName name="CCNK" localSheetId="3">#REF!</definedName>
    <definedName name="CCNK">[9]QMCT!#REF!</definedName>
    <definedName name="CL" localSheetId="4">#REF!</definedName>
    <definedName name="CL" localSheetId="5">#REF!</definedName>
    <definedName name="CL" localSheetId="6">#REF!</definedName>
    <definedName name="CL" localSheetId="2">#REF!</definedName>
    <definedName name="CL" localSheetId="3">#REF!</definedName>
    <definedName name="CL">#REF!</definedName>
    <definedName name="CLTMP" localSheetId="4">#REF!</definedName>
    <definedName name="CLTMP" localSheetId="5">#REF!</definedName>
    <definedName name="CLTMP" localSheetId="6">[9]QMCT!#REF!</definedName>
    <definedName name="CLTMP" localSheetId="2">#REF!</definedName>
    <definedName name="CLTMP" localSheetId="3">#REF!</definedName>
    <definedName name="CLTMP">[9]QMCT!#REF!</definedName>
    <definedName name="ctdn9697" localSheetId="4">#REF!</definedName>
    <definedName name="ctdn9697" localSheetId="6">#REF!</definedName>
    <definedName name="ctdn9697" localSheetId="2">#REF!</definedName>
    <definedName name="ctdn9697" localSheetId="3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4">#REF!</definedName>
    <definedName name="DATA_DATA2_List" localSheetId="5">#REF!</definedName>
    <definedName name="DATA_DATA2_List" localSheetId="6">#REF!</definedName>
    <definedName name="DATA_DATA2_List" localSheetId="3">#REF!</definedName>
    <definedName name="DATA_DATA2_List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3">#REF!</definedName>
    <definedName name="_xlnm.Database">#REF!</definedName>
    <definedName name="DDAY" localSheetId="4">#REF!</definedName>
    <definedName name="DDAY" localSheetId="5">#REF!</definedName>
    <definedName name="DDAY" localSheetId="6">#REF!</definedName>
    <definedName name="DDAY" localSheetId="3">#REF!</definedName>
    <definedName name="DDAY">#REF!</definedName>
    <definedName name="DM" localSheetId="4">#REF!</definedName>
    <definedName name="DM" localSheetId="6">#REF!</definedName>
    <definedName name="DM" localSheetId="3">#REF!</definedName>
    <definedName name="DM">#REF!</definedName>
    <definedName name="DM_1">[7]TK!$E$11:$E$60</definedName>
    <definedName name="DM_2">[7]TK!$M$11:$M$60</definedName>
    <definedName name="dobt" localSheetId="4">#REF!</definedName>
    <definedName name="dobt" localSheetId="6">#REF!</definedName>
    <definedName name="dobt" localSheetId="2">#REF!</definedName>
    <definedName name="dobt" localSheetId="3">#REF!</definedName>
    <definedName name="dobt">#REF!</definedName>
    <definedName name="Döõ_Lieäu_Thoâ">[7]TK!$E$11:$E$60,[7]TK!$G$11:$G$60,[7]TK!$M$11:$M$60,[7]TK!$Q$11:$Q$60</definedName>
    <definedName name="dulieu" localSheetId="4">#REF!</definedName>
    <definedName name="dulieu" localSheetId="6">#REF!</definedName>
    <definedName name="dulieu" localSheetId="2">#REF!</definedName>
    <definedName name="dulieu" localSheetId="3">#REF!</definedName>
    <definedName name="dulieu">#REF!</definedName>
    <definedName name="FHT" localSheetId="4">#REF!</definedName>
    <definedName name="FHT" localSheetId="5">#REF!</definedName>
    <definedName name="FHT" localSheetId="6">#REF!</definedName>
    <definedName name="FHT" localSheetId="3">#REF!</definedName>
    <definedName name="FHT">#REF!</definedName>
    <definedName name="Full" localSheetId="4">#REF!</definedName>
    <definedName name="Full" localSheetId="5">#REF!</definedName>
    <definedName name="Full" localSheetId="6">[9]QMCT!#REF!</definedName>
    <definedName name="Full" localSheetId="3">#REF!</definedName>
    <definedName name="Full">[9]QMCT!#REF!</definedName>
    <definedName name="FYUJK" localSheetId="6">[10]!K_1</definedName>
    <definedName name="FYUJK" localSheetId="3">#REF!</definedName>
    <definedName name="FYUJK">[10]!K_1</definedName>
    <definedName name="GHGH" localSheetId="4">#REF!</definedName>
    <definedName name="GHGH" localSheetId="5">#REF!</definedName>
    <definedName name="GHGH" localSheetId="6">#REF!</definedName>
    <definedName name="GHGH" localSheetId="2">#REF!</definedName>
    <definedName name="GHGH">#REF!</definedName>
    <definedName name="GHGHD" localSheetId="4">#REF!</definedName>
    <definedName name="GHGHD" localSheetId="5">#REF!</definedName>
    <definedName name="GHGHD" localSheetId="6">[2]MTP1!#REF!</definedName>
    <definedName name="GHGHD">[2]MTP1!#REF!</definedName>
    <definedName name="giaca">'[11]dg-VTu'!$C$6:$F$55</definedName>
    <definedName name="GJKLKL">'[5]Chiet tinh dz22'!#REF!</definedName>
    <definedName name="HDCCT" localSheetId="4">#REF!</definedName>
    <definedName name="HDCCT" localSheetId="5">#REF!</definedName>
    <definedName name="HDCCT" localSheetId="6">[9]QMCT!#REF!</definedName>
    <definedName name="HDCCT" localSheetId="3">#REF!</definedName>
    <definedName name="HDCCT">[9]QMCT!#REF!</definedName>
    <definedName name="HDCD" localSheetId="4">#REF!</definedName>
    <definedName name="HDCD" localSheetId="5">#REF!</definedName>
    <definedName name="HDCD" localSheetId="6">[9]QMCT!#REF!</definedName>
    <definedName name="HDCD" localSheetId="3">#REF!</definedName>
    <definedName name="HDCD">[9]QMCT!#REF!</definedName>
    <definedName name="Heâ_Soá">'[12]He so'!$A$1:$AU$1</definedName>
    <definedName name="Heä_Soá_NS" localSheetId="4">#REF!</definedName>
    <definedName name="Heä_Soá_NS" localSheetId="6">#REF!</definedName>
    <definedName name="Heä_Soá_NS" localSheetId="2">#REF!</definedName>
    <definedName name="Heä_Soá_NS" localSheetId="3">#REF!</definedName>
    <definedName name="Heä_Soá_NS">#REF!</definedName>
    <definedName name="Heä_Soá_TC">[7]HS!$C$66:$E$79</definedName>
    <definedName name="HJLFU">[2]MTP1!#REF!</definedName>
    <definedName name="HMGHGHMH" localSheetId="4">#REF!</definedName>
    <definedName name="HMGHGHMH" localSheetId="6">#REF!</definedName>
    <definedName name="HMGHGHMH">#REF!</definedName>
    <definedName name="HMMHJ" localSheetId="4">#REF!</definedName>
    <definedName name="HMMHJ" localSheetId="6">#REF!</definedName>
    <definedName name="HMMHJ">#REF!</definedName>
    <definedName name="HS_1" localSheetId="4">#REF!</definedName>
    <definedName name="HS_1" localSheetId="5">#REF!</definedName>
    <definedName name="HS_1" localSheetId="6">[7]HS!#REF!</definedName>
    <definedName name="HS_1" localSheetId="3">#REF!</definedName>
    <definedName name="HS_1">[7]HS!#REF!</definedName>
    <definedName name="HS_2" localSheetId="4">#REF!</definedName>
    <definedName name="HS_2" localSheetId="5">#REF!</definedName>
    <definedName name="HS_2" localSheetId="6">[7]HS!#REF!</definedName>
    <definedName name="HS_2" localSheetId="3">#REF!</definedName>
    <definedName name="HS_2">[7]HS!#REF!</definedName>
    <definedName name="HS_3" localSheetId="6">[7]HS!#REF!</definedName>
    <definedName name="HS_3" localSheetId="3">#REF!</definedName>
    <definedName name="HS_3">[7]HS!#REF!</definedName>
    <definedName name="HS_4" localSheetId="6">[7]HS!#REF!</definedName>
    <definedName name="HS_4" localSheetId="3">#REF!</definedName>
    <definedName name="HS_4">[7]HS!#REF!</definedName>
    <definedName name="HS_5" localSheetId="6">[7]HS!#REF!</definedName>
    <definedName name="HS_5" localSheetId="3">#REF!</definedName>
    <definedName name="HS_5">[7]HS!#REF!</definedName>
    <definedName name="HS_6" localSheetId="6">[7]HS!#REF!</definedName>
    <definedName name="HS_6" localSheetId="3">#REF!</definedName>
    <definedName name="HS_6">[7]HS!#REF!</definedName>
    <definedName name="HS_7" localSheetId="6">[7]HS!#REF!</definedName>
    <definedName name="HS_7" localSheetId="3">#REF!</definedName>
    <definedName name="HS_7">[7]HS!#REF!</definedName>
    <definedName name="HS_8" localSheetId="6">[7]HS!#REF!</definedName>
    <definedName name="HS_8" localSheetId="3">#REF!</definedName>
    <definedName name="HS_8">[7]HS!#REF!</definedName>
    <definedName name="HS_9" localSheetId="6">[7]HS!#REF!</definedName>
    <definedName name="HS_9" localSheetId="3">#REF!</definedName>
    <definedName name="HS_9">[7]HS!#REF!</definedName>
    <definedName name="JHJ">[7]HS!#REF!</definedName>
    <definedName name="JHLJHJHJ">[9]QMCT!#REF!</definedName>
    <definedName name="JUU" localSheetId="4">#REF!</definedName>
    <definedName name="JUU" localSheetId="5">#REF!</definedName>
    <definedName name="JUU" localSheetId="6">#REF!</definedName>
    <definedName name="JUU" localSheetId="2">#REF!</definedName>
    <definedName name="JUU">#REF!</definedName>
    <definedName name="K" localSheetId="4">#REF!</definedName>
    <definedName name="K" localSheetId="5">#REF!</definedName>
    <definedName name="K" localSheetId="6">#REF!</definedName>
    <definedName name="K" localSheetId="2">#REF!</definedName>
    <definedName name="K" localSheetId="3">#REF!</definedName>
    <definedName name="K">#REF!</definedName>
    <definedName name="K_1" localSheetId="6">[10]!K_1</definedName>
    <definedName name="K_1" localSheetId="3">#REF!</definedName>
    <definedName name="K_1">[10]!K_1</definedName>
    <definedName name="K_2" localSheetId="6">[10]!K_2</definedName>
    <definedName name="K_2" localSheetId="3">#REF!</definedName>
    <definedName name="K_2">[10]!K_2</definedName>
    <definedName name="Khaû_Naêng" localSheetId="4">#REF!</definedName>
    <definedName name="Khaû_Naêng" localSheetId="6">#REF!</definedName>
    <definedName name="Khaû_Naêng" localSheetId="2">#REF!</definedName>
    <definedName name="Khaû_Naêng" localSheetId="3">#REF!</definedName>
    <definedName name="Khaû_Naêng">#REF!</definedName>
    <definedName name="KN" localSheetId="4">#REF!</definedName>
    <definedName name="KN" localSheetId="5">#REF!</definedName>
    <definedName name="KN" localSheetId="6">#REF!</definedName>
    <definedName name="KN" localSheetId="3">#REF!</definedName>
    <definedName name="KN">#REF!</definedName>
    <definedName name="KNIT">'[13]GENERAL (K)'!$C$7:$C$4072</definedName>
    <definedName name="KVC" localSheetId="4">#REF!</definedName>
    <definedName name="KVC" localSheetId="6">#REF!</definedName>
    <definedName name="KVC" localSheetId="2">#REF!</definedName>
    <definedName name="KVC" localSheetId="3">#REF!</definedName>
    <definedName name="KVC">#REF!</definedName>
    <definedName name="L" localSheetId="4">#REF!</definedName>
    <definedName name="L" localSheetId="5">#REF!</definedName>
    <definedName name="L" localSheetId="6">#REF!</definedName>
    <definedName name="L" localSheetId="3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4">#REF!</definedName>
    <definedName name="LÑP" localSheetId="5">#REF!</definedName>
    <definedName name="LÑP" localSheetId="6">#REF!</definedName>
    <definedName name="LÑP" localSheetId="3">#REF!</definedName>
    <definedName name="LÑP">#REF!</definedName>
    <definedName name="lVC" localSheetId="4">#REF!</definedName>
    <definedName name="lVC" localSheetId="5">#REF!</definedName>
    <definedName name="lVC" localSheetId="6">#REF!</definedName>
    <definedName name="lVC" localSheetId="3">#REF!</definedName>
    <definedName name="lVC">#REF!</definedName>
    <definedName name="Mao_CN" localSheetId="4">#REF!</definedName>
    <definedName name="Mao_CN" localSheetId="5">#REF!</definedName>
    <definedName name="Mao_CN" localSheetId="3">#REF!</definedName>
    <definedName name="Mao_CN">#REF!</definedName>
    <definedName name="Maõ_CÑ" localSheetId="4">#REF!</definedName>
    <definedName name="Maõ_CÑ" localSheetId="6">#REF!</definedName>
    <definedName name="Maõ_CÑ" localSheetId="3">#REF!</definedName>
    <definedName name="Maõ_CÑ">#REF!</definedName>
    <definedName name="Maõ_Haøng" localSheetId="4">#REF!</definedName>
    <definedName name="Maõ_Haøng" localSheetId="6">#REF!</definedName>
    <definedName name="Maõ_Haøng" localSheetId="3">#REF!</definedName>
    <definedName name="Maõ_Haøng">#REF!</definedName>
    <definedName name="mat">[14]Tke!$AD$10:$AR$96</definedName>
    <definedName name="May" localSheetId="4">#REF!</definedName>
    <definedName name="May" localSheetId="6">#REF!</definedName>
    <definedName name="May" localSheetId="2">#REF!</definedName>
    <definedName name="May" localSheetId="3">#REF!</definedName>
    <definedName name="May">#REF!</definedName>
    <definedName name="Naêng_Suaát_BQ">[8]QT!$P$3</definedName>
    <definedName name="Naêng_suaát_BQ__taïm" localSheetId="4">#REF!</definedName>
    <definedName name="Naêng_suaát_BQ__taïm" localSheetId="6">#REF!</definedName>
    <definedName name="Naêng_suaát_BQ__taïm" localSheetId="2">#REF!</definedName>
    <definedName name="Naêng_suaát_BQ__taïm" localSheetId="3">#REF!</definedName>
    <definedName name="Naêng_suaát_BQ__taïm">#REF!</definedName>
    <definedName name="Naêng_suaát_QÑ" localSheetId="4">#REF!</definedName>
    <definedName name="Naêng_suaát_QÑ" localSheetId="5">#REF!</definedName>
    <definedName name="Naêng_suaát_QÑ" localSheetId="6">#REF!</definedName>
    <definedName name="Naêng_suaát_QÑ" localSheetId="3">#REF!</definedName>
    <definedName name="Naêng_suaát_QÑ">#REF!</definedName>
    <definedName name="NCcap0.7" localSheetId="4">#REF!</definedName>
    <definedName name="NCcap0.7" localSheetId="6">#REF!</definedName>
    <definedName name="NCcap0.7" localSheetId="3">#REF!</definedName>
    <definedName name="NCcap0.7">#REF!</definedName>
    <definedName name="NCcap1" localSheetId="4">#REF!</definedName>
    <definedName name="NCcap1" localSheetId="6">#REF!</definedName>
    <definedName name="NCcap1" localSheetId="3">#REF!</definedName>
    <definedName name="NCcap1">#REF!</definedName>
    <definedName name="ÑG">[8]QT!$K$6</definedName>
    <definedName name="Ngaøy_thaùng_HH" localSheetId="4">#REF!</definedName>
    <definedName name="Ngaøy_thaùng_HH" localSheetId="6">#REF!</definedName>
    <definedName name="Ngaøy_thaùng_HH" localSheetId="2">#REF!</definedName>
    <definedName name="Ngaøy_thaùng_HH" localSheetId="3">#REF!</definedName>
    <definedName name="Ngaøy_thaùng_HH">#REF!</definedName>
    <definedName name="Ñinh_Möùc_BQ">[8]QT!$B$5</definedName>
    <definedName name="ÑMTB" localSheetId="4">#REF!</definedName>
    <definedName name="ÑMTB" localSheetId="6">#REF!</definedName>
    <definedName name="ÑMTB" localSheetId="2">#REF!</definedName>
    <definedName name="ÑMTB" localSheetId="3">#REF!</definedName>
    <definedName name="ÑMTB">#REF!</definedName>
    <definedName name="Ñoåi_teân" localSheetId="4">#REF!</definedName>
    <definedName name="Ñoåi_teân" localSheetId="6">[7]HS!#REF!</definedName>
    <definedName name="Ñoåi_teân" localSheetId="2">#REF!</definedName>
    <definedName name="Ñoåi_teân" localSheetId="3">#REF!</definedName>
    <definedName name="Ñoåi_teân">[7]HS!#REF!</definedName>
    <definedName name="Ñôn_Giaù_Duyeät" localSheetId="4">#REF!</definedName>
    <definedName name="Ñôn_Giaù_Duyeät" localSheetId="6">#REF!</definedName>
    <definedName name="Ñôn_Giaù_Duyeät" localSheetId="2">#REF!</definedName>
    <definedName name="Ñôn_Giaù_Duyeät" localSheetId="3">#REF!</definedName>
    <definedName name="Ñôn_Giaù_Duyeät">#REF!</definedName>
    <definedName name="Ñònh_Möùc_BQ" localSheetId="4">#REF!</definedName>
    <definedName name="Ñònh_Möùc_BQ" localSheetId="5">#REF!</definedName>
    <definedName name="Ñònh_Möùc_BQ" localSheetId="6">#REF!</definedName>
    <definedName name="Ñònh_Möùc_BQ" localSheetId="3">#REF!</definedName>
    <definedName name="Ñònh_Möùc_BQ">#REF!</definedName>
    <definedName name="NSNM" localSheetId="4">#REF!</definedName>
    <definedName name="NSNM" localSheetId="6">#REF!</definedName>
    <definedName name="NSNM" localSheetId="3">#REF!</definedName>
    <definedName name="NSNM">#REF!</definedName>
    <definedName name="NToS" localSheetId="6">[15]!NToS</definedName>
    <definedName name="NToS" localSheetId="3">#REF!</definedName>
    <definedName name="NToS">[15]!NToS</definedName>
    <definedName name="PRICE" localSheetId="4">#REF!</definedName>
    <definedName name="PRICE" localSheetId="6">#REF!</definedName>
    <definedName name="PRICE" localSheetId="2">#REF!</definedName>
    <definedName name="PRICE" localSheetId="3">#REF!</definedName>
    <definedName name="PRICE">#REF!</definedName>
    <definedName name="_xlnm.Print_Area" localSheetId="0">'1. CUTTING DOCKET'!$A$1:$P$105</definedName>
    <definedName name="_xlnm.Print_Area" localSheetId="1">'2. TRIM CARD'!$A$1:$B$38</definedName>
    <definedName name="_xlnm.Print_Area" localSheetId="9">'4. THÔNG SỐ SẢN XUẤT OLD TP'!$A$1:$M$17</definedName>
    <definedName name="_xlnm.Print_Area" localSheetId="11">'5. COMMENT PP MEETING'!$A$1:$H$21</definedName>
    <definedName name="_xlnm.Print_Area" localSheetId="6">HOODIE!$A$1:$M$29</definedName>
    <definedName name="_xlnm.Print_Area" localSheetId="3">SPEC!$A$1:$M$28</definedName>
    <definedName name="Print_erea">[8]QT!$A$1:$U$54</definedName>
    <definedName name="_xlnm.Print_Titles" localSheetId="0">'1. CUTTING DOCKET'!$5:$15</definedName>
    <definedName name="_xlnm.Print_Titles" localSheetId="1">'2. TRIM CARD'!$1:$5</definedName>
    <definedName name="Quyõ_TG_SX" localSheetId="4">#REF!</definedName>
    <definedName name="Quyõ_TG_SX" localSheetId="5">#REF!</definedName>
    <definedName name="Quyõ_TG_SX" localSheetId="6">#REF!</definedName>
    <definedName name="Quyõ_TG_SX" localSheetId="2">#REF!</definedName>
    <definedName name="Quyõ_TG_SX" localSheetId="3">#REF!</definedName>
    <definedName name="Quyõ_TG_SX">#REF!</definedName>
    <definedName name="Quyõ_TGTB" localSheetId="4">#REF!</definedName>
    <definedName name="Quyõ_TGTB" localSheetId="5">#REF!</definedName>
    <definedName name="Quyõ_TGTB" localSheetId="6">#REF!</definedName>
    <definedName name="Quyõ_TGTB" localSheetId="3">#REF!</definedName>
    <definedName name="Quyõ_TGTB">#REF!</definedName>
    <definedName name="S_löôïng_BQ1toå" localSheetId="4">#REF!</definedName>
    <definedName name="S_löôïng_BQ1toå" localSheetId="6">#REF!</definedName>
    <definedName name="S_löôïng_BQ1toå" localSheetId="3">#REF!</definedName>
    <definedName name="S_löôïng_BQ1toå">#REF!</definedName>
    <definedName name="sau">'[6]Chiet tinh dz35'!$H$4</definedName>
    <definedName name="SDDD">'[16]Chi tiet'!#REF!</definedName>
    <definedName name="SDDL" localSheetId="4">#REF!</definedName>
    <definedName name="SDDL" localSheetId="5">#REF!</definedName>
    <definedName name="SDDL" localSheetId="6">[9]QMCT!#REF!</definedName>
    <definedName name="SDDL" localSheetId="3">#REF!</definedName>
    <definedName name="SDDL">[9]QMCT!#REF!</definedName>
    <definedName name="SDSFDDF" localSheetId="4">#REF!</definedName>
    <definedName name="SDSFDDF" localSheetId="5">#REF!</definedName>
    <definedName name="SDSFDDF" localSheetId="6">#REF!</definedName>
    <definedName name="SDSFDDF" localSheetId="2">#REF!</definedName>
    <definedName name="SDSFDDF" localSheetId="3">#REF!</definedName>
    <definedName name="SDSFDDF">#REF!</definedName>
    <definedName name="SFGFG" localSheetId="4">#REF!</definedName>
    <definedName name="SFGFG" localSheetId="5">#REF!</definedName>
    <definedName name="SFGFG" localSheetId="2">#REF!</definedName>
    <definedName name="SFGFG">#REF!</definedName>
    <definedName name="Soá_Giôø_TC" localSheetId="4">#REF!</definedName>
    <definedName name="Soá_Giôø_TC" localSheetId="6">#REF!</definedName>
    <definedName name="Soá_Giôø_TC" localSheetId="3">#REF!</definedName>
    <definedName name="Soá_Giôø_TC">#REF!</definedName>
    <definedName name="Soá_Löôïng" localSheetId="4">#REF!</definedName>
    <definedName name="Soá_Löôïng" localSheetId="6">#REF!</definedName>
    <definedName name="Soá_Löôïng" localSheetId="3">#REF!</definedName>
    <definedName name="Soá_Löôïng">#REF!</definedName>
    <definedName name="Soá_ngaøy_SX" localSheetId="4">#REF!</definedName>
    <definedName name="Soá_ngaøy_SX" localSheetId="6">#REF!</definedName>
    <definedName name="Soá_ngaøy_SX" localSheetId="3">#REF!</definedName>
    <definedName name="Soá_ngaøy_SX">#REF!</definedName>
    <definedName name="Soá_TT" localSheetId="4">#REF!</definedName>
    <definedName name="Soá_TT" localSheetId="6">#REF!</definedName>
    <definedName name="Soá_TT" localSheetId="3">#REF!</definedName>
    <definedName name="Soá_TT">#REF!</definedName>
    <definedName name="style" localSheetId="4">#REF!</definedName>
    <definedName name="style" localSheetId="6">#REF!</definedName>
    <definedName name="style" localSheetId="3">#REF!</definedName>
    <definedName name="style">#REF!</definedName>
    <definedName name="TAMTINH" localSheetId="4">#REF!</definedName>
    <definedName name="TAMTINH" localSheetId="6">#REF!</definedName>
    <definedName name="TAMTINH" localSheetId="3">#REF!</definedName>
    <definedName name="TAMTINH">#REF!</definedName>
    <definedName name="TG_Bthöôøng" localSheetId="4">#REF!</definedName>
    <definedName name="TG_Bthöôøng" localSheetId="6">#REF!</definedName>
    <definedName name="TG_Bthöôøng" localSheetId="3">#REF!</definedName>
    <definedName name="TG_Bthöôøng">#REF!</definedName>
    <definedName name="Thôøi_gian_SX" localSheetId="4">#REF!</definedName>
    <definedName name="Thôøi_gian_SX" localSheetId="6">#REF!</definedName>
    <definedName name="Thôøi_gian_SX" localSheetId="3">#REF!</definedName>
    <definedName name="Thôøi_gian_SX">#REF!</definedName>
    <definedName name="TRAM" localSheetId="4">#REF!</definedName>
    <definedName name="TRAM" localSheetId="6">#REF!</definedName>
    <definedName name="TRAM" localSheetId="3">#REF!</definedName>
    <definedName name="TRAM">#REF!</definedName>
    <definedName name="ttbt" localSheetId="4">#REF!</definedName>
    <definedName name="ttbt" localSheetId="6">#REF!</definedName>
    <definedName name="ttbt" localSheetId="3">#REF!</definedName>
    <definedName name="ttbt">#REF!</definedName>
    <definedName name="ttt">'[4]CT Thang Mo'!$B$309:$M$309</definedName>
    <definedName name="tttb">'[4]CT Thang Mo'!$B$431:$I$431</definedName>
    <definedName name="UH" localSheetId="4">#REF!</definedName>
    <definedName name="UH" localSheetId="5">#REF!</definedName>
    <definedName name="UH" localSheetId="6">#REF!</definedName>
    <definedName name="UH" localSheetId="3">#REF!</definedName>
    <definedName name="UH">#REF!</definedName>
    <definedName name="vc3.">'[4]CT  PL'!$B$125:$H$125</definedName>
    <definedName name="vca">'[4]CT  PL'!$B$25:$H$25</definedName>
    <definedName name="vccot" localSheetId="4">#REF!</definedName>
    <definedName name="vccot" localSheetId="5">#REF!</definedName>
    <definedName name="vccot" localSheetId="6">#REF!</definedName>
    <definedName name="vccot" localSheetId="2">#REF!</definedName>
    <definedName name="vccot" localSheetId="3">#REF!</definedName>
    <definedName name="vccot">#REF!</definedName>
    <definedName name="vccot.">'[4]CT  PL'!$B$8:$H$8</definedName>
    <definedName name="vcdbt">'[4]CT Thang Mo'!$B$220:$I$220</definedName>
    <definedName name="vcdc." localSheetId="4">#REF!</definedName>
    <definedName name="vcdc." localSheetId="5">#REF!</definedName>
    <definedName name="vcdc." localSheetId="6">'[16]Chi tiet'!#REF!</definedName>
    <definedName name="vcdc." localSheetId="3">#REF!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4">#REF!</definedName>
    <definedName name="vctb" localSheetId="5">#REF!</definedName>
    <definedName name="vctb" localSheetId="6">#REF!</definedName>
    <definedName name="vctb" localSheetId="3">#REF!</definedName>
    <definedName name="vctb">#REF!</definedName>
    <definedName name="vctt">'[4]CT  PL'!$B$288:$H$288</definedName>
    <definedName name="VDCLY" localSheetId="4">#REF!</definedName>
    <definedName name="VDCLY" localSheetId="5">#REF!</definedName>
    <definedName name="VDCLY" localSheetId="6">[9]QMCT!#REF!</definedName>
    <definedName name="VDCLY" localSheetId="3">#REF!</definedName>
    <definedName name="VDCLY">[9]QMCT!#REF!</definedName>
    <definedName name="Vlcap0.7" localSheetId="4">#REF!</definedName>
    <definedName name="Vlcap0.7" localSheetId="5">#REF!</definedName>
    <definedName name="Vlcap0.7" localSheetId="6">#REF!</definedName>
    <definedName name="Vlcap0.7" localSheetId="2">#REF!</definedName>
    <definedName name="Vlcap0.7" localSheetId="3">#REF!</definedName>
    <definedName name="Vlcap0.7">#REF!</definedName>
    <definedName name="VLcap1" localSheetId="4">#REF!</definedName>
    <definedName name="VLcap1" localSheetId="5">#REF!</definedName>
    <definedName name="VLcap1" localSheetId="6">#REF!</definedName>
    <definedName name="VLcap1" localSheetId="3">#REF!</definedName>
    <definedName name="VLcap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5" i="25" l="1"/>
  <c r="M55" i="25"/>
  <c r="J42" i="12"/>
  <c r="G24" i="12"/>
  <c r="H24" i="12"/>
  <c r="I24" i="12"/>
  <c r="J24" i="12"/>
  <c r="K24" i="12"/>
  <c r="L24" i="12"/>
  <c r="M24" i="12"/>
  <c r="N24" i="12"/>
  <c r="F24" i="12"/>
  <c r="B29" i="13"/>
  <c r="C28" i="13"/>
  <c r="B18" i="13"/>
  <c r="B14" i="13"/>
  <c r="B11" i="13"/>
  <c r="B9" i="13"/>
  <c r="B6" i="13"/>
  <c r="E83" i="12" l="1"/>
  <c r="F83" i="12"/>
  <c r="G83" i="12"/>
  <c r="H83" i="12"/>
  <c r="I83" i="12"/>
  <c r="J83" i="12"/>
  <c r="K83" i="12"/>
  <c r="L83" i="12"/>
  <c r="D83" i="12"/>
  <c r="B83" i="12"/>
  <c r="D24" i="12" l="1"/>
  <c r="H26" i="12"/>
  <c r="H34" i="12" l="1"/>
  <c r="E102" i="12" s="1"/>
  <c r="L47" i="12"/>
  <c r="L54" i="12"/>
  <c r="A11" i="13" l="1"/>
  <c r="B17" i="13"/>
  <c r="A17" i="13"/>
  <c r="K101" i="12"/>
  <c r="J101" i="12"/>
  <c r="D101" i="12"/>
  <c r="E101" i="12"/>
  <c r="F101" i="12"/>
  <c r="G101" i="12"/>
  <c r="H101" i="12"/>
  <c r="I101" i="12"/>
  <c r="C101" i="12"/>
  <c r="A2" i="24"/>
  <c r="B87" i="12" l="1"/>
  <c r="A1" i="23"/>
  <c r="B1" i="22" l="1"/>
  <c r="B78" i="22"/>
  <c r="M58" i="22"/>
  <c r="F47" i="12" l="1"/>
  <c r="P25" i="12"/>
  <c r="D25" i="12"/>
  <c r="G26" i="12" l="1"/>
  <c r="G34" i="12" s="1"/>
  <c r="D102" i="12" s="1"/>
  <c r="I26" i="12"/>
  <c r="I34" i="12" s="1"/>
  <c r="F102" i="12" s="1"/>
  <c r="J26" i="12"/>
  <c r="J34" i="12" s="1"/>
  <c r="G102" i="12" s="1"/>
  <c r="K26" i="12"/>
  <c r="K34" i="12" s="1"/>
  <c r="H102" i="12" s="1"/>
  <c r="L26" i="12"/>
  <c r="L34" i="12" s="1"/>
  <c r="I102" i="12" s="1"/>
  <c r="M26" i="12"/>
  <c r="M34" i="12" s="1"/>
  <c r="J102" i="12" s="1"/>
  <c r="N26" i="12"/>
  <c r="N34" i="12" s="1"/>
  <c r="K102" i="12" s="1"/>
  <c r="F26" i="12"/>
  <c r="F34" i="12" s="1"/>
  <c r="C102" i="12" s="1"/>
  <c r="I31" i="12"/>
  <c r="H31" i="12"/>
  <c r="K30" i="12"/>
  <c r="J30" i="12"/>
  <c r="G30" i="12"/>
  <c r="F30" i="12"/>
  <c r="F31" i="12" l="1"/>
  <c r="G31" i="12"/>
  <c r="J31" i="12"/>
  <c r="K31" i="12"/>
  <c r="L53" i="12"/>
  <c r="G49" i="12" l="1"/>
  <c r="B13" i="13" l="1"/>
  <c r="A13" i="13"/>
  <c r="B62" i="12" l="1"/>
  <c r="C33" i="13" l="1"/>
  <c r="B33" i="13"/>
  <c r="A33" i="13"/>
  <c r="P27" i="12"/>
  <c r="A9" i="13"/>
  <c r="P29" i="12"/>
  <c r="D30" i="12"/>
  <c r="C37" i="13"/>
  <c r="C35" i="13"/>
  <c r="C32" i="13"/>
  <c r="C31" i="13"/>
  <c r="C27" i="13"/>
  <c r="D31" i="12" l="1"/>
  <c r="C5" i="13" s="1"/>
  <c r="P30" i="12"/>
  <c r="P31" i="12" s="1"/>
  <c r="K62" i="12" s="1"/>
  <c r="M62" i="12" s="1"/>
  <c r="O62" i="12" s="1"/>
  <c r="L52" i="12"/>
  <c r="L50" i="12"/>
  <c r="L48" i="12"/>
  <c r="K58" i="12" l="1"/>
  <c r="K56" i="12"/>
  <c r="K52" i="12"/>
  <c r="K50" i="12"/>
  <c r="K60" i="12"/>
  <c r="K48" i="12"/>
  <c r="L51" i="12" l="1"/>
  <c r="A8" i="13"/>
  <c r="B78" i="20"/>
  <c r="M58" i="20"/>
  <c r="O58" i="20" s="1"/>
  <c r="C19" i="20" l="1"/>
  <c r="C18" i="20"/>
  <c r="C17" i="20"/>
  <c r="G8" i="20"/>
  <c r="G6" i="20"/>
  <c r="D8" i="20"/>
  <c r="D6" i="20"/>
  <c r="B37" i="13" l="1"/>
  <c r="A37" i="13"/>
  <c r="B35" i="13"/>
  <c r="A35" i="13"/>
  <c r="B27" i="13"/>
  <c r="A27" i="13"/>
  <c r="B31" i="13"/>
  <c r="A31" i="13"/>
  <c r="L49" i="12" l="1"/>
  <c r="B41" i="12" l="1"/>
  <c r="E43" i="12"/>
  <c r="E44" i="12" s="1"/>
  <c r="B38" i="12"/>
  <c r="P23" i="12"/>
  <c r="G20" i="12"/>
  <c r="H20" i="12"/>
  <c r="I20" i="12"/>
  <c r="J20" i="12"/>
  <c r="K20" i="12"/>
  <c r="F20" i="12"/>
  <c r="D26" i="12" l="1"/>
  <c r="B79" i="12"/>
  <c r="B5" i="13"/>
  <c r="P24" i="12"/>
  <c r="P26" i="12" l="1"/>
  <c r="K54" i="12" s="1"/>
  <c r="M54" i="12" s="1"/>
  <c r="O54" i="12" s="1"/>
  <c r="H54" i="12"/>
  <c r="H66" i="12"/>
  <c r="G43" i="12"/>
  <c r="M58" i="12"/>
  <c r="O58" i="12" s="1"/>
  <c r="M60" i="12"/>
  <c r="O60" i="12" s="1"/>
  <c r="M52" i="12"/>
  <c r="O52" i="12" s="1"/>
  <c r="M56" i="12"/>
  <c r="O56" i="12" s="1"/>
  <c r="F50" i="12"/>
  <c r="M48" i="12"/>
  <c r="O48" i="12" s="1"/>
  <c r="M50" i="12"/>
  <c r="O50" i="12" s="1"/>
  <c r="H68" i="12"/>
  <c r="H55" i="12"/>
  <c r="H47" i="12"/>
  <c r="H57" i="12"/>
  <c r="B94" i="12"/>
  <c r="H70" i="12"/>
  <c r="H65" i="12"/>
  <c r="H69" i="12"/>
  <c r="H67" i="12"/>
  <c r="A10" i="13"/>
  <c r="K49" i="12" l="1"/>
  <c r="G42" i="12"/>
  <c r="I42" i="12" s="1"/>
  <c r="K70" i="12"/>
  <c r="K59" i="12"/>
  <c r="K69" i="12"/>
  <c r="K47" i="12"/>
  <c r="K61" i="12"/>
  <c r="M61" i="12" s="1"/>
  <c r="O61" i="12" s="1"/>
  <c r="K68" i="12"/>
  <c r="M68" i="12" s="1"/>
  <c r="O68" i="12" s="1"/>
  <c r="G44" i="12"/>
  <c r="I44" i="12" s="1"/>
  <c r="J44" i="12" s="1"/>
  <c r="M44" i="12" s="1"/>
  <c r="K65" i="12"/>
  <c r="K66" i="12" s="1"/>
  <c r="M66" i="12" s="1"/>
  <c r="O66" i="12" s="1"/>
  <c r="K57" i="12"/>
  <c r="K67" i="12"/>
  <c r="K51" i="12"/>
  <c r="M51" i="12" s="1"/>
  <c r="O51" i="12" s="1"/>
  <c r="K55" i="12"/>
  <c r="K53" i="12"/>
  <c r="M53" i="12" s="1"/>
  <c r="O53" i="12" s="1"/>
  <c r="I43" i="12"/>
  <c r="J43" i="12" s="1"/>
  <c r="M43" i="12" l="1"/>
  <c r="M42" i="12"/>
  <c r="B39" i="12" l="1"/>
  <c r="B42" i="12" s="1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B7" i="13"/>
  <c r="B4" i="13"/>
  <c r="B3" i="13"/>
  <c r="B2" i="13"/>
  <c r="A4" i="13"/>
  <c r="A3" i="13"/>
  <c r="A2" i="13"/>
  <c r="P18" i="12"/>
  <c r="F49" i="12" l="1"/>
  <c r="D20" i="12"/>
  <c r="P19" i="12"/>
  <c r="P20" i="12" s="1"/>
  <c r="G39" i="12" l="1"/>
  <c r="G40" i="12" s="1"/>
  <c r="M59" i="12"/>
  <c r="O59" i="12" s="1"/>
  <c r="M55" i="12"/>
  <c r="O55" i="12" s="1"/>
  <c r="M65" i="12"/>
  <c r="O65" i="12" s="1"/>
  <c r="M67" i="12"/>
  <c r="O67" i="12" s="1"/>
  <c r="P34" i="12"/>
  <c r="L102" i="12" s="1"/>
  <c r="M49" i="12"/>
  <c r="O49" i="12" s="1"/>
  <c r="M47" i="12"/>
  <c r="O47" i="12" s="1"/>
  <c r="M57" i="12"/>
  <c r="O57" i="12" s="1"/>
  <c r="M70" i="12"/>
  <c r="O70" i="12" s="1"/>
  <c r="M69" i="12"/>
  <c r="O69" i="12" s="1"/>
  <c r="I39" i="12" l="1"/>
  <c r="J39" i="12" s="1"/>
  <c r="L39" i="12" s="1"/>
  <c r="E40" i="12"/>
  <c r="I40" i="12"/>
  <c r="J40" i="12" s="1"/>
  <c r="L40" i="12" l="1"/>
  <c r="F2" i="6"/>
</calcChain>
</file>

<file path=xl/sharedStrings.xml><?xml version="1.0" encoding="utf-8"?>
<sst xmlns="http://schemas.openxmlformats.org/spreadsheetml/2006/main" count="704" uniqueCount="363">
  <si>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</si>
  <si>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</si>
  <si>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</si>
  <si>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</si>
  <si>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</si>
  <si>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</si>
  <si>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</si>
  <si>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</si>
  <si>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</si>
  <si>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</si>
  <si>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</si>
  <si>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</si>
  <si>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</si>
  <si>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</si>
  <si>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</si>
  <si>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</si>
  <si>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</si>
  <si>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</si>
  <si>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</si>
  <si>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</si>
  <si>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</si>
  <si>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</si>
  <si>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</si>
  <si>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</si>
  <si>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</si>
  <si>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</si>
  <si>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</si>
  <si>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</si>
  <si>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</si>
  <si>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</si>
  <si>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</si>
  <si>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</si>
  <si>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</si>
  <si>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</si>
  <si>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</si>
  <si>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</si>
  <si>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</si>
  <si>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</si>
  <si>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</si>
  <si>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</si>
  <si>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</si>
  <si>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</si>
  <si>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</si>
  <si>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</si>
  <si>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</si>
  <si>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</si>
  <si>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</si>
  <si>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</si>
  <si>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</si>
  <si>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Comments</t>
  </si>
  <si>
    <t>PP MEETING DATE</t>
  </si>
  <si>
    <t xml:space="preserve">BUYER </t>
  </si>
  <si>
    <t>SEASON</t>
  </si>
  <si>
    <t xml:space="preserve">STYLE </t>
  </si>
  <si>
    <t>ITEM</t>
  </si>
  <si>
    <t>KNIT</t>
  </si>
  <si>
    <t>Issue</t>
  </si>
  <si>
    <t>Responsible</t>
  </si>
  <si>
    <t>Complition Date</t>
  </si>
  <si>
    <t>Fabric</t>
  </si>
  <si>
    <t>-CÓ</t>
  </si>
  <si>
    <t>Trims and Accessories</t>
  </si>
  <si>
    <t>Pattern &amp; Marker</t>
  </si>
  <si>
    <t>Cutting</t>
  </si>
  <si>
    <t>Technical Garment Construction</t>
  </si>
  <si>
    <t>Operation and Attachments</t>
  </si>
  <si>
    <t>Printing</t>
  </si>
  <si>
    <t>Embroidery</t>
  </si>
  <si>
    <t>Washing</t>
  </si>
  <si>
    <t>Packing</t>
  </si>
  <si>
    <t>TẤM LÓT THÙNG</t>
  </si>
  <si>
    <t>NATURAL</t>
  </si>
  <si>
    <t>100% COTTON</t>
  </si>
  <si>
    <t>SIZE:</t>
  </si>
  <si>
    <t>L</t>
  </si>
  <si>
    <t>XL</t>
  </si>
  <si>
    <t>XXL</t>
  </si>
  <si>
    <t>S</t>
  </si>
  <si>
    <t>SIZE</t>
  </si>
  <si>
    <t>SỐ LƯỢNG</t>
  </si>
  <si>
    <t>-CẮT CHÍNH XÁC</t>
  </si>
  <si>
    <t>EXTRA (+/-)</t>
  </si>
  <si>
    <t xml:space="preserve">XUẤT NGÀY </t>
  </si>
  <si>
    <t>PHẦN C : PHỤ LIỆU ĐÓNG GÓI</t>
  </si>
  <si>
    <t>PHẦN D : IN / THÊU / WASH</t>
  </si>
  <si>
    <t>XS</t>
  </si>
  <si>
    <t>CUSTOMER :</t>
  </si>
  <si>
    <t>No.</t>
  </si>
  <si>
    <t>ARMHOLE STRAIGHT</t>
  </si>
  <si>
    <t>NECK WIDTH (SEAM TO SEAM)</t>
  </si>
  <si>
    <t>SKU</t>
  </si>
  <si>
    <t>BRAIN DEAD</t>
  </si>
  <si>
    <t>CLEAR</t>
  </si>
  <si>
    <t>POM Name</t>
  </si>
  <si>
    <t>How to Measure</t>
  </si>
  <si>
    <t>Critical</t>
  </si>
  <si>
    <t>Type</t>
  </si>
  <si>
    <t>Tol +/-</t>
  </si>
  <si>
    <t>FRONT LENGTH FROM HPS</t>
  </si>
  <si>
    <t>DÀI THÂN TRƯỚC ĐO TỪ ĐỈNH VAI</t>
  </si>
  <si>
    <t>full</t>
  </si>
  <si>
    <t>ACROSS CHEST (1" DOWN FROM UNDERARM)</t>
  </si>
  <si>
    <t>24 1/2</t>
  </si>
  <si>
    <t>BOTTOM OPENING</t>
  </si>
  <si>
    <t>ACROSS SHOULDER (SEAM TO SEAM)</t>
  </si>
  <si>
    <t>10 1/4</t>
  </si>
  <si>
    <t>BICEP (1" DOWN FROM UNDERARM)</t>
  </si>
  <si>
    <t>half</t>
  </si>
  <si>
    <t>9 1/2</t>
  </si>
  <si>
    <t>SLEEVE OPENING</t>
  </si>
  <si>
    <t>8 1/2</t>
  </si>
  <si>
    <t>FRONT NECK DROP (HPS TO EDGE OF BAND)</t>
  </si>
  <si>
    <t>BACK NECK DROP (HPS TO EDGE OF BAND)</t>
  </si>
  <si>
    <t>NECK BAND WIDTH</t>
  </si>
  <si>
    <t>TO BẢN BO CỔ</t>
  </si>
  <si>
    <t>RỘNG NGANG CỔ</t>
  </si>
  <si>
    <t>7 3/4</t>
  </si>
  <si>
    <t>HẠ CỔ TRƯỚC (ĐO TỪ ĐỈNH VAI ĐẾN BO CỔ)</t>
  </si>
  <si>
    <t>3 3/4</t>
  </si>
  <si>
    <t>HẠ CỔ SAU (ĐO TỪ ĐỈNH VAI ĐẾN BO CỔ)</t>
  </si>
  <si>
    <t>RỘNG VAI ( TỪ ĐƯỜNG MAY ĐẾN ĐƯỜNG MAY)</t>
  </si>
  <si>
    <t>24 3/4</t>
  </si>
  <si>
    <t>26 3/4</t>
  </si>
  <si>
    <t>NGANG NGỰC ĐO TỪ NÁCH XUỐNG 1''</t>
  </si>
  <si>
    <t>20 1/2</t>
  </si>
  <si>
    <t>22 1/2</t>
  </si>
  <si>
    <t>26 1/2</t>
  </si>
  <si>
    <t>28 1/2</t>
  </si>
  <si>
    <t>RỘNG LAI- ĐO THẲNG</t>
  </si>
  <si>
    <t>NÁCH ĐO THẲNG</t>
  </si>
  <si>
    <t>10 1/2</t>
  </si>
  <si>
    <t>11 1/2</t>
  </si>
  <si>
    <t>SLEEVE LENGTH FROM SHOULDER SEAM</t>
  </si>
  <si>
    <t>DÀI TAY</t>
  </si>
  <si>
    <t>7 5/8</t>
  </si>
  <si>
    <t>8 3/8</t>
  </si>
  <si>
    <t>8 3/4</t>
  </si>
  <si>
    <t>BẮP TAY DƯỚI NÁCH 1"</t>
  </si>
  <si>
    <t>9 1/4</t>
  </si>
  <si>
    <t>9 3/4</t>
  </si>
  <si>
    <t>10 3/4</t>
  </si>
  <si>
    <t>CỬA TAY ( ĐO THẲNG)</t>
  </si>
  <si>
    <t>SLEEVE AND SHIRT HEM WIDTH</t>
  </si>
  <si>
    <t>TO BẢN LAI TAY, LAI ÁO</t>
  </si>
  <si>
    <t>XXS</t>
  </si>
  <si>
    <t>STYLE NUMBER:</t>
  </si>
  <si>
    <t>MEASUREMENT BY INCH</t>
  </si>
  <si>
    <t>THÔNG TIN ĐỊNH VỊ HÌNH IN</t>
  </si>
  <si>
    <t>CHẤT LƯỢNG, HIỆU ỨNG  DUYỆT THEO</t>
  </si>
  <si>
    <t>Mã số:</t>
  </si>
  <si>
    <t>MER.QT-1.BM.4</t>
  </si>
  <si>
    <t>Lần ban hành:</t>
  </si>
  <si>
    <t>01</t>
  </si>
  <si>
    <t>Số trang</t>
  </si>
  <si>
    <t>-CUNG CẤP RẬP THÂN TRƯỚC + THÂN SAU NGƯỜI MẶC ĐỦ SIZE</t>
  </si>
  <si>
    <t>Ngày cập nhật: 29/6/2021</t>
  </si>
  <si>
    <t>03/03</t>
  </si>
  <si>
    <t>- POLY BAG NHỎ SẼ ĐÓNG THÙNG RIÊNG XUẤT CHUNG VỚI LÔ HÀNG SẢN XUẤT CHO KHÁCH.
- ĐÓNG HÀNG ĐÚNG QUI CÁCH GẤP HÀNG NHƯ BÌNH THƯỜNG ĐỂ VÀO BAO POLY BAG LỚN VÀ CHO VÀO THÙNG.</t>
  </si>
  <si>
    <t>-CÁCH MAY THEO ÁO MẪU PP B15-TS157 , MÀU WHITE  ĐÃ DUYỆT</t>
  </si>
  <si>
    <t>MER.QT-4.BM4</t>
  </si>
  <si>
    <t>01/01</t>
  </si>
  <si>
    <t xml:space="preserve">STYLE(S)# </t>
  </si>
  <si>
    <t>Completion Date</t>
  </si>
  <si>
    <t>Printting</t>
  </si>
  <si>
    <t>CUTTING</t>
  </si>
  <si>
    <t>TECHNICAL</t>
  </si>
  <si>
    <t>PRINTING</t>
  </si>
  <si>
    <t>OUTSOURCE</t>
  </si>
  <si>
    <t>DYING</t>
  </si>
  <si>
    <t>QC/QA</t>
  </si>
  <si>
    <t>PACKING</t>
  </si>
  <si>
    <t>-CÁCH MAY THEO ÁO MẪU PP B15-TS157 , MÀU WHITE  ĐÃ DUYỆT
-CHỈNH MÁY ĐỂ ĐƯỜNG MAY TRÁNH MO LAI SAU WASH</t>
  </si>
  <si>
    <t xml:space="preserve">PHẦN F: LƯU Ý </t>
  </si>
  <si>
    <t>LOYALIST</t>
  </si>
  <si>
    <t>PFD</t>
  </si>
  <si>
    <t>HOODIE</t>
  </si>
  <si>
    <t>PCS</t>
  </si>
  <si>
    <t>WHITE</t>
  </si>
  <si>
    <t>PHẦN A: VẢI</t>
  </si>
  <si>
    <t>DYEMAX</t>
  </si>
  <si>
    <t>- NHÃN SIZE - SỐ LƯỢNG MỖI SIZE NHƯ SAU:</t>
  </si>
  <si>
    <t>CHÚ Ý:</t>
  </si>
  <si>
    <t>RIB 1x1 430GSM</t>
  </si>
  <si>
    <t>BO TAY/ LAI</t>
  </si>
  <si>
    <t>CHỈ 40/2 SỬA HÀNG NHUỘM</t>
  </si>
  <si>
    <t>WHITE/BLACK</t>
  </si>
  <si>
    <t>WHITE/ BLACK</t>
  </si>
  <si>
    <t>BARCODE STICKER
2" (W) X 1" (L)</t>
  </si>
  <si>
    <t>- CÁCH MAY NHƯ ÁO MẪU CHUYỂN CÙNG TÁC NGHIỆP</t>
  </si>
  <si>
    <t>NHÃN THÀNH PHẦN 100% COTTON</t>
  </si>
  <si>
    <t>BÊN TRONG THÙNG</t>
  </si>
  <si>
    <t>02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</si>
  <si>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</si>
  <si>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</si>
  <si>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</si>
  <si>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</si>
  <si>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</si>
  <si>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</si>
  <si>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-CUNG CẤP RẬP THÂN TRƯỚC, SAU NGƯỜI MẶC ĐỦ SIZE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</si>
  <si>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</si>
  <si>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</si>
  <si>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-MAY THEO MẪU SIZE SET ĐÃ DUYỆT 
</t>
  </si>
  <si>
    <t xml:space="preserve">LOSS23P0001002T00K
LOT 0707/12 2 ÁNH A: CẤP HẾT 101M 
LOT 0708/12 2 ÁNH A: CẤP 9M  </t>
  </si>
  <si>
    <t>LOSS23P0001001T00K
LOT 0705/12 ÁNH A: CẤP HẾT 534M
LOT 0706/12 ÁNH A: CẤP 236M</t>
  </si>
  <si>
    <t>NHÃN CHÍNH ENCHANTE</t>
  </si>
  <si>
    <t>THÙNG CARTON 60CM (L) *40CM (W)* 30CM (H)</t>
  </si>
  <si>
    <t>THEO S/O DUYỆT MÀU GREEN DỰ KIẾN CHUYỂN 24/2/23</t>
  </si>
  <si>
    <t>NHÃN XÉ PHÂN SIZE</t>
  </si>
  <si>
    <t>CHỈ 40/2 MAY NHÃN</t>
  </si>
  <si>
    <t>LỖI VẢI (DEFECT)
+ ĐẦU KHÚC</t>
  </si>
  <si>
    <t>SỐ LƯỢNG CẦN CẤP CHO TEST INHOUSE</t>
  </si>
  <si>
    <t>SỐ LƯỢNG CẦN CẤP CHO TEST OUTSOURCE</t>
  </si>
  <si>
    <t>CREME</t>
  </si>
  <si>
    <t>GÓI CHỐNG ẨM</t>
  </si>
  <si>
    <t>SỬ DỤNG TRÊN TOÀN BỘ ÁO TRƯỚC NHUỘM</t>
  </si>
  <si>
    <t>SỬA HÀNG SAU NHUỘM</t>
  </si>
  <si>
    <t xml:space="preserve">ĐÍNH NHÃN CHÍNH Ở MẶT TRONG ÁO </t>
  </si>
  <si>
    <t>MAY SAU NHUỘM, GIỮA CỔ SAU, DƯỚI ĐƯỜNG TRA CỔ 1/2"</t>
  </si>
  <si>
    <t xml:space="preserve">MAY 2 CẠNH BẰNG MÁY 1K
SỬ DỤNG CHỈ TRONG MÀU WHITE , CHỈ NGOÀI TIỆP MÀU THÂN
VỊ TRÍ: GIỮA BẢN LƯNG SAU </t>
  </si>
  <si>
    <t>MAY SAU NHUỘM, MAY 1K = CHỈ SỬA HÀNG NHUỘM TIỆP MÀU THÂN
VỊ TRÍ : Ở SƯỜN PHẢI NGƯỜI MẶC, TRÊN ĐƯỜNG RÁP BO 2"</t>
  </si>
  <si>
    <t>MAY 1K = CHỈ SỬA HÀNG NHUỘM TIỆP MÀU THÂN
VỊ TRÍ : DƯỚI ĐƯỜNG TRA LƯNG 2" Ở SƯỜN PHẢI NGƯỜI MẶC</t>
  </si>
  <si>
    <t>MAY TRƯỚC NHUỘM,  GIỮA CỔ SAU</t>
  </si>
  <si>
    <t>MAY TRƯỚC NHUỘM, GIỮA LƯNG QUẦN</t>
  </si>
  <si>
    <t>NCC TAH TONG</t>
  </si>
  <si>
    <t>SHIPPING SAMPLE</t>
  </si>
  <si>
    <t>BÊN TRONG POLYBAG</t>
  </si>
  <si>
    <t>MIẾNG PATCH THÊU 2.9"</t>
  </si>
  <si>
    <t xml:space="preserve">Vị trí dán: góc phải của túi polybag, 
cách mỗi cạnh 3cm </t>
  </si>
  <si>
    <t>WHITE/ NAVY</t>
  </si>
  <si>
    <t>SS24</t>
  </si>
  <si>
    <t>NHÃN XE PHÂN SIZE</t>
  </si>
  <si>
    <t>KHÔNG: IN/THÊU/WASH</t>
  </si>
  <si>
    <t>BLUE</t>
  </si>
  <si>
    <t>X</t>
  </si>
  <si>
    <t>MAY SAU NHUỘM, GẮN GIỮA VIỀN CỔ SAU</t>
  </si>
  <si>
    <t>VIỀN CỔ SAU+VAI</t>
  </si>
  <si>
    <t>PLEASING DISNEY</t>
  </si>
  <si>
    <t>LYHD144</t>
  </si>
  <si>
    <t>PASTORAL SYMPHONY HOODIE</t>
  </si>
  <si>
    <t>QUY CÁCH MAY-LYHD144</t>
  </si>
  <si>
    <t>100%COTTON DRY BRUSHED FLEECE (30'S/1CD+10'S/1CM 61/39)_340GSM</t>
  </si>
  <si>
    <t>100%COTTON RIB 1x1 (20'S/1x2CM) 400gsm</t>
  </si>
  <si>
    <r>
      <t>IN :</t>
    </r>
    <r>
      <rPr>
        <b/>
        <sz val="24"/>
        <rFont val="Muli"/>
      </rPr>
      <t xml:space="preserve"> </t>
    </r>
  </si>
  <si>
    <t>COMMENT: Color is a bit too light and dirty - Pantone is a bit more vibrant and clean
Character
MÀU HƠI NHẠT VÀ BẨN- MÀU PANTONE RỰC HỠN VÀ SẠCH SẼ HƠN</t>
  </si>
  <si>
    <t>THÂN TRƯỚC IN THÀNH PHẨM. PHẢI XẺ SƯỜN, BUNG LAI, XẺ TỪ NÁCH XUỐNG TAY KHOẢNG 30CM.
THÔNG SỐ CO RÚT LẤY THEO THÔNG SỐ CO RÚT MÃ: LYHD119</t>
  </si>
  <si>
    <r>
      <t>THÊU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</si>
  <si>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</si>
  <si>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t>MAY SAU NHUỘM, MAY 1K = CHỈ SỬA HÀNG NHUỘM TIỆP MÀU THÂN
VỊ TRÍ : Ở SƯỜN TRÁI NGƯỜI MẶC, TRÊN ĐƯỜNG TRA BO LAI 2"</t>
  </si>
  <si>
    <t>THEO SIZE</t>
  </si>
  <si>
    <t>L16 SS24 G2619</t>
  </si>
  <si>
    <t>170CM</t>
  </si>
  <si>
    <t>2XL</t>
  </si>
  <si>
    <t>3XL</t>
  </si>
  <si>
    <t>4XL</t>
  </si>
  <si>
    <t>5XL</t>
  </si>
  <si>
    <t>L16-0232</t>
  </si>
  <si>
    <t>KHÔNG WASH</t>
  </si>
  <si>
    <t>THÔNG SỐ AO HOODIE</t>
  </si>
  <si>
    <t>+/-</t>
  </si>
  <si>
    <t>FRONT BODY LENGTH FROM HPS NK SM TO BOTTOM</t>
  </si>
  <si>
    <t>NECK WIDTH SEAM TO SEAM</t>
  </si>
  <si>
    <t>RỘNG NGANG CỔ TỪ ĐƯỜNG MAY ĐẾN Đ.MAY</t>
  </si>
  <si>
    <t>FRONT NECK DROP FROM HPS NECK SEAM TO SEAM</t>
  </si>
  <si>
    <t>HẠ CỔ TRƯỚC TỪ ĐỈNH ĐƯỜNG MAY CỔ-&gt;Đ.MAY</t>
  </si>
  <si>
    <t>BACK NECK DROP FROM HPS NECK SEAM TO SEAM</t>
  </si>
  <si>
    <t>HẠ CỔ SAU TỪ ĐỈNH ĐƯỜNG MAY CỔ-&gt;Đ.MAY</t>
  </si>
  <si>
    <t>ACROSS SHOULDER AT BACK SM TO SM</t>
  </si>
  <si>
    <t>RỘNG VAI THÂN SAU TỪ Đ.MAY-&gt;Đ.MAY</t>
  </si>
  <si>
    <t>CHEST 2.5CM BELOW UNDERARM - HALF</t>
  </si>
  <si>
    <t>NGANG NGỰC ĐO TỪ NÁCH XUỐNG 2.5CM</t>
  </si>
  <si>
    <t>BOTTOM HEM SWEEP AT EDGE - HALF</t>
  </si>
  <si>
    <t>RỘNG LAI - ĐO TẠI CẠNH-NỬA VÒNG</t>
  </si>
  <si>
    <t>DÀI TAY TỪ ĐƯỜNG MAY VAI ĐẾN LAI TAY</t>
  </si>
  <si>
    <t>BICEP 2.5CM BELOW AH- HALF</t>
  </si>
  <si>
    <t>BẮP TAY DƯỚI NÁCH 2.5CM</t>
  </si>
  <si>
    <t>SLEEVE OPENING AT CUFF EDGE - HALF</t>
  </si>
  <si>
    <t>CỬA TAY TẠI CẠNH-NỬA VÒNG</t>
  </si>
  <si>
    <t>HOOD HEIGHT AT CF ALONG EDGE- HALF</t>
  </si>
  <si>
    <t>CAO NÓN-NỬA VÒNG</t>
  </si>
  <si>
    <t>HOOD WIDTH 18CM DOWN FROM CF EDGE - HALF</t>
  </si>
  <si>
    <t>RỘNG NÓN  TỪ ĐỈNH XUỐNG 7"-NỬA VÒNG</t>
  </si>
  <si>
    <t>KANGAROO POCKET WIDTH AT TOP</t>
  </si>
  <si>
    <t>RỘNG TÚI CẠNH TRÊN</t>
  </si>
  <si>
    <t>KANGAROO POCKET WIDTH AT WAISTBAND SEAM</t>
  </si>
  <si>
    <t>RỘNG TÚI CẠNH DƯỚI</t>
  </si>
  <si>
    <t>KANGAROO POCKET HEIGHT AT CENTER</t>
  </si>
  <si>
    <t>CAO TÚI</t>
  </si>
  <si>
    <t>KANGAROO HAND POCKET OPENING</t>
  </si>
  <si>
    <t>DÀI MIỆNG TÚI</t>
  </si>
  <si>
    <t>KANGAROO POCKET WIDTH AT WIDEST POINT</t>
  </si>
  <si>
    <t>RỘNG TÚI TẠI ĐIỂM RỘNG NHẤT</t>
  </si>
  <si>
    <t>CUFF HEIGHT</t>
  </si>
  <si>
    <t>CAO BO TAY</t>
  </si>
  <si>
    <t>WAISTBAND HEIGHT</t>
  </si>
  <si>
    <t>CAO BO LAI</t>
  </si>
  <si>
    <t>ARTWORK POSITION BELOW CF NECK</t>
  </si>
  <si>
    <t>VỊ TRÍ HÌNH IN/THÊU DƯỚI ĐƯỜNG MAY CỔ TRƯỚC</t>
  </si>
  <si>
    <t>ARTWORK TOTAL WIDTH</t>
  </si>
  <si>
    <t>RỘNG HÌNH IN/THÊU</t>
  </si>
  <si>
    <t>ARTWORK TOTAL HEIGHT</t>
  </si>
  <si>
    <t>CAO HÌNH IN/THÊU</t>
  </si>
  <si>
    <t>ARMHOLE STRAIGHT SHOULDER SM TO UNDERARM</t>
  </si>
  <si>
    <t>SLEEVE LENGTH FROM CBN</t>
  </si>
  <si>
    <t>IN THÂN TRƯỚC : 21.8CM RỘNG X 24.8CM CAO</t>
  </si>
  <si>
    <t>GÓP Ý MẪU SMS</t>
  </si>
  <si>
    <t>↓</t>
  </si>
  <si>
    <t>THÔNG TIN ĐỊNH VỊ HÌNH THÊU</t>
  </si>
  <si>
    <t xml:space="preserve">Hình thêu thân trước: </t>
  </si>
  <si>
    <t>CANH GIỮA THÂN TRƯỚC</t>
  </si>
  <si>
    <t>THÊU BÁN THÀNH PHẨM THÂN TRƯỚC SAU KHI IN</t>
  </si>
  <si>
    <t>DUYỆT HÌNH THÊU THEO</t>
  </si>
  <si>
    <t xml:space="preserve">CHẤT LƯỢNG VÀ KÍCH THƯỚC </t>
  </si>
  <si>
    <t>GÓP Ý THÔNG SỐ MẪU SMS</t>
  </si>
  <si>
    <t>POINT OF MEASURE</t>
  </si>
  <si>
    <t>ARMHOLE STRAIGHT SHOULDER SM TO UNDERARM S</t>
  </si>
  <si>
    <r>
      <rPr>
        <b/>
        <sz val="8"/>
        <rFont val="Liberation Sans Narrow"/>
        <family val="2"/>
      </rPr>
      <t xml:space="preserve">ORIGINAL SPECS (SAMPLE
</t>
    </r>
    <r>
      <rPr>
        <b/>
        <sz val="8"/>
        <rFont val="Liberation Sans Narrow"/>
        <family val="2"/>
      </rPr>
      <t>SIZE: M)</t>
    </r>
  </si>
  <si>
    <r>
      <rPr>
        <b/>
        <sz val="8"/>
        <rFont val="Liberation Sans Narrow"/>
        <family val="2"/>
      </rPr>
      <t xml:space="preserve">1ST PROTO
</t>
    </r>
    <r>
      <rPr>
        <b/>
        <sz val="8"/>
        <rFont val="Liberation Sans Narrow"/>
        <family val="2"/>
      </rPr>
      <t>MEASURED SPECS (2/8/24)</t>
    </r>
  </si>
  <si>
    <r>
      <rPr>
        <b/>
        <sz val="8"/>
        <rFont val="Liberation Sans Narrow"/>
        <family val="2"/>
      </rPr>
      <t xml:space="preserve">1ST PROTO
</t>
    </r>
    <r>
      <rPr>
        <b/>
        <sz val="8"/>
        <rFont val="Liberation Sans Narrow"/>
        <family val="2"/>
      </rPr>
      <t>REVISED SPECS (3/6/24)</t>
    </r>
  </si>
  <si>
    <r>
      <rPr>
        <b/>
        <sz val="8"/>
        <rFont val="Liberation Sans Narrow"/>
        <family val="2"/>
      </rPr>
      <t>NOTES</t>
    </r>
  </si>
  <si>
    <r>
      <rPr>
        <b/>
        <sz val="8"/>
        <rFont val="Liberation Sans Narrow"/>
        <family val="2"/>
      </rPr>
      <t xml:space="preserve">2ND PROTO
</t>
    </r>
    <r>
      <rPr>
        <b/>
        <sz val="8"/>
        <rFont val="Liberation Sans Narrow"/>
        <family val="2"/>
      </rPr>
      <t>MEASURED SPECS (DATE)</t>
    </r>
  </si>
  <si>
    <r>
      <rPr>
        <b/>
        <sz val="8"/>
        <rFont val="Liberation Sans Narrow"/>
        <family val="2"/>
      </rPr>
      <t xml:space="preserve">2ND PROTO
</t>
    </r>
    <r>
      <rPr>
        <b/>
        <sz val="8"/>
        <rFont val="Liberation Sans Narrow"/>
        <family val="2"/>
      </rPr>
      <t>REVISED SPECS (5/22/24)</t>
    </r>
  </si>
  <si>
    <r>
      <rPr>
        <sz val="6.5"/>
        <rFont val="Arial"/>
        <family val="2"/>
      </rPr>
      <t>BACK TO SPEC</t>
    </r>
  </si>
  <si>
    <r>
      <rPr>
        <sz val="6.5"/>
        <rFont val="Arial"/>
        <family val="2"/>
      </rPr>
      <t>REVISED APRIL 5</t>
    </r>
  </si>
  <si>
    <r>
      <rPr>
        <sz val="6.5"/>
        <rFont val="Arial"/>
        <family val="2"/>
      </rPr>
      <t>UPDATE</t>
    </r>
  </si>
  <si>
    <t>CAO HÌNH ART</t>
  </si>
  <si>
    <t>RỘNG HÌNH ART</t>
  </si>
  <si>
    <t xml:space="preserve">NHÃN CHÍNH PLEASING </t>
  </si>
  <si>
    <t>NHÃN TRANG TRÍ TAY</t>
  </si>
  <si>
    <t>MAY NHÃN TRANG TRÍ TAY</t>
  </si>
  <si>
    <t>SINGLE JERSEY190GSM</t>
  </si>
  <si>
    <t>L16-0241&amp;
L16-0259</t>
  </si>
  <si>
    <t>L16-0218</t>
  </si>
  <si>
    <t>GR10.170</t>
  </si>
  <si>
    <t>KHG</t>
  </si>
  <si>
    <t>POLYBAG PLEASING</t>
  </si>
  <si>
    <t>GẮN LÊN VIỀN CỔ SAU, KẾ BÊN CẠNH TRÁI NHÃN CHÍNH</t>
  </si>
  <si>
    <t>DÁN MIỆNG BAO TRÁNH CHỮ PLEASING VÌ SẼ TRÓC CHỮ</t>
  </si>
  <si>
    <t>MER - LÂM-205</t>
  </si>
  <si>
    <t>THAM KHẢO QUY CÁCH MAY THEO ÁO MẪU PP MÃ HÀNG LYHD144 MÀU WINTER SKY ĐÃ CHUYỂN CÙNG TÁC NGHIỆP</t>
  </si>
  <si>
    <t>WINTER SKY</t>
  </si>
  <si>
    <t>WINTER SKY 14-4307 TCX</t>
  </si>
  <si>
    <r>
      <t xml:space="preserve">LOSS24P0214009T00K
</t>
    </r>
    <r>
      <rPr>
        <b/>
        <sz val="20"/>
        <color rgb="FFFF0000"/>
        <rFont val="Muli"/>
      </rPr>
      <t>DỰ KIẾN NK 19/7/24</t>
    </r>
  </si>
  <si>
    <t>PO CHỈ CHỢ L16-0252</t>
  </si>
  <si>
    <t>L16-0267</t>
  </si>
  <si>
    <t>THẺ BÀI</t>
  </si>
  <si>
    <t>VỊ TRÍ HÌNH ART DƯỚI ĐƯỜNG MAY CỔ TRƯỚC (CM)</t>
  </si>
  <si>
    <t>IN BÁN THÀNH PHẨM TẠI THÂN TRƯỚC</t>
  </si>
  <si>
    <t>THEO ÁO MẪU PP CHUYỂN CÙNG TÁC NGHIỆP</t>
  </si>
  <si>
    <t>DUYỆT HÌNH IN THEO  ÁO MẪU PP CHUYỂN CÙNG TÁC NGHIỆP</t>
  </si>
  <si>
    <t>THEO ART WORK: RẬP THÊU VUI LÒNG BÁO LẠI ĐỊNH VỊ DỰA TRÊN AW ĐỂ CẬP NHẬT TÁC NGHIỆP CHO KIỂM HÀNG</t>
  </si>
  <si>
    <t>- CÁCH GẮN NHÃN PHẢI NHƯ TÀI LIỆU YÊU CẦU, CÁCH MAY THEO ÁO MẪU</t>
  </si>
  <si>
    <t>GẮN NHÃN LÊN GIỮA VIỀN CỔ SAU, GẤP ĐÔI KHI MAY</t>
  </si>
  <si>
    <t xml:space="preserve">Vị trí dán: góc phải của túi polybag, cách mỗi cạnh 3cm 
</t>
  </si>
  <si>
    <t>LOSS24P0214007T00K
LOT T1551-5 ÁNH A: CẤP HẾT 631M
LOT T1550-5 ÁNH A: CẤP HẾT 620M
LOT T1549-5 ÁNH A: CẤP  HET 549M</t>
  </si>
  <si>
    <t>LOSS24P0214008T00K
LOT T1551-5 ÁNH A: CẤP HẾT 73M
LOT T1550-5 ÁNH A: CẤP HẾT 76M
LOT T1549-5 ÁNH A: CẤP  45M</t>
  </si>
  <si>
    <t>HOODIE GROUP</t>
  </si>
  <si>
    <t>UA SUGGEST TO ADJUSTED INCREASE TOLERANCE BECAUSE TOLERANCE IS SO SMALL</t>
  </si>
  <si>
    <t>TOL +/-</t>
  </si>
  <si>
    <t>ĐIỀU CHỈNH TĂNG DUNG SAI</t>
  </si>
  <si>
    <t>ARMHOLE STARIGHT SHOULDER SM TO UNDERARM</t>
  </si>
  <si>
    <t>SLEEVE LENGTH FROM CBN TO CUFF EDGE</t>
  </si>
  <si>
    <t>DÀI TAY TỪ GIỮA SAU ĐẾN LAI TAY</t>
  </si>
  <si>
    <r>
      <t xml:space="preserve">-MAY 1 KIM TAY PHẢI NGƯỜI MẶC.
- TỪ ĐƯỜNG TRA BO TAY LÊN </t>
    </r>
    <r>
      <rPr>
        <sz val="26"/>
        <color rgb="FFFF0000"/>
        <rFont val="Calibri"/>
        <family val="2"/>
        <scheme val="minor"/>
      </rPr>
      <t>3.5CM</t>
    </r>
    <r>
      <rPr>
        <sz val="26"/>
        <color rgb="FF000000"/>
        <rFont val="Calibri"/>
        <family val="2"/>
        <scheme val="minor"/>
      </rPr>
      <t xml:space="preserve">. 
-MAY CHÍNH GIỮA SÓNG TAY. MAY NHÃN 4 CẠNH CHỈ TIỆP MÀU NHÃN
</t>
    </r>
    <r>
      <rPr>
        <b/>
        <sz val="36"/>
        <color rgb="FF000000"/>
        <rFont val="Calibri"/>
        <family val="2"/>
        <scheme val="minor"/>
      </rPr>
      <t>CẮT NHÃN BẰNG NHIỆT, GẤP MÉP 2 ĐẦU TRÊN DƯỚI VÀ MAY 4 CẠNH ĐỂ THÀNH PHẨM NHƯ ÁO MẪU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</si>
</sst>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7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m/d"/>
    <numFmt numFmtId="174" formatCode="[$-409]d\-mmm\-yy;@"/>
    <numFmt numFmtId="175" formatCode="0.000"/>
    <numFmt numFmtId="176" formatCode="&quot;$&quot;#,##0;\-&quot;$&quot;#,##0"/>
    <numFmt numFmtId="177" formatCode="&quot;$&quot;#,##0;[Red]\-&quot;$&quot;#,##0"/>
    <numFmt numFmtId="178" formatCode="_-&quot;$&quot;* #,##0_-;\-&quot;$&quot;* #,##0_-;_-&quot;$&quot;* &quot;-&quot;_-;_-@_-"/>
    <numFmt numFmtId="179" formatCode="_-* #,##0_-;\-* #,##0_-;_-* &quot;-&quot;_-;_-@_-"/>
    <numFmt numFmtId="180" formatCode="_-&quot;$&quot;* #,##0.00_-;\-&quot;$&quot;* #,##0.00_-;_-&quot;$&quot;* &quot;-&quot;??_-;_-@_-"/>
    <numFmt numFmtId="181" formatCode="_-* #,##0.00_-;\-* #,##0.00_-;_-* &quot;-&quot;??_-;_-@_-"/>
    <numFmt numFmtId="182" formatCode="_-* #,##0.00\ &quot;₫&quot;_-;\-* #,##0.00\ &quot;₫&quot;_-;_-* &quot;-&quot;??\ &quot;₫&quot;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  <numFmt numFmtId="215" formatCode="#\ ?/4"/>
    <numFmt numFmtId="216" formatCode="0.00;[Red]0.00"/>
    <numFmt numFmtId="217" formatCode="0.0000"/>
  </numFmts>
  <fonts count="27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22"/>
      <color rgb="FFFF0000"/>
      <name val="Muli"/>
    </font>
    <font>
      <b/>
      <sz val="30"/>
      <color theme="1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u/>
      <sz val="36"/>
      <color indexed="48"/>
      <name val="Muli"/>
    </font>
    <font>
      <u/>
      <sz val="36"/>
      <name val="Muli"/>
    </font>
    <font>
      <b/>
      <sz val="14"/>
      <color theme="1"/>
      <name val="Calibri"/>
      <family val="2"/>
      <scheme val="minor"/>
    </font>
    <font>
      <b/>
      <sz val="48"/>
      <name val="Muli"/>
    </font>
    <font>
      <b/>
      <u/>
      <sz val="24"/>
      <name val="Muli"/>
    </font>
    <font>
      <b/>
      <u/>
      <sz val="24"/>
      <color rgb="FFFF0000"/>
      <name val="Muli"/>
    </font>
    <font>
      <b/>
      <sz val="24"/>
      <color rgb="FFFF0000"/>
      <name val="Muli"/>
    </font>
    <font>
      <b/>
      <sz val="26"/>
      <color rgb="FFFF0000"/>
      <name val="Muli"/>
    </font>
    <font>
      <b/>
      <sz val="72"/>
      <name val="Muli"/>
    </font>
    <font>
      <sz val="72"/>
      <name val="Muli"/>
    </font>
    <font>
      <b/>
      <sz val="22"/>
      <color rgb="FF000000"/>
      <name val="Muli"/>
    </font>
    <font>
      <b/>
      <sz val="22"/>
      <name val="Arial"/>
      <family val="2"/>
    </font>
    <font>
      <sz val="22"/>
      <name val="Arial"/>
      <family val="2"/>
    </font>
    <font>
      <sz val="22"/>
      <color rgb="FF000000"/>
      <name val="Muli"/>
    </font>
    <font>
      <sz val="18"/>
      <color rgb="FF000000"/>
      <name val="Muli"/>
    </font>
    <font>
      <sz val="22"/>
      <color rgb="FF000000"/>
      <name val="Arial"/>
      <family val="2"/>
    </font>
    <font>
      <sz val="18"/>
      <color rgb="FF000000"/>
      <name val="Arial"/>
      <family val="2"/>
    </font>
    <font>
      <b/>
      <sz val="22"/>
      <color rgb="FF000000"/>
      <name val="Arial"/>
      <family val="2"/>
    </font>
    <font>
      <sz val="16"/>
      <color rgb="FF000000"/>
      <name val="Muli"/>
    </font>
    <font>
      <b/>
      <sz val="16"/>
      <color theme="1"/>
      <name val="Calibri"/>
      <family val="2"/>
      <scheme val="minor"/>
    </font>
    <font>
      <b/>
      <sz val="18"/>
      <color rgb="FFFF0000"/>
      <name val="Aptos Narrow"/>
      <family val="2"/>
    </font>
    <font>
      <sz val="10"/>
      <color rgb="FF000000"/>
      <name val="Times New Roman"/>
      <family val="1"/>
    </font>
    <font>
      <sz val="14"/>
      <color rgb="FF000000"/>
      <name val="Times New Roman"/>
      <family val="1"/>
    </font>
    <font>
      <b/>
      <sz val="20"/>
      <color rgb="FF000000"/>
      <name val="Times New Roman"/>
      <family val="1"/>
    </font>
    <font>
      <b/>
      <sz val="9"/>
      <name val="Arial"/>
      <family val="2"/>
    </font>
    <font>
      <sz val="9"/>
      <color rgb="FF000000"/>
      <name val="Times New Roman"/>
      <family val="1"/>
    </font>
    <font>
      <b/>
      <sz val="8"/>
      <name val="Liberation Sans Narrow"/>
      <family val="2"/>
    </font>
    <font>
      <b/>
      <sz val="8"/>
      <name val="Liberation Sans Narrow"/>
    </font>
    <font>
      <sz val="8"/>
      <color rgb="FF000000"/>
      <name val="Liberation Sans Narrow"/>
      <family val="2"/>
    </font>
    <font>
      <b/>
      <sz val="8"/>
      <color rgb="FF000000"/>
      <name val="Liberation Sans Narrow"/>
      <family val="2"/>
    </font>
    <font>
      <sz val="8"/>
      <color rgb="FFFF0000"/>
      <name val="Liberation Sans Narrow"/>
      <family val="2"/>
    </font>
    <font>
      <sz val="6.5"/>
      <name val="Arial"/>
      <family val="2"/>
    </font>
    <font>
      <sz val="26"/>
      <color rgb="FF000000"/>
      <name val="Calibri"/>
      <family val="2"/>
      <scheme val="minor"/>
    </font>
    <font>
      <sz val="20"/>
      <color rgb="FF000000"/>
      <name val="Muli"/>
    </font>
    <font>
      <b/>
      <sz val="20"/>
      <color rgb="FF000000"/>
      <name val="Muli"/>
    </font>
    <font>
      <b/>
      <sz val="20"/>
      <color theme="1"/>
      <name val="Muli"/>
    </font>
    <font>
      <b/>
      <sz val="20"/>
      <color rgb="FFFF0000"/>
      <name val="Muli"/>
    </font>
    <font>
      <b/>
      <sz val="36"/>
      <color rgb="FF000000"/>
      <name val="Calibri"/>
      <family val="2"/>
      <scheme val="minor"/>
    </font>
    <font>
      <b/>
      <sz val="28"/>
      <color rgb="FFFF0000"/>
      <name val="Muli"/>
    </font>
    <font>
      <b/>
      <sz val="22"/>
      <color rgb="FFFF0000"/>
      <name val="Arial"/>
      <family val="2"/>
    </font>
    <font>
      <b/>
      <sz val="18"/>
      <color rgb="FFFF0000"/>
      <name val="Times New Roman"/>
      <family val="1"/>
    </font>
    <font>
      <sz val="26"/>
      <color rgb="FFFF0000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rgb="FFE2EFDA"/>
      </patternFill>
    </fill>
    <fill>
      <patternFill patternType="solid">
        <fgColor rgb="FFFFFF00"/>
      </patternFill>
    </fill>
    <fill>
      <patternFill patternType="solid">
        <fgColor theme="9" tint="0.39997558519241921"/>
        <bgColor indexed="64"/>
      </patternFill>
    </fill>
  </fills>
  <borders count="11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rgb="FFA6A6A6"/>
      </right>
      <top style="thin">
        <color indexed="64"/>
      </top>
      <bottom style="thin">
        <color indexed="64"/>
      </bottom>
      <diagonal/>
    </border>
    <border>
      <left style="thin">
        <color rgb="FFA6A6A6"/>
      </left>
      <right style="thin">
        <color rgb="FFA6A6A6"/>
      </right>
      <top style="thin">
        <color indexed="64"/>
      </top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000000"/>
      </bottom>
      <diagonal/>
    </border>
    <border>
      <left style="thin">
        <color rgb="FFA6A6A6"/>
      </left>
      <right/>
      <top style="thin">
        <color rgb="FFA6A6A6"/>
      </top>
      <bottom style="thin">
        <color rgb="FF000000"/>
      </bottom>
      <diagonal/>
    </border>
    <border>
      <left style="thin">
        <color rgb="FF000000"/>
      </left>
      <right style="thin">
        <color rgb="FFA6A6A6"/>
      </right>
      <top style="thin">
        <color rgb="FF000000"/>
      </top>
      <bottom style="thin">
        <color rgb="FF000000"/>
      </bottom>
      <diagonal/>
    </border>
    <border>
      <left style="thin">
        <color rgb="FFA6A6A6"/>
      </left>
      <right style="thin">
        <color rgb="FFA6A6A6"/>
      </right>
      <top style="thin">
        <color rgb="FF000000"/>
      </top>
      <bottom style="thin">
        <color rgb="FF000000"/>
      </bottom>
      <diagonal/>
    </border>
    <border>
      <left style="thin">
        <color rgb="FFA6A6A6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A6A6A6"/>
      </right>
      <top style="thin">
        <color rgb="FF000000"/>
      </top>
      <bottom style="thin">
        <color rgb="FFA6A6A6"/>
      </bottom>
      <diagonal/>
    </border>
    <border>
      <left/>
      <right/>
      <top style="thin">
        <color rgb="FF000000"/>
      </top>
      <bottom style="thin">
        <color rgb="FFA6A6A6"/>
      </bottom>
      <diagonal/>
    </border>
    <border>
      <left style="thin">
        <color rgb="FFA6A6A6"/>
      </left>
      <right style="thin">
        <color rgb="FF000000"/>
      </right>
      <top style="thin">
        <color rgb="FF000000"/>
      </top>
      <bottom style="thin">
        <color rgb="FFA6A6A6"/>
      </bottom>
      <diagonal/>
    </border>
    <border>
      <left style="thin">
        <color rgb="FFA6A6A6"/>
      </left>
      <right style="thin">
        <color rgb="FFA6A6A6"/>
      </right>
      <top style="thin">
        <color rgb="FF000000"/>
      </top>
      <bottom style="thin">
        <color rgb="FFA6A6A6"/>
      </bottom>
      <diagonal/>
    </border>
    <border>
      <left style="thin">
        <color rgb="FF000000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/>
      <right/>
      <top style="thin">
        <color rgb="FFA6A6A6"/>
      </top>
      <bottom style="thin">
        <color rgb="FFA6A6A6"/>
      </bottom>
      <diagonal/>
    </border>
    <border>
      <left style="thin">
        <color rgb="FFA6A6A6"/>
      </left>
      <right style="thin">
        <color rgb="FF000000"/>
      </right>
      <top style="thin">
        <color rgb="FFA6A6A6"/>
      </top>
      <bottom style="thin">
        <color rgb="FFA6A6A6"/>
      </bottom>
      <diagonal/>
    </border>
    <border>
      <left/>
      <right style="thin">
        <color rgb="FF000000"/>
      </right>
      <top style="thin">
        <color rgb="FFA6A6A6"/>
      </top>
      <bottom style="thin">
        <color rgb="FF000000"/>
      </bottom>
      <diagonal/>
    </border>
    <border>
      <left style="thin">
        <color rgb="FFA6A6A6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6A6A6"/>
      </right>
      <top style="thin">
        <color rgb="FF000000"/>
      </top>
      <bottom style="thin">
        <color rgb="FF000000"/>
      </bottom>
      <diagonal/>
    </border>
    <border>
      <left style="thin">
        <color rgb="FFA6A6A6"/>
      </left>
      <right/>
      <top style="thin">
        <color rgb="FF000000"/>
      </top>
      <bottom style="thin">
        <color rgb="FFA6A6A6"/>
      </bottom>
      <diagonal/>
    </border>
    <border>
      <left/>
      <right style="thin">
        <color rgb="FF000000"/>
      </right>
      <top style="thin">
        <color rgb="FF000000"/>
      </top>
      <bottom style="thin">
        <color rgb="FFA6A6A6"/>
      </bottom>
      <diagonal/>
    </border>
    <border>
      <left/>
      <right style="thin">
        <color rgb="FFA6A6A6"/>
      </right>
      <top style="thin">
        <color rgb="FF000000"/>
      </top>
      <bottom style="thin">
        <color rgb="FFA6A6A6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 style="thin">
        <color rgb="FF000000"/>
      </right>
      <top style="thin">
        <color rgb="FFA6A6A6"/>
      </top>
      <bottom style="thin">
        <color rgb="FFA6A6A6"/>
      </bottom>
      <diagonal/>
    </border>
    <border>
      <left/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553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68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5" fillId="0" borderId="0"/>
    <xf numFmtId="0" fontId="1" fillId="0" borderId="0"/>
    <xf numFmtId="0" fontId="1" fillId="0" borderId="0"/>
    <xf numFmtId="0" fontId="67" fillId="0" borderId="0"/>
    <xf numFmtId="0" fontId="67" fillId="0" borderId="0"/>
    <xf numFmtId="0" fontId="1" fillId="0" borderId="0"/>
    <xf numFmtId="0" fontId="70" fillId="0" borderId="0"/>
    <xf numFmtId="0" fontId="72" fillId="20" borderId="0" applyNumberFormat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3" fontId="74" fillId="0" borderId="57" applyFont="0" applyBorder="0"/>
    <xf numFmtId="183" fontId="74" fillId="0" borderId="57" applyFont="0" applyBorder="0"/>
    <xf numFmtId="170" fontId="4" fillId="0" borderId="0" applyFont="0" applyFill="0" applyBorder="0" applyAlignment="0" applyProtection="0"/>
    <xf numFmtId="0" fontId="7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5" fillId="0" borderId="0" applyFont="0" applyFill="0" applyBorder="0" applyAlignment="0" applyProtection="0"/>
    <xf numFmtId="38" fontId="75" fillId="0" borderId="0" applyFont="0" applyFill="0" applyBorder="0" applyAlignment="0" applyProtection="0"/>
    <xf numFmtId="179" fontId="76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78" fillId="0" borderId="0"/>
    <xf numFmtId="0" fontId="79" fillId="0" borderId="0"/>
    <xf numFmtId="0" fontId="80" fillId="0" borderId="0"/>
    <xf numFmtId="0" fontId="80" fillId="0" borderId="0"/>
    <xf numFmtId="186" fontId="79" fillId="0" borderId="0"/>
    <xf numFmtId="186" fontId="79" fillId="0" borderId="0"/>
    <xf numFmtId="186" fontId="79" fillId="0" borderId="0"/>
    <xf numFmtId="0" fontId="81" fillId="0" borderId="0"/>
    <xf numFmtId="0" fontId="80" fillId="0" borderId="0"/>
    <xf numFmtId="0" fontId="80" fillId="0" borderId="0"/>
    <xf numFmtId="186" fontId="81" fillId="0" borderId="0"/>
    <xf numFmtId="186" fontId="81" fillId="0" borderId="0"/>
    <xf numFmtId="186" fontId="8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2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1" fontId="84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7" fontId="85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8" fontId="86" fillId="0" borderId="0" applyFont="0" applyFill="0" applyBorder="0" applyAlignment="0" applyProtection="0"/>
    <xf numFmtId="178" fontId="87" fillId="0" borderId="0" applyFont="0" applyFill="0" applyBorder="0" applyAlignment="0" applyProtection="0"/>
    <xf numFmtId="178" fontId="87" fillId="0" borderId="0" applyFont="0" applyFill="0" applyBorder="0" applyAlignment="0" applyProtection="0"/>
    <xf numFmtId="178" fontId="86" fillId="0" borderId="0" applyFont="0" applyFill="0" applyBorder="0" applyAlignment="0" applyProtection="0"/>
    <xf numFmtId="0" fontId="88" fillId="0" borderId="0"/>
    <xf numFmtId="0" fontId="89" fillId="0" borderId="0"/>
    <xf numFmtId="0" fontId="89" fillId="0" borderId="0"/>
    <xf numFmtId="186" fontId="88" fillId="0" borderId="0"/>
    <xf numFmtId="186" fontId="88" fillId="0" borderId="0"/>
    <xf numFmtId="186" fontId="88" fillId="0" borderId="0"/>
    <xf numFmtId="0" fontId="89" fillId="0" borderId="0"/>
    <xf numFmtId="0" fontId="89" fillId="0" borderId="0"/>
    <xf numFmtId="179" fontId="86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7" fillId="0" borderId="0" applyFont="0" applyFill="0" applyBorder="0" applyAlignment="0" applyProtection="0"/>
    <xf numFmtId="179" fontId="86" fillId="0" borderId="0" applyFont="0" applyFill="0" applyBorder="0" applyAlignment="0" applyProtection="0"/>
    <xf numFmtId="40" fontId="82" fillId="0" borderId="0" applyFont="0" applyFill="0" applyBorder="0" applyAlignment="0" applyProtection="0"/>
    <xf numFmtId="40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2" fillId="0" borderId="0" applyFont="0" applyFill="0" applyBorder="0" applyAlignment="0" applyProtection="0"/>
    <xf numFmtId="38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81" fontId="86" fillId="0" borderId="0" applyFont="0" applyFill="0" applyBorder="0" applyAlignment="0" applyProtection="0"/>
    <xf numFmtId="181" fontId="87" fillId="0" borderId="0" applyFont="0" applyFill="0" applyBorder="0" applyAlignment="0" applyProtection="0"/>
    <xf numFmtId="181" fontId="87" fillId="0" borderId="0" applyFont="0" applyFill="0" applyBorder="0" applyAlignment="0" applyProtection="0"/>
    <xf numFmtId="181" fontId="86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2" fontId="84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72" fontId="84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8" fontId="85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0" fontId="86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0" fontId="87" fillId="0" borderId="0"/>
    <xf numFmtId="0" fontId="87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91" fillId="0" borderId="0"/>
    <xf numFmtId="186" fontId="91" fillId="0" borderId="0"/>
    <xf numFmtId="186" fontId="91" fillId="0" borderId="0"/>
    <xf numFmtId="186" fontId="91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180" fontId="86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87" fillId="0" borderId="0" applyFont="0" applyFill="0" applyBorder="0" applyAlignment="0" applyProtection="0"/>
    <xf numFmtId="180" fontId="86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86" fillId="0" borderId="0"/>
    <xf numFmtId="0" fontId="87" fillId="0" borderId="0"/>
    <xf numFmtId="0" fontId="87" fillId="0" borderId="0"/>
    <xf numFmtId="186" fontId="86" fillId="0" borderId="0"/>
    <xf numFmtId="186" fontId="86" fillId="0" borderId="0"/>
    <xf numFmtId="186" fontId="86" fillId="0" borderId="0"/>
    <xf numFmtId="0" fontId="87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2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86" fontId="82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79" fontId="73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81" fontId="9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2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181" fontId="73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3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4" fillId="5" borderId="0"/>
    <xf numFmtId="186" fontId="94" fillId="5" borderId="0"/>
    <xf numFmtId="186" fontId="94" fillId="5" borderId="0"/>
    <xf numFmtId="186" fontId="94" fillId="5" borderId="0"/>
    <xf numFmtId="9" fontId="95" fillId="0" borderId="0" applyFont="0" applyFill="0" applyBorder="0" applyAlignment="0" applyProtection="0"/>
    <xf numFmtId="0" fontId="96" fillId="5" borderId="0"/>
    <xf numFmtId="186" fontId="96" fillId="5" borderId="0"/>
    <xf numFmtId="186" fontId="96" fillId="5" borderId="0"/>
    <xf numFmtId="186" fontId="96" fillId="5" borderId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3" borderId="0" applyNumberFormat="0" applyBorder="0" applyAlignment="0" applyProtection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97" fillId="21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4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5" borderId="0" applyNumberFormat="0" applyBorder="0" applyAlignment="0" applyProtection="0"/>
    <xf numFmtId="0" fontId="97" fillId="26" borderId="0" applyNumberFormat="0" applyBorder="0" applyAlignment="0" applyProtection="0"/>
    <xf numFmtId="0" fontId="97" fillId="27" borderId="0" applyNumberFormat="0" applyBorder="0" applyAlignment="0" applyProtection="0"/>
    <xf numFmtId="0" fontId="97" fillId="28" borderId="0" applyNumberFormat="0" applyBorder="0" applyAlignment="0" applyProtection="0"/>
    <xf numFmtId="0" fontId="97" fillId="24" borderId="0" applyNumberFormat="0" applyBorder="0" applyAlignment="0" applyProtection="0"/>
    <xf numFmtId="0" fontId="97" fillId="22" borderId="0" applyNumberFormat="0" applyBorder="0" applyAlignment="0" applyProtection="0"/>
    <xf numFmtId="0" fontId="98" fillId="25" borderId="0" applyNumberFormat="0" applyBorder="0" applyAlignment="0" applyProtection="0">
      <alignment vertical="center"/>
    </xf>
    <xf numFmtId="0" fontId="99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186" fontId="98" fillId="25" borderId="0" applyNumberFormat="0" applyBorder="0" applyAlignment="0" applyProtection="0">
      <alignment vertical="center"/>
    </xf>
    <xf numFmtId="0" fontId="98" fillId="26" borderId="0" applyNumberFormat="0" applyBorder="0" applyAlignment="0" applyProtection="0">
      <alignment vertical="center"/>
    </xf>
    <xf numFmtId="0" fontId="99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186" fontId="98" fillId="26" borderId="0" applyNumberFormat="0" applyBorder="0" applyAlignment="0" applyProtection="0">
      <alignment vertical="center"/>
    </xf>
    <xf numFmtId="0" fontId="98" fillId="27" borderId="0" applyNumberFormat="0" applyBorder="0" applyAlignment="0" applyProtection="0">
      <alignment vertical="center"/>
    </xf>
    <xf numFmtId="0" fontId="99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186" fontId="98" fillId="27" borderId="0" applyNumberFormat="0" applyBorder="0" applyAlignment="0" applyProtection="0">
      <alignment vertical="center"/>
    </xf>
    <xf numFmtId="0" fontId="98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0" fontId="98" fillId="24" borderId="0" applyNumberFormat="0" applyBorder="0" applyAlignment="0" applyProtection="0">
      <alignment vertical="center"/>
    </xf>
    <xf numFmtId="0" fontId="99" fillId="24" borderId="0" applyNumberFormat="0" applyBorder="0" applyAlignment="0" applyProtection="0">
      <alignment vertical="center"/>
    </xf>
    <xf numFmtId="186" fontId="98" fillId="24" borderId="0" applyNumberFormat="0" applyBorder="0" applyAlignment="0" applyProtection="0">
      <alignment vertical="center"/>
    </xf>
    <xf numFmtId="186" fontId="98" fillId="24" borderId="0" applyNumberFormat="0" applyBorder="0" applyAlignment="0" applyProtection="0">
      <alignment vertical="center"/>
    </xf>
    <xf numFmtId="186" fontId="98" fillId="24" borderId="0" applyNumberFormat="0" applyBorder="0" applyAlignment="0" applyProtection="0">
      <alignment vertical="center"/>
    </xf>
    <xf numFmtId="0" fontId="98" fillId="22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186" fontId="98" fillId="22" borderId="0" applyNumberFormat="0" applyBorder="0" applyAlignment="0" applyProtection="0">
      <alignment vertical="center"/>
    </xf>
    <xf numFmtId="186" fontId="98" fillId="22" borderId="0" applyNumberFormat="0" applyBorder="0" applyAlignment="0" applyProtection="0">
      <alignment vertical="center"/>
    </xf>
    <xf numFmtId="186" fontId="98" fillId="22" borderId="0" applyNumberFormat="0" applyBorder="0" applyAlignment="0" applyProtection="0">
      <alignment vertical="center"/>
    </xf>
    <xf numFmtId="0" fontId="100" fillId="5" borderId="0"/>
    <xf numFmtId="186" fontId="100" fillId="5" borderId="0"/>
    <xf numFmtId="186" fontId="100" fillId="5" borderId="0"/>
    <xf numFmtId="186" fontId="100" fillId="5" borderId="0"/>
    <xf numFmtId="0" fontId="101" fillId="0" borderId="0">
      <alignment wrapText="1"/>
    </xf>
    <xf numFmtId="186" fontId="101" fillId="0" borderId="0">
      <alignment wrapText="1"/>
    </xf>
    <xf numFmtId="186" fontId="101" fillId="0" borderId="0">
      <alignment wrapText="1"/>
    </xf>
    <xf numFmtId="186" fontId="101" fillId="0" borderId="0">
      <alignment wrapText="1"/>
    </xf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31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29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3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22" borderId="0" applyNumberFormat="0" applyBorder="0" applyAlignment="0" applyProtection="0"/>
    <xf numFmtId="0" fontId="97" fillId="32" borderId="0" applyNumberFormat="0" applyBorder="0" applyAlignment="0" applyProtection="0"/>
    <xf numFmtId="0" fontId="97" fillId="30" borderId="0" applyNumberFormat="0" applyBorder="0" applyAlignment="0" applyProtection="0"/>
    <xf numFmtId="0" fontId="97" fillId="33" borderId="0" applyNumberFormat="0" applyBorder="0" applyAlignment="0" applyProtection="0"/>
    <xf numFmtId="0" fontId="97" fillId="28" borderId="0" applyNumberFormat="0" applyBorder="0" applyAlignment="0" applyProtection="0"/>
    <xf numFmtId="0" fontId="97" fillId="32" borderId="0" applyNumberFormat="0" applyBorder="0" applyAlignment="0" applyProtection="0"/>
    <xf numFmtId="0" fontId="97" fillId="34" borderId="0" applyNumberFormat="0" applyBorder="0" applyAlignment="0" applyProtection="0"/>
    <xf numFmtId="0" fontId="98" fillId="32" borderId="0" applyNumberFormat="0" applyBorder="0" applyAlignment="0" applyProtection="0">
      <alignment vertical="center"/>
    </xf>
    <xf numFmtId="0" fontId="99" fillId="32" borderId="0" applyNumberFormat="0" applyBorder="0" applyAlignment="0" applyProtection="0">
      <alignment vertical="center"/>
    </xf>
    <xf numFmtId="186" fontId="98" fillId="32" borderId="0" applyNumberFormat="0" applyBorder="0" applyAlignment="0" applyProtection="0">
      <alignment vertical="center"/>
    </xf>
    <xf numFmtId="186" fontId="98" fillId="32" borderId="0" applyNumberFormat="0" applyBorder="0" applyAlignment="0" applyProtection="0">
      <alignment vertical="center"/>
    </xf>
    <xf numFmtId="186" fontId="98" fillId="32" borderId="0" applyNumberFormat="0" applyBorder="0" applyAlignment="0" applyProtection="0">
      <alignment vertical="center"/>
    </xf>
    <xf numFmtId="0" fontId="98" fillId="30" borderId="0" applyNumberFormat="0" applyBorder="0" applyAlignment="0" applyProtection="0">
      <alignment vertical="center"/>
    </xf>
    <xf numFmtId="0" fontId="99" fillId="30" borderId="0" applyNumberFormat="0" applyBorder="0" applyAlignment="0" applyProtection="0">
      <alignment vertical="center"/>
    </xf>
    <xf numFmtId="186" fontId="98" fillId="30" borderId="0" applyNumberFormat="0" applyBorder="0" applyAlignment="0" applyProtection="0">
      <alignment vertical="center"/>
    </xf>
    <xf numFmtId="186" fontId="98" fillId="30" borderId="0" applyNumberFormat="0" applyBorder="0" applyAlignment="0" applyProtection="0">
      <alignment vertical="center"/>
    </xf>
    <xf numFmtId="186" fontId="98" fillId="30" borderId="0" applyNumberFormat="0" applyBorder="0" applyAlignment="0" applyProtection="0">
      <alignment vertical="center"/>
    </xf>
    <xf numFmtId="0" fontId="98" fillId="33" borderId="0" applyNumberFormat="0" applyBorder="0" applyAlignment="0" applyProtection="0">
      <alignment vertical="center"/>
    </xf>
    <xf numFmtId="0" fontId="99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186" fontId="98" fillId="33" borderId="0" applyNumberFormat="0" applyBorder="0" applyAlignment="0" applyProtection="0">
      <alignment vertical="center"/>
    </xf>
    <xf numFmtId="0" fontId="98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186" fontId="98" fillId="28" borderId="0" applyNumberFormat="0" applyBorder="0" applyAlignment="0" applyProtection="0">
      <alignment vertical="center"/>
    </xf>
    <xf numFmtId="0" fontId="98" fillId="32" borderId="0" applyNumberFormat="0" applyBorder="0" applyAlignment="0" applyProtection="0">
      <alignment vertical="center"/>
    </xf>
    <xf numFmtId="0" fontId="99" fillId="32" borderId="0" applyNumberFormat="0" applyBorder="0" applyAlignment="0" applyProtection="0">
      <alignment vertical="center"/>
    </xf>
    <xf numFmtId="186" fontId="98" fillId="32" borderId="0" applyNumberFormat="0" applyBorder="0" applyAlignment="0" applyProtection="0">
      <alignment vertical="center"/>
    </xf>
    <xf numFmtId="186" fontId="98" fillId="32" borderId="0" applyNumberFormat="0" applyBorder="0" applyAlignment="0" applyProtection="0">
      <alignment vertical="center"/>
    </xf>
    <xf numFmtId="186" fontId="98" fillId="32" borderId="0" applyNumberFormat="0" applyBorder="0" applyAlignment="0" applyProtection="0">
      <alignment vertical="center"/>
    </xf>
    <xf numFmtId="0" fontId="98" fillId="34" borderId="0" applyNumberFormat="0" applyBorder="0" applyAlignment="0" applyProtection="0">
      <alignment vertical="center"/>
    </xf>
    <xf numFmtId="0" fontId="99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186" fontId="98" fillId="34" borderId="0" applyNumberFormat="0" applyBorder="0" applyAlignment="0" applyProtection="0">
      <alignment vertical="center"/>
    </xf>
    <xf numFmtId="0" fontId="102" fillId="35" borderId="0" applyNumberFormat="0" applyBorder="0" applyAlignment="0" applyProtection="0"/>
    <xf numFmtId="0" fontId="102" fillId="30" borderId="0" applyNumberFormat="0" applyBorder="0" applyAlignment="0" applyProtection="0"/>
    <xf numFmtId="0" fontId="102" fillId="31" borderId="0" applyNumberFormat="0" applyBorder="0" applyAlignment="0" applyProtection="0"/>
    <xf numFmtId="0" fontId="102" fillId="29" borderId="0" applyNumberFormat="0" applyBorder="0" applyAlignment="0" applyProtection="0"/>
    <xf numFmtId="0" fontId="102" fillId="35" borderId="0" applyNumberFormat="0" applyBorder="0" applyAlignment="0" applyProtection="0"/>
    <xf numFmtId="0" fontId="102" fillId="22" borderId="0" applyNumberFormat="0" applyBorder="0" applyAlignment="0" applyProtection="0"/>
    <xf numFmtId="0" fontId="102" fillId="36" borderId="0" applyNumberFormat="0" applyBorder="0" applyAlignment="0" applyProtection="0"/>
    <xf numFmtId="0" fontId="102" fillId="30" borderId="0" applyNumberFormat="0" applyBorder="0" applyAlignment="0" applyProtection="0"/>
    <xf numFmtId="0" fontId="102" fillId="33" borderId="0" applyNumberFormat="0" applyBorder="0" applyAlignment="0" applyProtection="0"/>
    <xf numFmtId="0" fontId="102" fillId="37" borderId="0" applyNumberFormat="0" applyBorder="0" applyAlignment="0" applyProtection="0"/>
    <xf numFmtId="0" fontId="102" fillId="35" borderId="0" applyNumberFormat="0" applyBorder="0" applyAlignment="0" applyProtection="0"/>
    <xf numFmtId="0" fontId="102" fillId="38" borderId="0" applyNumberFormat="0" applyBorder="0" applyAlignment="0" applyProtection="0"/>
    <xf numFmtId="0" fontId="103" fillId="36" borderId="0" applyNumberFormat="0" applyBorder="0" applyAlignment="0" applyProtection="0">
      <alignment vertical="center"/>
    </xf>
    <xf numFmtId="0" fontId="104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186" fontId="103" fillId="36" borderId="0" applyNumberFormat="0" applyBorder="0" applyAlignment="0" applyProtection="0">
      <alignment vertical="center"/>
    </xf>
    <xf numFmtId="0" fontId="103" fillId="30" borderId="0" applyNumberFormat="0" applyBorder="0" applyAlignment="0" applyProtection="0">
      <alignment vertical="center"/>
    </xf>
    <xf numFmtId="0" fontId="104" fillId="30" borderId="0" applyNumberFormat="0" applyBorder="0" applyAlignment="0" applyProtection="0">
      <alignment vertical="center"/>
    </xf>
    <xf numFmtId="186" fontId="103" fillId="30" borderId="0" applyNumberFormat="0" applyBorder="0" applyAlignment="0" applyProtection="0">
      <alignment vertical="center"/>
    </xf>
    <xf numFmtId="186" fontId="103" fillId="30" borderId="0" applyNumberFormat="0" applyBorder="0" applyAlignment="0" applyProtection="0">
      <alignment vertical="center"/>
    </xf>
    <xf numFmtId="186" fontId="103" fillId="30" borderId="0" applyNumberFormat="0" applyBorder="0" applyAlignment="0" applyProtection="0">
      <alignment vertical="center"/>
    </xf>
    <xf numFmtId="0" fontId="103" fillId="33" borderId="0" applyNumberFormat="0" applyBorder="0" applyAlignment="0" applyProtection="0">
      <alignment vertical="center"/>
    </xf>
    <xf numFmtId="0" fontId="104" fillId="33" borderId="0" applyNumberFormat="0" applyBorder="0" applyAlignment="0" applyProtection="0">
      <alignment vertical="center"/>
    </xf>
    <xf numFmtId="186" fontId="103" fillId="33" borderId="0" applyNumberFormat="0" applyBorder="0" applyAlignment="0" applyProtection="0">
      <alignment vertical="center"/>
    </xf>
    <xf numFmtId="186" fontId="103" fillId="33" borderId="0" applyNumberFormat="0" applyBorder="0" applyAlignment="0" applyProtection="0">
      <alignment vertical="center"/>
    </xf>
    <xf numFmtId="186" fontId="103" fillId="33" borderId="0" applyNumberFormat="0" applyBorder="0" applyAlignment="0" applyProtection="0">
      <alignment vertical="center"/>
    </xf>
    <xf numFmtId="0" fontId="103" fillId="37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0" fontId="103" fillId="35" borderId="0" applyNumberFormat="0" applyBorder="0" applyAlignment="0" applyProtection="0">
      <alignment vertical="center"/>
    </xf>
    <xf numFmtId="0" fontId="104" fillId="35" borderId="0" applyNumberFormat="0" applyBorder="0" applyAlignment="0" applyProtection="0">
      <alignment vertical="center"/>
    </xf>
    <xf numFmtId="186" fontId="103" fillId="35" borderId="0" applyNumberFormat="0" applyBorder="0" applyAlignment="0" applyProtection="0">
      <alignment vertical="center"/>
    </xf>
    <xf numFmtId="186" fontId="103" fillId="35" borderId="0" applyNumberFormat="0" applyBorder="0" applyAlignment="0" applyProtection="0">
      <alignment vertical="center"/>
    </xf>
    <xf numFmtId="186" fontId="103" fillId="35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4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186" fontId="103" fillId="38" borderId="0" applyNumberFormat="0" applyBorder="0" applyAlignment="0" applyProtection="0">
      <alignment vertical="center"/>
    </xf>
    <xf numFmtId="0" fontId="102" fillId="39" borderId="0" applyNumberFormat="0" applyBorder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37" borderId="0" applyNumberFormat="0" applyBorder="0" applyAlignment="0" applyProtection="0"/>
    <xf numFmtId="0" fontId="102" fillId="35" borderId="0" applyNumberFormat="0" applyBorder="0" applyAlignment="0" applyProtection="0"/>
    <xf numFmtId="0" fontId="102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6" fillId="0" borderId="0" applyFont="0" applyFill="0" applyBorder="0" applyAlignment="0" applyProtection="0"/>
    <xf numFmtId="19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05" fillId="0" borderId="0" applyFont="0" applyFill="0" applyBorder="0" applyAlignment="0" applyProtection="0"/>
    <xf numFmtId="194" fontId="95" fillId="0" borderId="0" applyFont="0" applyFill="0" applyBorder="0" applyAlignment="0" applyProtection="0"/>
    <xf numFmtId="178" fontId="73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73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108" fillId="26" borderId="0" applyNumberFormat="0" applyBorder="0" applyAlignment="0" applyProtection="0"/>
    <xf numFmtId="195" fontId="109" fillId="0" borderId="0" applyAlignment="0" applyProtection="0"/>
    <xf numFmtId="0" fontId="105" fillId="0" borderId="0"/>
    <xf numFmtId="0" fontId="110" fillId="0" borderId="0"/>
    <xf numFmtId="0" fontId="106" fillId="0" borderId="0"/>
    <xf numFmtId="0" fontId="111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97" fontId="112" fillId="0" borderId="0" applyFill="0" applyBorder="0" applyAlignment="0"/>
    <xf numFmtId="197" fontId="113" fillId="0" borderId="0" applyFill="0" applyBorder="0" applyAlignment="0"/>
    <xf numFmtId="197" fontId="112" fillId="0" borderId="0" applyFill="0" applyBorder="0" applyAlignment="0"/>
    <xf numFmtId="198" fontId="112" fillId="0" borderId="0" applyFill="0" applyBorder="0" applyAlignment="0"/>
    <xf numFmtId="198" fontId="113" fillId="0" borderId="0" applyFill="0" applyBorder="0" applyAlignment="0"/>
    <xf numFmtId="198" fontId="112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14" fillId="21" borderId="58" applyNumberFormat="0" applyAlignment="0" applyProtection="0"/>
    <xf numFmtId="0" fontId="114" fillId="29" borderId="58" applyNumberFormat="0" applyAlignment="0" applyProtection="0"/>
    <xf numFmtId="0" fontId="115" fillId="0" borderId="0"/>
    <xf numFmtId="0" fontId="116" fillId="0" borderId="0"/>
    <xf numFmtId="186" fontId="115" fillId="0" borderId="0"/>
    <xf numFmtId="186" fontId="115" fillId="0" borderId="0"/>
    <xf numFmtId="0" fontId="115" fillId="0" borderId="0"/>
    <xf numFmtId="0" fontId="117" fillId="0" borderId="59" applyNumberFormat="0" applyFill="0" applyAlignment="0" applyProtection="0"/>
    <xf numFmtId="0" fontId="118" fillId="43" borderId="60" applyNumberFormat="0" applyAlignment="0" applyProtection="0"/>
    <xf numFmtId="1" fontId="119" fillId="0" borderId="10" applyBorder="0"/>
    <xf numFmtId="1" fontId="120" fillId="0" borderId="10" applyBorder="0"/>
    <xf numFmtId="1" fontId="119" fillId="0" borderId="10" applyBorder="0"/>
    <xf numFmtId="0" fontId="121" fillId="0" borderId="0" applyNumberFormat="0" applyFill="0" applyBorder="0" applyAlignment="0" applyProtection="0"/>
    <xf numFmtId="180" fontId="112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13" fillId="0" borderId="0" applyFont="0" applyFill="0" applyBorder="0" applyAlignment="0" applyProtection="0"/>
    <xf numFmtId="180" fontId="112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97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1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214" fillId="0" borderId="0" applyFont="0" applyFill="0" applyBorder="0" applyAlignment="0" applyProtection="0"/>
    <xf numFmtId="201" fontId="4" fillId="0" borderId="0" quotePrefix="1">
      <protection locked="0"/>
    </xf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61" applyNumberFormat="0" applyFont="0" applyAlignment="0" applyProtection="0"/>
    <xf numFmtId="196" fontId="112" fillId="0" borderId="0" applyFont="0" applyFill="0" applyBorder="0" applyAlignment="0" applyProtection="0"/>
    <xf numFmtId="196" fontId="113" fillId="0" borderId="0" applyFont="0" applyFill="0" applyBorder="0" applyAlignment="0" applyProtection="0"/>
    <xf numFmtId="196" fontId="112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22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9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214" fillId="0" borderId="0" applyFont="0" applyFill="0" applyBorder="0" applyAlignment="0" applyProtection="0"/>
    <xf numFmtId="180" fontId="214" fillId="0" borderId="0" applyFont="0" applyFill="0" applyBorder="0" applyAlignment="0" applyProtection="0"/>
    <xf numFmtId="180" fontId="215" fillId="0" borderId="0" applyFont="0" applyFill="0" applyBorder="0" applyAlignment="0" applyProtection="0"/>
    <xf numFmtId="182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2" fillId="0" borderId="0"/>
    <xf numFmtId="0" fontId="7" fillId="0" borderId="0"/>
    <xf numFmtId="186" fontId="92" fillId="0" borderId="0"/>
    <xf numFmtId="186" fontId="92" fillId="0" borderId="0"/>
    <xf numFmtId="0" fontId="92" fillId="0" borderId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23" fillId="22" borderId="58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81" fontId="4" fillId="0" borderId="0" applyBorder="0" applyAlignment="0" applyProtection="0"/>
    <xf numFmtId="0" fontId="12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5" fillId="27" borderId="0" applyNumberFormat="0" applyBorder="0" applyAlignment="0" applyProtection="0"/>
    <xf numFmtId="38" fontId="8" fillId="5" borderId="0" applyNumberFormat="0" applyBorder="0" applyAlignment="0" applyProtection="0"/>
    <xf numFmtId="38" fontId="212" fillId="5" borderId="0" applyNumberFormat="0" applyBorder="0" applyAlignment="0" applyProtection="0"/>
    <xf numFmtId="0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186" fontId="126" fillId="0" borderId="0" applyNumberFormat="0" applyFont="0" applyBorder="0" applyAlignment="0">
      <alignment horizontal="left" vertical="center"/>
    </xf>
    <xf numFmtId="0" fontId="127" fillId="0" borderId="0">
      <alignment horizontal="left"/>
    </xf>
    <xf numFmtId="0" fontId="128" fillId="0" borderId="0">
      <alignment horizontal="left"/>
    </xf>
    <xf numFmtId="186" fontId="127" fillId="0" borderId="0">
      <alignment horizontal="left"/>
    </xf>
    <xf numFmtId="186" fontId="127" fillId="0" borderId="0">
      <alignment horizontal="left"/>
    </xf>
    <xf numFmtId="0" fontId="127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29" fillId="0" borderId="62" applyNumberFormat="0" applyFill="0" applyAlignment="0" applyProtection="0"/>
    <xf numFmtId="0" fontId="130" fillId="0" borderId="63" applyNumberFormat="0" applyFill="0" applyAlignment="0" applyProtection="0"/>
    <xf numFmtId="0" fontId="131" fillId="0" borderId="64" applyNumberFormat="0" applyFill="0" applyAlignment="0" applyProtection="0"/>
    <xf numFmtId="0" fontId="131" fillId="0" borderId="0" applyNumberFormat="0" applyFill="0" applyBorder="0" applyAlignment="0" applyProtection="0"/>
    <xf numFmtId="49" fontId="132" fillId="0" borderId="14">
      <alignment vertical="center"/>
    </xf>
    <xf numFmtId="49" fontId="132" fillId="0" borderId="14">
      <alignment vertical="center"/>
    </xf>
    <xf numFmtId="49" fontId="132" fillId="0" borderId="14">
      <alignment vertical="center"/>
    </xf>
    <xf numFmtId="49" fontId="132" fillId="0" borderId="14">
      <alignment vertical="center"/>
    </xf>
    <xf numFmtId="186" fontId="133" fillId="0" borderId="0" applyNumberFormat="0" applyFill="0" applyBorder="0" applyAlignment="0" applyProtection="0">
      <alignment vertical="top"/>
      <protection locked="0"/>
    </xf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3" fillId="22" borderId="58" applyNumberFormat="0" applyAlignment="0" applyProtection="0"/>
    <xf numFmtId="0" fontId="123" fillId="22" borderId="58" applyNumberFormat="0" applyAlignment="0" applyProtection="0"/>
    <xf numFmtId="0" fontId="123" fillId="22" borderId="58" applyNumberFormat="0" applyAlignment="0" applyProtection="0"/>
    <xf numFmtId="0" fontId="123" fillId="22" borderId="58" applyNumberFormat="0" applyAlignment="0" applyProtection="0"/>
    <xf numFmtId="0" fontId="134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17" fillId="0" borderId="59" applyNumberFormat="0" applyFill="0" applyAlignment="0" applyProtection="0"/>
    <xf numFmtId="179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0" fontId="135" fillId="0" borderId="29"/>
    <xf numFmtId="0" fontId="136" fillId="0" borderId="29"/>
    <xf numFmtId="186" fontId="135" fillId="0" borderId="29"/>
    <xf numFmtId="186" fontId="135" fillId="0" borderId="29"/>
    <xf numFmtId="0" fontId="135" fillId="0" borderId="29"/>
    <xf numFmtId="204" fontId="137" fillId="0" borderId="65"/>
    <xf numFmtId="204" fontId="137" fillId="0" borderId="65"/>
    <xf numFmtId="204" fontId="137" fillId="0" borderId="65"/>
    <xf numFmtId="204" fontId="137" fillId="0" borderId="65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1" fillId="0" borderId="0" applyNumberFormat="0" applyFont="0" applyFill="0" applyAlignment="0"/>
    <xf numFmtId="186" fontId="71" fillId="0" borderId="0" applyNumberFormat="0" applyFont="0" applyFill="0" applyAlignment="0"/>
    <xf numFmtId="186" fontId="71" fillId="0" borderId="0" applyNumberFormat="0" applyFont="0" applyFill="0" applyAlignment="0"/>
    <xf numFmtId="186" fontId="71" fillId="0" borderId="0" applyNumberFormat="0" applyFont="0" applyFill="0" applyAlignment="0"/>
    <xf numFmtId="0" fontId="138" fillId="31" borderId="0" applyNumberFormat="0" applyBorder="0" applyAlignment="0" applyProtection="0"/>
    <xf numFmtId="0" fontId="138" fillId="31" borderId="0" applyNumberFormat="0" applyBorder="0" applyAlignment="0" applyProtection="0"/>
    <xf numFmtId="0" fontId="139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0" fontId="140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186" fontId="139" fillId="0" borderId="14" applyNumberFormat="0" applyFont="0" applyFill="0" applyBorder="0" applyAlignment="0">
      <alignment horizontal="center"/>
    </xf>
    <xf numFmtId="0" fontId="139" fillId="0" borderId="14" applyNumberFormat="0" applyFont="0" applyFill="0" applyBorder="0" applyAlignment="0">
      <alignment horizontal="center"/>
    </xf>
    <xf numFmtId="186" fontId="139" fillId="0" borderId="14" applyNumberFormat="0" applyFont="0" applyFill="0" applyBorder="0" applyAlignment="0">
      <alignment horizontal="center"/>
    </xf>
    <xf numFmtId="0" fontId="140" fillId="0" borderId="14" applyNumberFormat="0" applyFont="0" applyFill="0" applyBorder="0" applyAlignment="0">
      <alignment horizontal="center"/>
    </xf>
    <xf numFmtId="168" fontId="141" fillId="0" borderId="0"/>
    <xf numFmtId="0" fontId="142" fillId="0" borderId="0"/>
    <xf numFmtId="0" fontId="143" fillId="0" borderId="0"/>
    <xf numFmtId="0" fontId="143" fillId="0" borderId="0"/>
    <xf numFmtId="186" fontId="142" fillId="0" borderId="0"/>
    <xf numFmtId="186" fontId="142" fillId="0" borderId="0"/>
    <xf numFmtId="0" fontId="142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4" fillId="0" borderId="0"/>
    <xf numFmtId="0" fontId="214" fillId="0" borderId="0"/>
    <xf numFmtId="0" fontId="214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4" fillId="0" borderId="0"/>
    <xf numFmtId="0" fontId="214" fillId="0" borderId="0"/>
    <xf numFmtId="0" fontId="214" fillId="0" borderId="0"/>
    <xf numFmtId="0" fontId="214" fillId="0" borderId="0"/>
    <xf numFmtId="0" fontId="216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145" fillId="0" borderId="0"/>
    <xf numFmtId="186" fontId="4" fillId="0" borderId="0"/>
    <xf numFmtId="186" fontId="4" fillId="0" borderId="0"/>
    <xf numFmtId="0" fontId="145" fillId="0" borderId="0"/>
    <xf numFmtId="0" fontId="4" fillId="0" borderId="0"/>
    <xf numFmtId="186" fontId="4" fillId="0" borderId="0"/>
    <xf numFmtId="0" fontId="144" fillId="0" borderId="0"/>
    <xf numFmtId="186" fontId="4" fillId="0" borderId="0"/>
    <xf numFmtId="0" fontId="217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6" fillId="0" borderId="0">
      <alignment vertical="center"/>
    </xf>
    <xf numFmtId="0" fontId="4" fillId="0" borderId="0" applyProtection="0"/>
    <xf numFmtId="0" fontId="144" fillId="0" borderId="0"/>
    <xf numFmtId="0" fontId="4" fillId="0" borderId="0"/>
    <xf numFmtId="174" fontId="4" fillId="0" borderId="0"/>
    <xf numFmtId="186" fontId="4" fillId="0" borderId="0"/>
    <xf numFmtId="186" fontId="4" fillId="0" borderId="0"/>
    <xf numFmtId="174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6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18" fillId="0" borderId="0"/>
    <xf numFmtId="0" fontId="218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19" fillId="0" borderId="0"/>
    <xf numFmtId="0" fontId="14" fillId="0" borderId="0"/>
    <xf numFmtId="0" fontId="219" fillId="0" borderId="0"/>
    <xf numFmtId="0" fontId="219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4" fillId="0" borderId="0"/>
    <xf numFmtId="0" fontId="4" fillId="0" borderId="0"/>
    <xf numFmtId="0" fontId="1" fillId="0" borderId="0"/>
    <xf numFmtId="0" fontId="145" fillId="0" borderId="0"/>
    <xf numFmtId="0" fontId="146" fillId="0" borderId="0"/>
    <xf numFmtId="0" fontId="145" fillId="0" borderId="0"/>
    <xf numFmtId="186" fontId="1" fillId="0" borderId="0"/>
    <xf numFmtId="186" fontId="1" fillId="0" borderId="0"/>
    <xf numFmtId="0" fontId="220" fillId="0" borderId="0"/>
    <xf numFmtId="0" fontId="220" fillId="0" borderId="0"/>
    <xf numFmtId="0" fontId="2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1" fillId="0" borderId="0"/>
    <xf numFmtId="0" fontId="4" fillId="0" borderId="0"/>
    <xf numFmtId="0" fontId="1" fillId="0" borderId="0"/>
    <xf numFmtId="0" fontId="144" fillId="0" borderId="0"/>
    <xf numFmtId="0" fontId="1" fillId="0" borderId="0"/>
    <xf numFmtId="0" fontId="144" fillId="0" borderId="0"/>
    <xf numFmtId="0" fontId="14" fillId="0" borderId="0"/>
    <xf numFmtId="0" fontId="144" fillId="0" borderId="0"/>
    <xf numFmtId="0" fontId="219" fillId="0" borderId="0"/>
    <xf numFmtId="0" fontId="219" fillId="0" borderId="0"/>
    <xf numFmtId="0" fontId="4" fillId="0" borderId="0"/>
    <xf numFmtId="0" fontId="217" fillId="0" borderId="0"/>
    <xf numFmtId="0" fontId="4" fillId="0" borderId="0"/>
    <xf numFmtId="0" fontId="4" fillId="0" borderId="0"/>
    <xf numFmtId="0" fontId="14" fillId="0" borderId="0"/>
    <xf numFmtId="0" fontId="214" fillId="0" borderId="0"/>
    <xf numFmtId="0" fontId="2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1" fillId="0" borderId="0"/>
    <xf numFmtId="0" fontId="144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1" fillId="0" borderId="0"/>
    <xf numFmtId="0" fontId="144" fillId="0" borderId="0"/>
    <xf numFmtId="0" fontId="1" fillId="0" borderId="0"/>
    <xf numFmtId="0" fontId="4" fillId="0" borderId="0"/>
    <xf numFmtId="186" fontId="146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7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4" fillId="0" borderId="0"/>
    <xf numFmtId="0" fontId="14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61" applyNumberFormat="0" applyFont="0" applyAlignment="0" applyProtection="0"/>
    <xf numFmtId="0" fontId="4" fillId="23" borderId="61" applyNumberFormat="0" applyFont="0" applyAlignment="0" applyProtection="0"/>
    <xf numFmtId="0" fontId="4" fillId="23" borderId="61" applyNumberFormat="0" applyFont="0" applyAlignment="0" applyProtection="0"/>
    <xf numFmtId="186" fontId="4" fillId="23" borderId="61" applyNumberFormat="0" applyFont="0" applyAlignment="0" applyProtection="0"/>
    <xf numFmtId="0" fontId="4" fillId="23" borderId="61" applyNumberFormat="0" applyFont="0" applyAlignment="0" applyProtection="0"/>
    <xf numFmtId="186" fontId="4" fillId="23" borderId="61" applyNumberFormat="0" applyFont="0" applyAlignment="0" applyProtection="0"/>
    <xf numFmtId="0" fontId="4" fillId="23" borderId="61" applyNumberFormat="0" applyFont="0" applyAlignment="0" applyProtection="0"/>
    <xf numFmtId="186" fontId="4" fillId="23" borderId="61" applyNumberFormat="0" applyFont="0" applyAlignment="0" applyProtection="0"/>
    <xf numFmtId="0" fontId="4" fillId="23" borderId="61" applyNumberFormat="0" applyFont="0" applyAlignment="0" applyProtection="0"/>
    <xf numFmtId="186" fontId="4" fillId="23" borderId="61" applyNumberFormat="0" applyFont="0" applyAlignment="0" applyProtection="0"/>
    <xf numFmtId="0" fontId="4" fillId="23" borderId="61" applyNumberFormat="0" applyFont="0" applyAlignment="0" applyProtection="0"/>
    <xf numFmtId="186" fontId="4" fillId="23" borderId="61" applyNumberFormat="0" applyFont="0" applyAlignment="0" applyProtection="0"/>
    <xf numFmtId="0" fontId="4" fillId="23" borderId="61" applyNumberFormat="0" applyFont="0" applyAlignment="0" applyProtection="0"/>
    <xf numFmtId="186" fontId="4" fillId="23" borderId="61" applyNumberFormat="0" applyFont="0" applyAlignment="0" applyProtection="0"/>
    <xf numFmtId="0" fontId="4" fillId="23" borderId="61" applyNumberFormat="0" applyFont="0" applyAlignment="0" applyProtection="0"/>
    <xf numFmtId="0" fontId="4" fillId="23" borderId="61" applyNumberFormat="0" applyFont="0" applyAlignment="0" applyProtection="0"/>
    <xf numFmtId="0" fontId="4" fillId="23" borderId="61" applyNumberFormat="0" applyFont="0" applyAlignment="0" applyProtection="0"/>
    <xf numFmtId="0" fontId="4" fillId="23" borderId="61" applyNumberFormat="0" applyFont="0" applyAlignment="0" applyProtection="0"/>
    <xf numFmtId="0" fontId="4" fillId="23" borderId="61" applyNumberFormat="0" applyFont="0" applyAlignment="0" applyProtection="0"/>
    <xf numFmtId="3" fontId="147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148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2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180" fontId="112" fillId="0" borderId="0" applyFill="0" applyBorder="0" applyAlignment="0"/>
    <xf numFmtId="180" fontId="113" fillId="0" borderId="0" applyFill="0" applyBorder="0" applyAlignment="0"/>
    <xf numFmtId="180" fontId="113" fillId="0" borderId="0" applyFill="0" applyBorder="0" applyAlignment="0"/>
    <xf numFmtId="180" fontId="112" fillId="0" borderId="0" applyFill="0" applyBorder="0" applyAlignment="0"/>
    <xf numFmtId="200" fontId="112" fillId="0" borderId="0" applyFill="0" applyBorder="0" applyAlignment="0"/>
    <xf numFmtId="200" fontId="113" fillId="0" borderId="0" applyFill="0" applyBorder="0" applyAlignment="0"/>
    <xf numFmtId="200" fontId="112" fillId="0" borderId="0" applyFill="0" applyBorder="0" applyAlignment="0"/>
    <xf numFmtId="196" fontId="112" fillId="0" borderId="0" applyFill="0" applyBorder="0" applyAlignment="0"/>
    <xf numFmtId="196" fontId="113" fillId="0" borderId="0" applyFill="0" applyBorder="0" applyAlignment="0"/>
    <xf numFmtId="196" fontId="112" fillId="0" borderId="0" applyFill="0" applyBorder="0" applyAlignment="0"/>
    <xf numFmtId="0" fontId="149" fillId="0" borderId="0"/>
    <xf numFmtId="0" fontId="150" fillId="0" borderId="0"/>
    <xf numFmtId="186" fontId="149" fillId="0" borderId="0"/>
    <xf numFmtId="186" fontId="149" fillId="0" borderId="0"/>
    <xf numFmtId="0" fontId="149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1" fillId="0" borderId="29">
      <alignment horizontal="center"/>
    </xf>
    <xf numFmtId="186" fontId="151" fillId="0" borderId="29">
      <alignment horizontal="center"/>
    </xf>
    <xf numFmtId="186" fontId="151" fillId="0" borderId="29">
      <alignment horizontal="center"/>
    </xf>
    <xf numFmtId="186" fontId="151" fillId="0" borderId="29">
      <alignment horizontal="center"/>
    </xf>
    <xf numFmtId="0" fontId="152" fillId="0" borderId="0" applyNumberForma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5" fillId="27" borderId="0" applyNumberFormat="0" applyBorder="0" applyAlignment="0" applyProtection="0"/>
    <xf numFmtId="0" fontId="148" fillId="21" borderId="21" applyNumberFormat="0" applyAlignment="0" applyProtection="0"/>
    <xf numFmtId="0" fontId="4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9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92" fillId="0" borderId="0" applyFont="0" applyFill="0" applyBorder="0" applyAlignment="0" applyProtection="0"/>
    <xf numFmtId="178" fontId="9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92" fillId="0" borderId="0" applyFont="0" applyFill="0" applyBorder="0" applyAlignment="0" applyProtection="0"/>
    <xf numFmtId="0" fontId="135" fillId="0" borderId="0"/>
    <xf numFmtId="0" fontId="136" fillId="0" borderId="0"/>
    <xf numFmtId="186" fontId="135" fillId="0" borderId="0"/>
    <xf numFmtId="186" fontId="135" fillId="0" borderId="0"/>
    <xf numFmtId="0" fontId="135" fillId="0" borderId="0"/>
    <xf numFmtId="208" fontId="153" fillId="0" borderId="15">
      <alignment horizontal="right" vertical="center"/>
    </xf>
    <xf numFmtId="208" fontId="153" fillId="0" borderId="15">
      <alignment horizontal="right" vertical="center"/>
    </xf>
    <xf numFmtId="208" fontId="153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4" fillId="0" borderId="0" applyNumberFormat="0" applyFill="0" applyBorder="0" applyAlignment="0" applyProtection="0"/>
    <xf numFmtId="211" fontId="153" fillId="0" borderId="15">
      <alignment horizontal="center"/>
    </xf>
    <xf numFmtId="0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186" fontId="93" fillId="0" borderId="0" applyNumberFormat="0" applyFill="0" applyBorder="0" applyAlignment="0" applyProtection="0"/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211" fontId="153" fillId="0" borderId="15">
      <alignment horizontal="center"/>
    </xf>
    <xf numFmtId="0" fontId="154" fillId="0" borderId="66"/>
    <xf numFmtId="0" fontId="155" fillId="0" borderId="66"/>
    <xf numFmtId="0" fontId="154" fillId="0" borderId="66"/>
    <xf numFmtId="186" fontId="155" fillId="0" borderId="66"/>
    <xf numFmtId="186" fontId="155" fillId="0" borderId="66"/>
    <xf numFmtId="0" fontId="155" fillId="0" borderId="66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186" fontId="93" fillId="0" borderId="0" applyNumberFormat="0" applyFill="0" applyBorder="0" applyAlignment="0" applyProtection="0"/>
    <xf numFmtId="40" fontId="16" fillId="0" borderId="0"/>
    <xf numFmtId="40" fontId="213" fillId="0" borderId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67" applyNumberFormat="0" applyFill="0" applyAlignment="0" applyProtection="0"/>
    <xf numFmtId="0" fontId="159" fillId="0" borderId="63" applyNumberFormat="0" applyFill="0" applyAlignment="0" applyProtection="0"/>
    <xf numFmtId="0" fontId="160" fillId="0" borderId="68" applyNumberFormat="0" applyFill="0" applyAlignment="0" applyProtection="0"/>
    <xf numFmtId="0" fontId="160" fillId="0" borderId="0" applyNumberFormat="0" applyFill="0" applyBorder="0" applyAlignment="0" applyProtection="0"/>
    <xf numFmtId="0" fontId="161" fillId="0" borderId="69" applyNumberFormat="0" applyFill="0" applyAlignment="0" applyProtection="0"/>
    <xf numFmtId="0" fontId="137" fillId="0" borderId="70" applyNumberFormat="0" applyAlignment="0">
      <alignment horizontal="center"/>
    </xf>
    <xf numFmtId="186" fontId="137" fillId="0" borderId="70" applyNumberFormat="0" applyAlignment="0">
      <alignment horizontal="center"/>
    </xf>
    <xf numFmtId="186" fontId="137" fillId="0" borderId="70" applyNumberFormat="0" applyAlignment="0">
      <alignment horizontal="center"/>
    </xf>
    <xf numFmtId="186" fontId="137" fillId="0" borderId="70" applyNumberFormat="0" applyAlignment="0">
      <alignment horizontal="center"/>
    </xf>
    <xf numFmtId="0" fontId="162" fillId="0" borderId="0">
      <alignment horizontal="centerContinuous"/>
    </xf>
    <xf numFmtId="0" fontId="163" fillId="0" borderId="0">
      <alignment horizontal="centerContinuous"/>
    </xf>
    <xf numFmtId="186" fontId="162" fillId="0" borderId="0">
      <alignment horizontal="centerContinuous"/>
    </xf>
    <xf numFmtId="186" fontId="162" fillId="0" borderId="0">
      <alignment horizontal="centerContinuous"/>
    </xf>
    <xf numFmtId="0" fontId="162" fillId="0" borderId="0">
      <alignment horizontal="centerContinuous"/>
    </xf>
    <xf numFmtId="0" fontId="164" fillId="0" borderId="0">
      <alignment horizontal="centerContinuous"/>
    </xf>
    <xf numFmtId="0" fontId="165" fillId="0" borderId="0">
      <alignment horizontal="centerContinuous"/>
    </xf>
    <xf numFmtId="186" fontId="164" fillId="0" borderId="0">
      <alignment horizontal="centerContinuous"/>
    </xf>
    <xf numFmtId="186" fontId="164" fillId="0" borderId="0">
      <alignment horizontal="centerContinuous"/>
    </xf>
    <xf numFmtId="0" fontId="164" fillId="0" borderId="0">
      <alignment horizontal="centerContinuous"/>
    </xf>
    <xf numFmtId="0" fontId="166" fillId="0" borderId="0"/>
    <xf numFmtId="0" fontId="167" fillId="0" borderId="0"/>
    <xf numFmtId="186" fontId="166" fillId="0" borderId="0"/>
    <xf numFmtId="186" fontId="166" fillId="0" borderId="0"/>
    <xf numFmtId="0" fontId="166" fillId="0" borderId="0"/>
    <xf numFmtId="0" fontId="118" fillId="43" borderId="60" applyNumberFormat="0" applyAlignment="0" applyProtection="0"/>
    <xf numFmtId="210" fontId="153" fillId="0" borderId="0"/>
    <xf numFmtId="212" fontId="153" fillId="0" borderId="14"/>
    <xf numFmtId="212" fontId="153" fillId="0" borderId="14"/>
    <xf numFmtId="212" fontId="153" fillId="0" borderId="14"/>
    <xf numFmtId="212" fontId="153" fillId="0" borderId="14"/>
    <xf numFmtId="0" fontId="168" fillId="0" borderId="0"/>
    <xf numFmtId="186" fontId="168" fillId="0" borderId="0"/>
    <xf numFmtId="186" fontId="168" fillId="0" borderId="0"/>
    <xf numFmtId="186" fontId="168" fillId="0" borderId="0"/>
    <xf numFmtId="0" fontId="168" fillId="0" borderId="0"/>
    <xf numFmtId="186" fontId="168" fillId="0" borderId="0"/>
    <xf numFmtId="186" fontId="168" fillId="0" borderId="0"/>
    <xf numFmtId="186" fontId="168" fillId="0" borderId="0"/>
    <xf numFmtId="0" fontId="169" fillId="44" borderId="14">
      <alignment horizontal="left" vertical="center"/>
    </xf>
    <xf numFmtId="0" fontId="169" fillId="44" borderId="14">
      <alignment horizontal="left" vertical="center"/>
    </xf>
    <xf numFmtId="186" fontId="169" fillId="44" borderId="14">
      <alignment horizontal="left" vertical="center"/>
    </xf>
    <xf numFmtId="0" fontId="169" fillId="44" borderId="14">
      <alignment horizontal="left" vertical="center"/>
    </xf>
    <xf numFmtId="186" fontId="169" fillId="44" borderId="14">
      <alignment horizontal="left" vertical="center"/>
    </xf>
    <xf numFmtId="0" fontId="169" fillId="44" borderId="14">
      <alignment horizontal="left" vertical="center"/>
    </xf>
    <xf numFmtId="186" fontId="169" fillId="44" borderId="14">
      <alignment horizontal="left" vertical="center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0" fillId="0" borderId="11">
      <alignment horizontal="left" vertical="top"/>
    </xf>
    <xf numFmtId="176" fontId="171" fillId="0" borderId="56">
      <alignment horizontal="left" vertical="top"/>
    </xf>
    <xf numFmtId="176" fontId="171" fillId="0" borderId="56">
      <alignment horizontal="left" vertical="top"/>
    </xf>
    <xf numFmtId="176" fontId="171" fillId="0" borderId="56">
      <alignment horizontal="left" vertical="top"/>
    </xf>
    <xf numFmtId="0" fontId="172" fillId="0" borderId="56">
      <alignment horizontal="left" vertical="center"/>
    </xf>
    <xf numFmtId="186" fontId="172" fillId="0" borderId="56">
      <alignment horizontal="left" vertical="center"/>
    </xf>
    <xf numFmtId="186" fontId="172" fillId="0" borderId="56">
      <alignment horizontal="left" vertical="center"/>
    </xf>
    <xf numFmtId="186" fontId="172" fillId="0" borderId="56">
      <alignment horizontal="left" vertical="center"/>
    </xf>
    <xf numFmtId="0" fontId="107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186" fontId="173" fillId="0" borderId="0" applyNumberFormat="0" applyFill="0" applyBorder="0" applyAlignment="0" applyProtection="0"/>
    <xf numFmtId="0" fontId="174" fillId="0" borderId="0" applyFont="0" applyFill="0" applyBorder="0" applyAlignment="0" applyProtection="0"/>
    <xf numFmtId="0" fontId="174" fillId="0" borderId="0" applyFont="0" applyFill="0" applyBorder="0" applyAlignment="0" applyProtection="0"/>
    <xf numFmtId="0" fontId="12" fillId="0" borderId="0">
      <alignment vertical="center"/>
    </xf>
    <xf numFmtId="9" fontId="175" fillId="0" borderId="0" applyFont="0" applyFill="0" applyBorder="0" applyAlignment="0" applyProtection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0" fontId="112" fillId="0" borderId="0"/>
    <xf numFmtId="0" fontId="113" fillId="0" borderId="0"/>
    <xf numFmtId="0" fontId="113" fillId="0" borderId="0"/>
    <xf numFmtId="186" fontId="112" fillId="0" borderId="0"/>
    <xf numFmtId="186" fontId="112" fillId="0" borderId="0"/>
    <xf numFmtId="186" fontId="112" fillId="0" borderId="0"/>
    <xf numFmtId="179" fontId="176" fillId="0" borderId="0" applyFont="0" applyFill="0" applyBorder="0" applyAlignment="0" applyProtection="0"/>
    <xf numFmtId="181" fontId="176" fillId="0" borderId="0" applyFont="0" applyFill="0" applyBorder="0" applyAlignment="0" applyProtection="0"/>
    <xf numFmtId="213" fontId="142" fillId="0" borderId="0" applyFont="0" applyFill="0" applyBorder="0" applyAlignment="0" applyProtection="0"/>
    <xf numFmtId="214" fontId="142" fillId="0" borderId="0" applyFont="0" applyFill="0" applyBorder="0" applyAlignment="0" applyProtection="0"/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186" fontId="177" fillId="0" borderId="0">
      <alignment vertical="center"/>
    </xf>
    <xf numFmtId="0" fontId="71" fillId="0" borderId="0"/>
    <xf numFmtId="0" fontId="179" fillId="31" borderId="0" applyNumberFormat="0" applyBorder="0" applyAlignment="0" applyProtection="0">
      <alignment vertical="center"/>
    </xf>
    <xf numFmtId="0" fontId="180" fillId="31" borderId="0" applyNumberFormat="0" applyBorder="0" applyAlignment="0" applyProtection="0">
      <alignment vertical="center"/>
    </xf>
    <xf numFmtId="186" fontId="179" fillId="31" borderId="0" applyNumberFormat="0" applyBorder="0" applyAlignment="0" applyProtection="0">
      <alignment vertical="center"/>
    </xf>
    <xf numFmtId="186" fontId="179" fillId="31" borderId="0" applyNumberFormat="0" applyBorder="0" applyAlignment="0" applyProtection="0">
      <alignment vertical="center"/>
    </xf>
    <xf numFmtId="186" fontId="179" fillId="31" borderId="0" applyNumberFormat="0" applyBorder="0" applyAlignment="0" applyProtection="0">
      <alignment vertical="center"/>
    </xf>
    <xf numFmtId="0" fontId="98" fillId="23" borderId="61" applyNumberFormat="0" applyFont="0" applyAlignment="0" applyProtection="0">
      <alignment vertical="center"/>
    </xf>
    <xf numFmtId="0" fontId="4" fillId="23" borderId="61" applyNumberFormat="0" applyFont="0" applyAlignment="0" applyProtection="0">
      <alignment vertical="center"/>
    </xf>
    <xf numFmtId="0" fontId="4" fillId="23" borderId="61" applyNumberFormat="0" applyFont="0" applyAlignment="0" applyProtection="0">
      <alignment vertical="center"/>
    </xf>
    <xf numFmtId="186" fontId="4" fillId="23" borderId="61" applyNumberFormat="0" applyFont="0" applyAlignment="0" applyProtection="0">
      <alignment vertical="center"/>
    </xf>
    <xf numFmtId="0" fontId="4" fillId="23" borderId="61" applyNumberFormat="0" applyFont="0" applyAlignment="0" applyProtection="0">
      <alignment vertical="center"/>
    </xf>
    <xf numFmtId="186" fontId="4" fillId="23" borderId="61" applyNumberFormat="0" applyFont="0" applyAlignment="0" applyProtection="0">
      <alignment vertical="center"/>
    </xf>
    <xf numFmtId="0" fontId="4" fillId="23" borderId="61" applyNumberFormat="0" applyFont="0" applyAlignment="0" applyProtection="0">
      <alignment vertical="center"/>
    </xf>
    <xf numFmtId="186" fontId="4" fillId="23" borderId="61" applyNumberFormat="0" applyFont="0" applyAlignment="0" applyProtection="0">
      <alignment vertical="center"/>
    </xf>
    <xf numFmtId="0" fontId="98" fillId="23" borderId="61" applyNumberFormat="0" applyFont="0" applyAlignment="0" applyProtection="0">
      <alignment vertical="center"/>
    </xf>
    <xf numFmtId="186" fontId="98" fillId="23" borderId="61" applyNumberFormat="0" applyFont="0" applyAlignment="0" applyProtection="0">
      <alignment vertical="center"/>
    </xf>
    <xf numFmtId="0" fontId="98" fillId="23" borderId="61" applyNumberFormat="0" applyFont="0" applyAlignment="0" applyProtection="0">
      <alignment vertical="center"/>
    </xf>
    <xf numFmtId="186" fontId="98" fillId="23" borderId="61" applyNumberFormat="0" applyFont="0" applyAlignment="0" applyProtection="0">
      <alignment vertical="center"/>
    </xf>
    <xf numFmtId="0" fontId="98" fillId="23" borderId="61" applyNumberFormat="0" applyFont="0" applyAlignment="0" applyProtection="0">
      <alignment vertical="center"/>
    </xf>
    <xf numFmtId="186" fontId="98" fillId="23" borderId="61" applyNumberFormat="0" applyFont="0" applyAlignment="0" applyProtection="0">
      <alignment vertical="center"/>
    </xf>
    <xf numFmtId="179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0" fontId="181" fillId="0" borderId="69" applyNumberFormat="0" applyFill="0" applyAlignment="0" applyProtection="0">
      <alignment vertical="center"/>
    </xf>
    <xf numFmtId="0" fontId="181" fillId="0" borderId="69" applyNumberFormat="0" applyFill="0" applyAlignment="0" applyProtection="0">
      <alignment vertical="center"/>
    </xf>
    <xf numFmtId="0" fontId="181" fillId="0" borderId="69" applyNumberFormat="0" applyFill="0" applyAlignment="0" applyProtection="0">
      <alignment vertical="center"/>
    </xf>
    <xf numFmtId="186" fontId="181" fillId="0" borderId="69" applyNumberFormat="0" applyFill="0" applyAlignment="0" applyProtection="0">
      <alignment vertical="center"/>
    </xf>
    <xf numFmtId="0" fontId="181" fillId="0" borderId="69" applyNumberFormat="0" applyFill="0" applyAlignment="0" applyProtection="0">
      <alignment vertical="center"/>
    </xf>
    <xf numFmtId="186" fontId="181" fillId="0" borderId="69" applyNumberFormat="0" applyFill="0" applyAlignment="0" applyProtection="0">
      <alignment vertical="center"/>
    </xf>
    <xf numFmtId="0" fontId="182" fillId="0" borderId="69" applyNumberFormat="0" applyFill="0" applyAlignment="0" applyProtection="0">
      <alignment vertical="center"/>
    </xf>
    <xf numFmtId="186" fontId="181" fillId="0" borderId="69" applyNumberFormat="0" applyFill="0" applyAlignment="0" applyProtection="0">
      <alignment vertical="center"/>
    </xf>
    <xf numFmtId="0" fontId="183" fillId="26" borderId="0" applyNumberFormat="0" applyBorder="0" applyAlignment="0" applyProtection="0">
      <alignment vertical="center"/>
    </xf>
    <xf numFmtId="0" fontId="184" fillId="26" borderId="0" applyNumberFormat="0" applyBorder="0" applyAlignment="0" applyProtection="0">
      <alignment vertical="center"/>
    </xf>
    <xf numFmtId="186" fontId="183" fillId="26" borderId="0" applyNumberFormat="0" applyBorder="0" applyAlignment="0" applyProtection="0">
      <alignment vertical="center"/>
    </xf>
    <xf numFmtId="186" fontId="183" fillId="26" borderId="0" applyNumberFormat="0" applyBorder="0" applyAlignment="0" applyProtection="0">
      <alignment vertical="center"/>
    </xf>
    <xf numFmtId="186" fontId="183" fillId="26" borderId="0" applyNumberFormat="0" applyBorder="0" applyAlignment="0" applyProtection="0">
      <alignment vertical="center"/>
    </xf>
    <xf numFmtId="0" fontId="185" fillId="26" borderId="0" applyNumberFormat="0" applyBorder="0" applyAlignment="0" applyProtection="0">
      <alignment vertical="center"/>
    </xf>
    <xf numFmtId="0" fontId="185" fillId="26" borderId="0" applyNumberFormat="0" applyBorder="0" applyAlignment="0" applyProtection="0">
      <alignment vertical="center"/>
    </xf>
    <xf numFmtId="0" fontId="185" fillId="26" borderId="0" applyNumberFormat="0" applyBorder="0" applyAlignment="0" applyProtection="0">
      <alignment vertical="center"/>
    </xf>
    <xf numFmtId="0" fontId="185" fillId="26" borderId="0" applyNumberFormat="0" applyBorder="0" applyAlignment="0" applyProtection="0">
      <alignment vertical="center"/>
    </xf>
    <xf numFmtId="0" fontId="108" fillId="26" borderId="0" applyNumberFormat="0" applyBorder="0" applyAlignment="0" applyProtection="0"/>
    <xf numFmtId="186" fontId="108" fillId="26" borderId="0" applyNumberFormat="0" applyBorder="0" applyAlignment="0" applyProtection="0"/>
    <xf numFmtId="186" fontId="108" fillId="26" borderId="0" applyNumberFormat="0" applyBorder="0" applyAlignment="0" applyProtection="0"/>
    <xf numFmtId="186" fontId="108" fillId="26" borderId="0" applyNumberFormat="0" applyBorder="0" applyAlignment="0" applyProtection="0"/>
    <xf numFmtId="0" fontId="186" fillId="27" borderId="0" applyNumberFormat="0" applyBorder="0" applyAlignment="0" applyProtection="0">
      <alignment vertical="center"/>
    </xf>
    <xf numFmtId="0" fontId="187" fillId="27" borderId="0" applyNumberFormat="0" applyBorder="0" applyAlignment="0" applyProtection="0">
      <alignment vertical="center"/>
    </xf>
    <xf numFmtId="186" fontId="186" fillId="27" borderId="0" applyNumberFormat="0" applyBorder="0" applyAlignment="0" applyProtection="0">
      <alignment vertical="center"/>
    </xf>
    <xf numFmtId="186" fontId="186" fillId="27" borderId="0" applyNumberFormat="0" applyBorder="0" applyAlignment="0" applyProtection="0">
      <alignment vertical="center"/>
    </xf>
    <xf numFmtId="186" fontId="186" fillId="27" borderId="0" applyNumberFormat="0" applyBorder="0" applyAlignment="0" applyProtection="0">
      <alignment vertical="center"/>
    </xf>
    <xf numFmtId="0" fontId="125" fillId="27" borderId="0" applyNumberFormat="0" applyBorder="0" applyAlignment="0" applyProtection="0"/>
    <xf numFmtId="186" fontId="125" fillId="27" borderId="0" applyNumberFormat="0" applyBorder="0" applyAlignment="0" applyProtection="0"/>
    <xf numFmtId="186" fontId="125" fillId="27" borderId="0" applyNumberFormat="0" applyBorder="0" applyAlignment="0" applyProtection="0"/>
    <xf numFmtId="186" fontId="125" fillId="27" borderId="0" applyNumberFormat="0" applyBorder="0" applyAlignment="0" applyProtection="0"/>
    <xf numFmtId="0" fontId="146" fillId="0" borderId="0">
      <alignment vertical="center"/>
    </xf>
    <xf numFmtId="0" fontId="146" fillId="0" borderId="0">
      <alignment vertical="center"/>
    </xf>
    <xf numFmtId="0" fontId="146" fillId="0" borderId="0"/>
    <xf numFmtId="179" fontId="4" fillId="0" borderId="0" applyFont="0" applyFill="0" applyBorder="0" applyAlignment="0" applyProtection="0"/>
    <xf numFmtId="0" fontId="4" fillId="0" borderId="0"/>
    <xf numFmtId="0" fontId="188" fillId="0" borderId="0" applyNumberFormat="0" applyFill="0" applyBorder="0" applyAlignment="0" applyProtection="0">
      <alignment vertical="center"/>
    </xf>
    <xf numFmtId="0" fontId="189" fillId="0" borderId="62" applyNumberFormat="0" applyFill="0" applyAlignment="0" applyProtection="0">
      <alignment vertical="center"/>
    </xf>
    <xf numFmtId="0" fontId="190" fillId="0" borderId="62" applyNumberFormat="0" applyFill="0" applyAlignment="0" applyProtection="0">
      <alignment vertical="center"/>
    </xf>
    <xf numFmtId="186" fontId="189" fillId="0" borderId="62" applyNumberFormat="0" applyFill="0" applyAlignment="0" applyProtection="0">
      <alignment vertical="center"/>
    </xf>
    <xf numFmtId="186" fontId="189" fillId="0" borderId="62" applyNumberFormat="0" applyFill="0" applyAlignment="0" applyProtection="0">
      <alignment vertical="center"/>
    </xf>
    <xf numFmtId="186" fontId="189" fillId="0" borderId="62" applyNumberFormat="0" applyFill="0" applyAlignment="0" applyProtection="0">
      <alignment vertical="center"/>
    </xf>
    <xf numFmtId="0" fontId="191" fillId="0" borderId="63" applyNumberFormat="0" applyFill="0" applyAlignment="0" applyProtection="0">
      <alignment vertical="center"/>
    </xf>
    <xf numFmtId="0" fontId="192" fillId="0" borderId="63" applyNumberFormat="0" applyFill="0" applyAlignment="0" applyProtection="0">
      <alignment vertical="center"/>
    </xf>
    <xf numFmtId="186" fontId="191" fillId="0" borderId="63" applyNumberFormat="0" applyFill="0" applyAlignment="0" applyProtection="0">
      <alignment vertical="center"/>
    </xf>
    <xf numFmtId="186" fontId="191" fillId="0" borderId="63" applyNumberFormat="0" applyFill="0" applyAlignment="0" applyProtection="0">
      <alignment vertical="center"/>
    </xf>
    <xf numFmtId="186" fontId="191" fillId="0" borderId="63" applyNumberFormat="0" applyFill="0" applyAlignment="0" applyProtection="0">
      <alignment vertical="center"/>
    </xf>
    <xf numFmtId="0" fontId="193" fillId="0" borderId="64" applyNumberFormat="0" applyFill="0" applyAlignment="0" applyProtection="0">
      <alignment vertical="center"/>
    </xf>
    <xf numFmtId="0" fontId="194" fillId="0" borderId="64" applyNumberFormat="0" applyFill="0" applyAlignment="0" applyProtection="0">
      <alignment vertical="center"/>
    </xf>
    <xf numFmtId="186" fontId="193" fillId="0" borderId="64" applyNumberFormat="0" applyFill="0" applyAlignment="0" applyProtection="0">
      <alignment vertical="center"/>
    </xf>
    <xf numFmtId="186" fontId="193" fillId="0" borderId="64" applyNumberFormat="0" applyFill="0" applyAlignment="0" applyProtection="0">
      <alignment vertical="center"/>
    </xf>
    <xf numFmtId="186" fontId="193" fillId="0" borderId="64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186" fontId="193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186" fontId="188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43" borderId="60" applyNumberFormat="0" applyAlignment="0" applyProtection="0">
      <alignment vertical="center"/>
    </xf>
    <xf numFmtId="0" fontId="198" fillId="43" borderId="60" applyNumberFormat="0" applyAlignment="0" applyProtection="0">
      <alignment vertical="center"/>
    </xf>
    <xf numFmtId="186" fontId="197" fillId="43" borderId="60" applyNumberFormat="0" applyAlignment="0" applyProtection="0">
      <alignment vertical="center"/>
    </xf>
    <xf numFmtId="186" fontId="197" fillId="43" borderId="60" applyNumberFormat="0" applyAlignment="0" applyProtection="0">
      <alignment vertical="center"/>
    </xf>
    <xf numFmtId="186" fontId="197" fillId="43" borderId="60" applyNumberFormat="0" applyAlignment="0" applyProtection="0">
      <alignment vertical="center"/>
    </xf>
    <xf numFmtId="0" fontId="199" fillId="29" borderId="58" applyNumberFormat="0" applyAlignment="0" applyProtection="0">
      <alignment vertical="center"/>
    </xf>
    <xf numFmtId="0" fontId="199" fillId="29" borderId="58" applyNumberFormat="0" applyAlignment="0" applyProtection="0">
      <alignment vertical="center"/>
    </xf>
    <xf numFmtId="0" fontId="199" fillId="29" borderId="58" applyNumberFormat="0" applyAlignment="0" applyProtection="0">
      <alignment vertical="center"/>
    </xf>
    <xf numFmtId="186" fontId="199" fillId="29" borderId="58" applyNumberFormat="0" applyAlignment="0" applyProtection="0">
      <alignment vertical="center"/>
    </xf>
    <xf numFmtId="0" fontId="199" fillId="29" borderId="58" applyNumberFormat="0" applyAlignment="0" applyProtection="0">
      <alignment vertical="center"/>
    </xf>
    <xf numFmtId="186" fontId="199" fillId="29" borderId="58" applyNumberFormat="0" applyAlignment="0" applyProtection="0">
      <alignment vertical="center"/>
    </xf>
    <xf numFmtId="0" fontId="199" fillId="29" borderId="58" applyNumberFormat="0" applyAlignment="0" applyProtection="0">
      <alignment vertical="center"/>
    </xf>
    <xf numFmtId="186" fontId="199" fillId="29" borderId="58" applyNumberFormat="0" applyAlignment="0" applyProtection="0">
      <alignment vertical="center"/>
    </xf>
    <xf numFmtId="0" fontId="200" fillId="29" borderId="58" applyNumberFormat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2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186" fontId="201" fillId="0" borderId="0" applyNumberFormat="0" applyFill="0" applyBorder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86" fontId="203" fillId="0" borderId="0" applyNumberFormat="0" applyFill="0" applyBorder="0" applyAlignment="0" applyProtection="0">
      <alignment vertical="center"/>
    </xf>
    <xf numFmtId="178" fontId="109" fillId="0" borderId="0" applyFont="0" applyFill="0" applyBorder="0" applyAlignment="0" applyProtection="0"/>
    <xf numFmtId="177" fontId="205" fillId="0" borderId="0" applyFont="0" applyFill="0" applyBorder="0" applyAlignment="0" applyProtection="0"/>
    <xf numFmtId="180" fontId="109" fillId="0" borderId="0" applyFont="0" applyFill="0" applyBorder="0" applyAlignment="0" applyProtection="0"/>
    <xf numFmtId="0" fontId="103" fillId="39" borderId="0" applyNumberFormat="0" applyBorder="0" applyAlignment="0" applyProtection="0">
      <alignment vertical="center"/>
    </xf>
    <xf numFmtId="0" fontId="104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186" fontId="103" fillId="39" borderId="0" applyNumberFormat="0" applyBorder="0" applyAlignment="0" applyProtection="0">
      <alignment vertical="center"/>
    </xf>
    <xf numFmtId="0" fontId="103" fillId="40" borderId="0" applyNumberFormat="0" applyBorder="0" applyAlignment="0" applyProtection="0">
      <alignment vertical="center"/>
    </xf>
    <xf numFmtId="0" fontId="104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186" fontId="103" fillId="40" borderId="0" applyNumberFormat="0" applyBorder="0" applyAlignment="0" applyProtection="0">
      <alignment vertical="center"/>
    </xf>
    <xf numFmtId="0" fontId="103" fillId="41" borderId="0" applyNumberFormat="0" applyBorder="0" applyAlignment="0" applyProtection="0">
      <alignment vertical="center"/>
    </xf>
    <xf numFmtId="0" fontId="104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186" fontId="103" fillId="41" borderId="0" applyNumberFormat="0" applyBorder="0" applyAlignment="0" applyProtection="0">
      <alignment vertical="center"/>
    </xf>
    <xf numFmtId="0" fontId="103" fillId="37" borderId="0" applyNumberFormat="0" applyBorder="0" applyAlignment="0" applyProtection="0">
      <alignment vertical="center"/>
    </xf>
    <xf numFmtId="0" fontId="104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186" fontId="103" fillId="37" borderId="0" applyNumberFormat="0" applyBorder="0" applyAlignment="0" applyProtection="0">
      <alignment vertical="center"/>
    </xf>
    <xf numFmtId="0" fontId="103" fillId="35" borderId="0" applyNumberFormat="0" applyBorder="0" applyAlignment="0" applyProtection="0">
      <alignment vertical="center"/>
    </xf>
    <xf numFmtId="0" fontId="104" fillId="35" borderId="0" applyNumberFormat="0" applyBorder="0" applyAlignment="0" applyProtection="0">
      <alignment vertical="center"/>
    </xf>
    <xf numFmtId="186" fontId="103" fillId="35" borderId="0" applyNumberFormat="0" applyBorder="0" applyAlignment="0" applyProtection="0">
      <alignment vertical="center"/>
    </xf>
    <xf numFmtId="186" fontId="103" fillId="35" borderId="0" applyNumberFormat="0" applyBorder="0" applyAlignment="0" applyProtection="0">
      <alignment vertical="center"/>
    </xf>
    <xf numFmtId="186" fontId="103" fillId="35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4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186" fontId="103" fillId="42" borderId="0" applyNumberFormat="0" applyBorder="0" applyAlignment="0" applyProtection="0">
      <alignment vertical="center"/>
    </xf>
    <xf numFmtId="0" fontId="206" fillId="22" borderId="58" applyNumberFormat="0" applyAlignment="0" applyProtection="0">
      <alignment vertical="center"/>
    </xf>
    <xf numFmtId="0" fontId="206" fillId="22" borderId="58" applyNumberFormat="0" applyAlignment="0" applyProtection="0">
      <alignment vertical="center"/>
    </xf>
    <xf numFmtId="0" fontId="206" fillId="22" borderId="58" applyNumberFormat="0" applyAlignment="0" applyProtection="0">
      <alignment vertical="center"/>
    </xf>
    <xf numFmtId="186" fontId="206" fillId="22" borderId="58" applyNumberFormat="0" applyAlignment="0" applyProtection="0">
      <alignment vertical="center"/>
    </xf>
    <xf numFmtId="0" fontId="206" fillId="22" borderId="58" applyNumberFormat="0" applyAlignment="0" applyProtection="0">
      <alignment vertical="center"/>
    </xf>
    <xf numFmtId="186" fontId="206" fillId="22" borderId="58" applyNumberFormat="0" applyAlignment="0" applyProtection="0">
      <alignment vertical="center"/>
    </xf>
    <xf numFmtId="0" fontId="206" fillId="22" borderId="58" applyNumberFormat="0" applyAlignment="0" applyProtection="0">
      <alignment vertical="center"/>
    </xf>
    <xf numFmtId="186" fontId="206" fillId="22" borderId="58" applyNumberFormat="0" applyAlignment="0" applyProtection="0">
      <alignment vertical="center"/>
    </xf>
    <xf numFmtId="0" fontId="207" fillId="22" borderId="58" applyNumberFormat="0" applyAlignment="0" applyProtection="0">
      <alignment vertical="center"/>
    </xf>
    <xf numFmtId="0" fontId="208" fillId="29" borderId="21" applyNumberFormat="0" applyAlignment="0" applyProtection="0">
      <alignment vertical="center"/>
    </xf>
    <xf numFmtId="0" fontId="208" fillId="29" borderId="21" applyNumberFormat="0" applyAlignment="0" applyProtection="0">
      <alignment vertical="center"/>
    </xf>
    <xf numFmtId="0" fontId="208" fillId="29" borderId="21" applyNumberFormat="0" applyAlignment="0" applyProtection="0">
      <alignment vertical="center"/>
    </xf>
    <xf numFmtId="186" fontId="208" fillId="29" borderId="21" applyNumberFormat="0" applyAlignment="0" applyProtection="0">
      <alignment vertical="center"/>
    </xf>
    <xf numFmtId="0" fontId="208" fillId="29" borderId="21" applyNumberFormat="0" applyAlignment="0" applyProtection="0">
      <alignment vertical="center"/>
    </xf>
    <xf numFmtId="186" fontId="208" fillId="29" borderId="21" applyNumberFormat="0" applyAlignment="0" applyProtection="0">
      <alignment vertical="center"/>
    </xf>
    <xf numFmtId="0" fontId="209" fillId="29" borderId="21" applyNumberFormat="0" applyAlignment="0" applyProtection="0">
      <alignment vertical="center"/>
    </xf>
    <xf numFmtId="186" fontId="208" fillId="29" borderId="21" applyNumberFormat="0" applyAlignment="0" applyProtection="0">
      <alignment vertical="center"/>
    </xf>
    <xf numFmtId="0" fontId="210" fillId="0" borderId="59" applyNumberFormat="0" applyFill="0" applyAlignment="0" applyProtection="0">
      <alignment vertical="center"/>
    </xf>
    <xf numFmtId="0" fontId="211" fillId="0" borderId="59" applyNumberFormat="0" applyFill="0" applyAlignment="0" applyProtection="0">
      <alignment vertical="center"/>
    </xf>
    <xf numFmtId="186" fontId="210" fillId="0" borderId="59" applyNumberFormat="0" applyFill="0" applyAlignment="0" applyProtection="0">
      <alignment vertical="center"/>
    </xf>
    <xf numFmtId="186" fontId="210" fillId="0" borderId="59" applyNumberFormat="0" applyFill="0" applyAlignment="0" applyProtection="0">
      <alignment vertical="center"/>
    </xf>
    <xf numFmtId="186" fontId="210" fillId="0" borderId="59" applyNumberFormat="0" applyFill="0" applyAlignment="0" applyProtection="0">
      <alignment vertical="center"/>
    </xf>
    <xf numFmtId="0" fontId="15" fillId="0" borderId="0"/>
    <xf numFmtId="41" fontId="97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  <xf numFmtId="0" fontId="256" fillId="0" borderId="0"/>
  </cellStyleXfs>
  <cellXfs count="595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3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4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5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5" fillId="0" borderId="14" xfId="0" applyFont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2" xfId="0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0" borderId="2" xfId="0" applyFont="1" applyBorder="1" applyAlignment="1">
      <alignment horizontal="right" vertical="center"/>
    </xf>
    <xf numFmtId="0" fontId="37" fillId="2" borderId="2" xfId="0" applyFont="1" applyFill="1" applyBorder="1" applyAlignment="1">
      <alignment horizontal="right" vertical="center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51" fillId="2" borderId="0" xfId="0" applyFont="1" applyFill="1" applyAlignment="1">
      <alignment horizontal="left" vertical="center"/>
    </xf>
    <xf numFmtId="0" fontId="52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54" fillId="2" borderId="0" xfId="0" applyFont="1" applyFill="1" applyAlignment="1">
      <alignment vertical="center" wrapText="1"/>
    </xf>
    <xf numFmtId="0" fontId="54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vertical="center"/>
    </xf>
    <xf numFmtId="0" fontId="54" fillId="2" borderId="4" xfId="0" applyFont="1" applyFill="1" applyBorder="1" applyAlignment="1">
      <alignment vertical="center"/>
    </xf>
    <xf numFmtId="0" fontId="54" fillId="2" borderId="4" xfId="0" applyFont="1" applyFill="1" applyBorder="1" applyAlignment="1">
      <alignment vertical="center" wrapText="1"/>
    </xf>
    <xf numFmtId="0" fontId="54" fillId="2" borderId="4" xfId="0" applyFont="1" applyFill="1" applyBorder="1" applyAlignment="1">
      <alignment horizontal="center" vertical="center"/>
    </xf>
    <xf numFmtId="0" fontId="56" fillId="2" borderId="0" xfId="0" applyFont="1" applyFill="1" applyAlignment="1">
      <alignment vertical="center"/>
    </xf>
    <xf numFmtId="0" fontId="56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 wrapText="1"/>
    </xf>
    <xf numFmtId="2" fontId="56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57" fillId="0" borderId="0" xfId="0" applyFont="1" applyAlignment="1">
      <alignment vertical="center"/>
    </xf>
    <xf numFmtId="0" fontId="57" fillId="0" borderId="0" xfId="0" applyFont="1" applyAlignment="1">
      <alignment vertical="center" wrapText="1"/>
    </xf>
    <xf numFmtId="1" fontId="40" fillId="6" borderId="14" xfId="2" applyNumberFormat="1" applyFont="1" applyFill="1" applyBorder="1" applyAlignment="1">
      <alignment horizontal="center" vertical="center" wrapText="1"/>
    </xf>
    <xf numFmtId="1" fontId="40" fillId="0" borderId="14" xfId="2" applyNumberFormat="1" applyFont="1" applyBorder="1" applyAlignment="1">
      <alignment horizontal="center" vertical="center" wrapText="1"/>
    </xf>
    <xf numFmtId="0" fontId="53" fillId="0" borderId="23" xfId="54" applyFont="1" applyBorder="1" applyAlignment="1">
      <alignment vertical="center"/>
    </xf>
    <xf numFmtId="0" fontId="62" fillId="13" borderId="20" xfId="0" applyFont="1" applyFill="1" applyBorder="1" applyAlignment="1">
      <alignment vertical="center"/>
    </xf>
    <xf numFmtId="0" fontId="63" fillId="0" borderId="20" xfId="0" applyFont="1" applyBorder="1" applyAlignment="1">
      <alignment horizontal="center" vertical="center"/>
    </xf>
    <xf numFmtId="0" fontId="53" fillId="0" borderId="24" xfId="54" applyFont="1" applyBorder="1" applyAlignment="1">
      <alignment vertical="center"/>
    </xf>
    <xf numFmtId="0" fontId="53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3" fillId="0" borderId="0" xfId="54" applyFont="1" applyAlignment="1">
      <alignment vertical="center"/>
    </xf>
    <xf numFmtId="0" fontId="53" fillId="0" borderId="26" xfId="54" applyFont="1" applyBorder="1" applyAlignment="1">
      <alignment vertical="center"/>
    </xf>
    <xf numFmtId="0" fontId="62" fillId="13" borderId="14" xfId="0" applyFont="1" applyFill="1" applyBorder="1" applyAlignment="1">
      <alignment vertical="center"/>
    </xf>
    <xf numFmtId="0" fontId="63" fillId="0" borderId="14" xfId="0" quotePrefix="1" applyFont="1" applyBorder="1" applyAlignment="1">
      <alignment horizontal="center" vertical="center"/>
    </xf>
    <xf numFmtId="0" fontId="53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3" fillId="0" borderId="14" xfId="0" quotePrefix="1" applyNumberFormat="1" applyFont="1" applyBorder="1" applyAlignment="1">
      <alignment horizontal="center" vertical="center"/>
    </xf>
    <xf numFmtId="174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3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3" fillId="0" borderId="23" xfId="54" applyFont="1" applyBorder="1"/>
    <xf numFmtId="0" fontId="53" fillId="0" borderId="24" xfId="54" applyFont="1" applyBorder="1"/>
    <xf numFmtId="0" fontId="53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3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3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3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3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3" fillId="0" borderId="42" xfId="54" applyFont="1" applyBorder="1" applyAlignment="1">
      <alignment horizontal="left" vertical="center"/>
    </xf>
    <xf numFmtId="0" fontId="53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4" fillId="0" borderId="0" xfId="54" applyFont="1" applyAlignment="1">
      <alignment horizontal="center" vertical="center"/>
    </xf>
    <xf numFmtId="0" fontId="64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1" fillId="0" borderId="14" xfId="0" applyNumberFormat="1" applyFont="1" applyBorder="1" applyAlignment="1">
      <alignment horizontal="center" vertical="center" wrapText="1"/>
    </xf>
    <xf numFmtId="1" fontId="66" fillId="0" borderId="14" xfId="1" applyNumberFormat="1" applyFont="1" applyBorder="1" applyAlignment="1">
      <alignment horizontal="center" vertical="center" wrapText="1"/>
    </xf>
    <xf numFmtId="165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6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68" fillId="2" borderId="0" xfId="0" applyFont="1" applyFill="1" applyAlignment="1">
      <alignment horizontal="left" vertical="center"/>
    </xf>
    <xf numFmtId="0" fontId="68" fillId="2" borderId="0" xfId="0" applyFont="1" applyFill="1" applyAlignment="1">
      <alignment vertical="center"/>
    </xf>
    <xf numFmtId="0" fontId="68" fillId="2" borderId="0" xfId="0" applyFont="1" applyFill="1" applyAlignment="1">
      <alignment vertical="center" wrapText="1"/>
    </xf>
    <xf numFmtId="166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6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57" fillId="4" borderId="0" xfId="0" applyFont="1" applyFill="1" applyAlignment="1">
      <alignment vertical="center" wrapText="1"/>
    </xf>
    <xf numFmtId="0" fontId="57" fillId="4" borderId="0" xfId="0" applyFont="1" applyFill="1" applyAlignment="1">
      <alignment vertical="center"/>
    </xf>
    <xf numFmtId="0" fontId="69" fillId="4" borderId="0" xfId="0" applyFont="1" applyFill="1" applyAlignment="1">
      <alignment vertical="center"/>
    </xf>
    <xf numFmtId="0" fontId="58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59" fillId="18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221" fillId="2" borderId="2" xfId="0" applyFont="1" applyFill="1" applyBorder="1" applyAlignment="1">
      <alignment horizontal="center" vertical="center"/>
    </xf>
    <xf numFmtId="0" fontId="222" fillId="4" borderId="0" xfId="0" applyFont="1" applyFill="1" applyAlignment="1">
      <alignment vertical="center"/>
    </xf>
    <xf numFmtId="0" fontId="223" fillId="5" borderId="2" xfId="0" quotePrefix="1" applyFont="1" applyFill="1" applyBorder="1" applyAlignment="1">
      <alignment horizontal="center" vertical="center"/>
    </xf>
    <xf numFmtId="0" fontId="222" fillId="2" borderId="2" xfId="0" applyFont="1" applyFill="1" applyBorder="1" applyAlignment="1">
      <alignment horizontal="center" vertical="center"/>
    </xf>
    <xf numFmtId="0" fontId="224" fillId="2" borderId="0" xfId="0" applyFont="1" applyFill="1" applyAlignment="1">
      <alignment vertical="center"/>
    </xf>
    <xf numFmtId="0" fontId="222" fillId="2" borderId="2" xfId="0" applyFont="1" applyFill="1" applyBorder="1" applyAlignment="1">
      <alignment horizontal="left" vertical="center"/>
    </xf>
    <xf numFmtId="0" fontId="221" fillId="2" borderId="2" xfId="0" applyFont="1" applyFill="1" applyBorder="1" applyAlignment="1">
      <alignment vertical="center" wrapText="1"/>
    </xf>
    <xf numFmtId="0" fontId="223" fillId="2" borderId="3" xfId="0" applyFont="1" applyFill="1" applyBorder="1" applyAlignment="1">
      <alignment horizontal="left" vertical="center"/>
    </xf>
    <xf numFmtId="0" fontId="223" fillId="2" borderId="3" xfId="0" applyFont="1" applyFill="1" applyBorder="1" applyAlignment="1">
      <alignment vertical="center"/>
    </xf>
    <xf numFmtId="0" fontId="223" fillId="2" borderId="3" xfId="0" applyFont="1" applyFill="1" applyBorder="1" applyAlignment="1">
      <alignment horizontal="center" vertical="center"/>
    </xf>
    <xf numFmtId="3" fontId="223" fillId="2" borderId="3" xfId="0" applyNumberFormat="1" applyFont="1" applyFill="1" applyBorder="1" applyAlignment="1">
      <alignment horizontal="center" vertical="center"/>
    </xf>
    <xf numFmtId="0" fontId="223" fillId="15" borderId="3" xfId="0" applyFont="1" applyFill="1" applyBorder="1" applyAlignment="1">
      <alignment horizontal="center" vertical="center"/>
    </xf>
    <xf numFmtId="0" fontId="223" fillId="15" borderId="3" xfId="0" applyFont="1" applyFill="1" applyBorder="1" applyAlignment="1">
      <alignment vertical="center" wrapText="1"/>
    </xf>
    <xf numFmtId="0" fontId="223" fillId="6" borderId="3" xfId="0" applyFont="1" applyFill="1" applyBorder="1" applyAlignment="1">
      <alignment vertical="center"/>
    </xf>
    <xf numFmtId="1" fontId="223" fillId="15" borderId="3" xfId="0" applyNumberFormat="1" applyFont="1" applyFill="1" applyBorder="1" applyAlignment="1">
      <alignment vertical="center"/>
    </xf>
    <xf numFmtId="1" fontId="223" fillId="15" borderId="3" xfId="0" applyNumberFormat="1" applyFont="1" applyFill="1" applyBorder="1" applyAlignment="1">
      <alignment horizontal="center" vertical="center"/>
    </xf>
    <xf numFmtId="0" fontId="223" fillId="2" borderId="0" xfId="0" applyFont="1" applyFill="1" applyAlignment="1">
      <alignment vertical="center"/>
    </xf>
    <xf numFmtId="0" fontId="44" fillId="17" borderId="71" xfId="0" applyFont="1" applyFill="1" applyBorder="1" applyAlignment="1">
      <alignment vertical="center"/>
    </xf>
    <xf numFmtId="0" fontId="44" fillId="17" borderId="45" xfId="0" applyFont="1" applyFill="1" applyBorder="1" applyAlignment="1">
      <alignment vertical="center"/>
    </xf>
    <xf numFmtId="0" fontId="44" fillId="17" borderId="46" xfId="0" applyFont="1" applyFill="1" applyBorder="1" applyAlignment="1">
      <alignment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225" fillId="13" borderId="14" xfId="0" applyFont="1" applyFill="1" applyBorder="1" applyAlignment="1">
      <alignment vertical="center"/>
    </xf>
    <xf numFmtId="0" fontId="57" fillId="0" borderId="14" xfId="0" applyFont="1" applyBorder="1" applyAlignment="1">
      <alignment horizontal="center"/>
    </xf>
    <xf numFmtId="0" fontId="57" fillId="0" borderId="14" xfId="0" quotePrefix="1" applyFont="1" applyBorder="1" applyAlignment="1">
      <alignment horizontal="center"/>
    </xf>
    <xf numFmtId="16" fontId="57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3" fillId="0" borderId="29" xfId="54" applyFont="1" applyBorder="1"/>
    <xf numFmtId="0" fontId="54" fillId="6" borderId="28" xfId="54" applyFont="1" applyFill="1" applyBorder="1" applyAlignment="1">
      <alignment horizontal="center" vertical="center"/>
    </xf>
    <xf numFmtId="0" fontId="54" fillId="6" borderId="5" xfId="54" applyFont="1" applyFill="1" applyBorder="1" applyAlignment="1">
      <alignment horizontal="center" vertical="center"/>
    </xf>
    <xf numFmtId="0" fontId="54" fillId="6" borderId="28" xfId="54" applyFont="1" applyFill="1" applyBorder="1" applyAlignment="1">
      <alignment horizontal="center" vertical="center" wrapText="1"/>
    </xf>
    <xf numFmtId="0" fontId="54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7" fillId="0" borderId="0" xfId="0" quotePrefix="1" applyFont="1" applyAlignment="1">
      <alignment vertical="center"/>
    </xf>
    <xf numFmtId="1" fontId="229" fillId="0" borderId="14" xfId="2" applyNumberFormat="1" applyFont="1" applyBorder="1" applyAlignment="1">
      <alignment horizontal="left" vertical="center" wrapText="1"/>
    </xf>
    <xf numFmtId="1" fontId="231" fillId="0" borderId="14" xfId="0" applyNumberFormat="1" applyFont="1" applyBorder="1" applyAlignment="1">
      <alignment horizontal="center" vertical="center" wrapText="1"/>
    </xf>
    <xf numFmtId="43" fontId="230" fillId="0" borderId="15" xfId="3550" applyFont="1" applyBorder="1" applyAlignment="1">
      <alignment vertical="top" wrapText="1"/>
    </xf>
    <xf numFmtId="43" fontId="230" fillId="0" borderId="12" xfId="3550" applyFont="1" applyBorder="1" applyAlignment="1">
      <alignment vertical="top" wrapText="1"/>
    </xf>
    <xf numFmtId="0" fontId="232" fillId="4" borderId="0" xfId="0" applyFont="1" applyFill="1" applyAlignment="1">
      <alignment vertical="center"/>
    </xf>
    <xf numFmtId="1" fontId="35" fillId="2" borderId="0" xfId="0" applyNumberFormat="1" applyFont="1" applyFill="1" applyAlignment="1">
      <alignment horizontal="center" vertical="center" wrapText="1"/>
    </xf>
    <xf numFmtId="43" fontId="230" fillId="0" borderId="15" xfId="3550" applyFont="1" applyBorder="1" applyAlignment="1">
      <alignment horizontal="center" vertical="top" wrapText="1"/>
    </xf>
    <xf numFmtId="0" fontId="40" fillId="6" borderId="15" xfId="2" applyFont="1" applyFill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59" fillId="0" borderId="15" xfId="2" applyNumberFormat="1" applyFont="1" applyBorder="1" applyAlignment="1">
      <alignment horizontal="center" vertical="top" wrapText="1"/>
    </xf>
    <xf numFmtId="0" fontId="60" fillId="0" borderId="15" xfId="2" applyFont="1" applyBorder="1" applyAlignment="1">
      <alignment horizontal="center" vertical="top" wrapText="1"/>
    </xf>
    <xf numFmtId="0" fontId="59" fillId="2" borderId="0" xfId="0" applyFont="1" applyFill="1" applyAlignment="1">
      <alignment vertical="center" wrapText="1"/>
    </xf>
    <xf numFmtId="0" fontId="40" fillId="6" borderId="13" xfId="2" applyFont="1" applyFill="1" applyBorder="1" applyAlignment="1">
      <alignment vertical="center" wrapText="1"/>
    </xf>
    <xf numFmtId="1" fontId="40" fillId="6" borderId="13" xfId="2" applyNumberFormat="1" applyFont="1" applyFill="1" applyBorder="1" applyAlignment="1">
      <alignment vertical="center" wrapText="1"/>
    </xf>
    <xf numFmtId="1" fontId="59" fillId="0" borderId="13" xfId="2" applyNumberFormat="1" applyFont="1" applyBorder="1" applyAlignment="1">
      <alignment vertical="top" wrapText="1"/>
    </xf>
    <xf numFmtId="0" fontId="60" fillId="0" borderId="13" xfId="2" applyFont="1" applyBorder="1" applyAlignment="1">
      <alignment vertical="top" wrapText="1"/>
    </xf>
    <xf numFmtId="0" fontId="39" fillId="4" borderId="0" xfId="2" applyFont="1" applyFill="1" applyAlignment="1">
      <alignment horizontal="center" vertical="center"/>
    </xf>
    <xf numFmtId="0" fontId="27" fillId="6" borderId="14" xfId="2" applyFont="1" applyFill="1" applyBorder="1" applyAlignment="1">
      <alignment horizontal="center" vertical="center" wrapText="1"/>
    </xf>
    <xf numFmtId="1" fontId="43" fillId="2" borderId="14" xfId="0" applyNumberFormat="1" applyFont="1" applyFill="1" applyBorder="1" applyAlignment="1">
      <alignment horizontal="center" vertical="center" wrapText="1"/>
    </xf>
    <xf numFmtId="1" fontId="35" fillId="2" borderId="11" xfId="0" applyNumberFormat="1" applyFont="1" applyFill="1" applyBorder="1" applyAlignment="1">
      <alignment vertical="center" wrapText="1"/>
    </xf>
    <xf numFmtId="1" fontId="35" fillId="2" borderId="56" xfId="0" applyNumberFormat="1" applyFont="1" applyFill="1" applyBorder="1" applyAlignment="1">
      <alignment vertical="center" wrapText="1"/>
    </xf>
    <xf numFmtId="1" fontId="223" fillId="2" borderId="0" xfId="0" applyNumberFormat="1" applyFont="1" applyFill="1" applyAlignment="1">
      <alignment vertical="center"/>
    </xf>
    <xf numFmtId="1" fontId="36" fillId="2" borderId="0" xfId="0" applyNumberFormat="1" applyFont="1" applyFill="1" applyAlignment="1">
      <alignment vertical="center"/>
    </xf>
    <xf numFmtId="0" fontId="61" fillId="0" borderId="14" xfId="0" applyFont="1" applyBorder="1" applyAlignment="1">
      <alignment horizontal="center" vertical="center"/>
    </xf>
    <xf numFmtId="0" fontId="42" fillId="2" borderId="14" xfId="0" quotePrefix="1" applyFont="1" applyFill="1" applyBorder="1" applyAlignment="1">
      <alignment vertical="center" wrapText="1"/>
    </xf>
    <xf numFmtId="0" fontId="27" fillId="4" borderId="27" xfId="0" applyFont="1" applyFill="1" applyBorder="1" applyAlignment="1">
      <alignment vertical="center" wrapText="1"/>
    </xf>
    <xf numFmtId="0" fontId="41" fillId="0" borderId="14" xfId="2" applyFont="1" applyBorder="1" applyAlignment="1">
      <alignment horizontal="left" vertical="center" wrapText="1"/>
    </xf>
    <xf numFmtId="0" fontId="39" fillId="6" borderId="14" xfId="2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/>
    </xf>
    <xf numFmtId="0" fontId="59" fillId="5" borderId="2" xfId="0" quotePrefix="1" applyFont="1" applyFill="1" applyBorder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1" fontId="59" fillId="15" borderId="3" xfId="0" applyNumberFormat="1" applyFont="1" applyFill="1" applyBorder="1" applyAlignment="1">
      <alignment vertical="center"/>
    </xf>
    <xf numFmtId="1" fontId="59" fillId="15" borderId="3" xfId="0" applyNumberFormat="1" applyFont="1" applyFill="1" applyBorder="1" applyAlignment="1">
      <alignment horizontal="center" vertical="center"/>
    </xf>
    <xf numFmtId="0" fontId="59" fillId="2" borderId="0" xfId="0" applyFont="1" applyFill="1" applyAlignment="1">
      <alignment horizontal="right" vertical="center"/>
    </xf>
    <xf numFmtId="0" fontId="233" fillId="2" borderId="2" xfId="0" applyFont="1" applyFill="1" applyBorder="1" applyAlignment="1">
      <alignment horizontal="center" vertical="center"/>
    </xf>
    <xf numFmtId="0" fontId="234" fillId="4" borderId="0" xfId="0" applyFont="1" applyFill="1" applyAlignment="1">
      <alignment vertical="center"/>
    </xf>
    <xf numFmtId="0" fontId="234" fillId="2" borderId="2" xfId="0" applyFont="1" applyFill="1" applyBorder="1" applyAlignment="1">
      <alignment horizontal="center" vertical="center"/>
    </xf>
    <xf numFmtId="0" fontId="234" fillId="2" borderId="2" xfId="0" applyFont="1" applyFill="1" applyBorder="1" applyAlignment="1">
      <alignment horizontal="left" vertical="center"/>
    </xf>
    <xf numFmtId="0" fontId="233" fillId="2" borderId="2" xfId="0" applyFont="1" applyFill="1" applyBorder="1" applyAlignment="1">
      <alignment vertical="center" wrapText="1"/>
    </xf>
    <xf numFmtId="0" fontId="59" fillId="2" borderId="3" xfId="0" applyFont="1" applyFill="1" applyBorder="1" applyAlignment="1">
      <alignment horizontal="left" vertical="center"/>
    </xf>
    <xf numFmtId="0" fontId="59" fillId="15" borderId="3" xfId="0" applyFont="1" applyFill="1" applyBorder="1" applyAlignment="1">
      <alignment horizontal="center" vertical="center"/>
    </xf>
    <xf numFmtId="0" fontId="59" fillId="15" borderId="3" xfId="0" applyFont="1" applyFill="1" applyBorder="1" applyAlignment="1">
      <alignment vertical="center" wrapText="1"/>
    </xf>
    <xf numFmtId="0" fontId="59" fillId="6" borderId="3" xfId="0" applyFont="1" applyFill="1" applyBorder="1" applyAlignment="1">
      <alignment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4" borderId="0" xfId="0" applyFont="1" applyFill="1" applyAlignment="1">
      <alignment horizontal="left" vertical="center"/>
    </xf>
    <xf numFmtId="0" fontId="59" fillId="0" borderId="2" xfId="0" applyFont="1" applyBorder="1" applyAlignment="1">
      <alignment horizontal="right" vertical="center"/>
    </xf>
    <xf numFmtId="0" fontId="233" fillId="2" borderId="2" xfId="0" applyFont="1" applyFill="1" applyBorder="1" applyAlignment="1">
      <alignment horizontal="right" vertical="center"/>
    </xf>
    <xf numFmtId="0" fontId="59" fillId="2" borderId="2" xfId="0" applyFont="1" applyFill="1" applyBorder="1" applyAlignment="1">
      <alignment horizontal="righ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horizontal="right" vertical="center"/>
    </xf>
    <xf numFmtId="3" fontId="235" fillId="2" borderId="4" xfId="0" applyNumberFormat="1" applyFont="1" applyFill="1" applyBorder="1" applyAlignment="1">
      <alignment horizontal="center" vertical="center"/>
    </xf>
    <xf numFmtId="0" fontId="236" fillId="2" borderId="4" xfId="0" applyFont="1" applyFill="1" applyBorder="1" applyAlignment="1">
      <alignment horizontal="center" vertical="center" wrapText="1"/>
    </xf>
    <xf numFmtId="0" fontId="236" fillId="2" borderId="4" xfId="0" applyFont="1" applyFill="1" applyBorder="1" applyAlignment="1">
      <alignment horizontal="center" vertical="center"/>
    </xf>
    <xf numFmtId="0" fontId="236" fillId="2" borderId="4" xfId="0" applyFont="1" applyFill="1" applyBorder="1" applyAlignment="1">
      <alignment horizontal="right" vertical="center"/>
    </xf>
    <xf numFmtId="3" fontId="235" fillId="2" borderId="4" xfId="0" applyNumberFormat="1" applyFont="1" applyFill="1" applyBorder="1" applyAlignment="1">
      <alignment vertical="center"/>
    </xf>
    <xf numFmtId="0" fontId="237" fillId="0" borderId="0" xfId="0" applyFont="1"/>
    <xf numFmtId="0" fontId="59" fillId="2" borderId="0" xfId="0" applyFont="1" applyFill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239" fillId="2" borderId="0" xfId="0" applyFont="1" applyFill="1" applyAlignment="1">
      <alignment horizontal="left" vertical="center"/>
    </xf>
    <xf numFmtId="0" fontId="39" fillId="4" borderId="0" xfId="0" applyFont="1" applyFill="1" applyAlignment="1">
      <alignment vertical="center"/>
    </xf>
    <xf numFmtId="0" fontId="240" fillId="4" borderId="0" xfId="0" applyFont="1" applyFill="1" applyAlignment="1">
      <alignment horizontal="left" vertical="center"/>
    </xf>
    <xf numFmtId="0" fontId="241" fillId="4" borderId="0" xfId="0" applyFont="1" applyFill="1" applyAlignment="1">
      <alignment vertical="center"/>
    </xf>
    <xf numFmtId="0" fontId="58" fillId="2" borderId="0" xfId="0" applyFont="1" applyFill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31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1" fontId="43" fillId="2" borderId="11" xfId="0" applyNumberFormat="1" applyFont="1" applyFill="1" applyBorder="1" applyAlignment="1">
      <alignment horizontal="center" vertical="center" wrapText="1"/>
    </xf>
    <xf numFmtId="175" fontId="61" fillId="0" borderId="14" xfId="0" applyNumberFormat="1" applyFont="1" applyBorder="1" applyAlignment="1">
      <alignment horizontal="center" vertical="center"/>
    </xf>
    <xf numFmtId="0" fontId="243" fillId="0" borderId="82" xfId="0" applyFont="1" applyBorder="1"/>
    <xf numFmtId="0" fontId="59" fillId="0" borderId="82" xfId="0" applyFont="1" applyBorder="1"/>
    <xf numFmtId="0" fontId="244" fillId="0" borderId="82" xfId="0" applyFont="1" applyBorder="1"/>
    <xf numFmtId="0" fontId="33" fillId="0" borderId="0" xfId="0" applyFont="1"/>
    <xf numFmtId="0" fontId="245" fillId="0" borderId="0" xfId="0" applyFont="1"/>
    <xf numFmtId="0" fontId="36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246" fillId="0" borderId="83" xfId="0" applyFont="1" applyBorder="1" applyAlignment="1">
      <alignment horizontal="center" vertical="top" wrapText="1"/>
    </xf>
    <xf numFmtId="0" fontId="9" fillId="0" borderId="84" xfId="0" applyFont="1" applyBorder="1" applyAlignment="1">
      <alignment horizontal="center" vertical="top" wrapText="1"/>
    </xf>
    <xf numFmtId="0" fontId="247" fillId="0" borderId="84" xfId="0" applyFont="1" applyBorder="1" applyAlignment="1">
      <alignment horizontal="center" vertical="top" wrapText="1"/>
    </xf>
    <xf numFmtId="0" fontId="246" fillId="0" borderId="84" xfId="0" applyFont="1" applyBorder="1" applyAlignment="1">
      <alignment horizontal="center" vertical="top" wrapText="1"/>
    </xf>
    <xf numFmtId="0" fontId="36" fillId="0" borderId="0" xfId="0" applyFont="1" applyAlignment="1">
      <alignment horizontal="center"/>
    </xf>
    <xf numFmtId="0" fontId="36" fillId="0" borderId="14" xfId="0" applyFont="1" applyBorder="1" applyAlignment="1">
      <alignment horizontal="center" vertical="center"/>
    </xf>
    <xf numFmtId="0" fontId="42" fillId="0" borderId="14" xfId="0" applyFont="1" applyBorder="1" applyAlignment="1">
      <alignment vertical="center"/>
    </xf>
    <xf numFmtId="0" fontId="48" fillId="0" borderId="14" xfId="0" applyFont="1" applyBorder="1" applyAlignment="1">
      <alignment horizontal="left" vertical="center"/>
    </xf>
    <xf numFmtId="2" fontId="249" fillId="0" borderId="85" xfId="0" applyNumberFormat="1" applyFont="1" applyBorder="1" applyAlignment="1">
      <alignment horizontal="center" vertical="top" shrinkToFit="1"/>
    </xf>
    <xf numFmtId="0" fontId="43" fillId="0" borderId="0" xfId="0" applyFont="1" applyAlignment="1">
      <alignment horizontal="center" vertical="center"/>
    </xf>
    <xf numFmtId="2" fontId="248" fillId="0" borderId="86" xfId="0" applyNumberFormat="1" applyFont="1" applyBorder="1" applyAlignment="1">
      <alignment horizontal="center" vertical="top" shrinkToFit="1"/>
    </xf>
    <xf numFmtId="2" fontId="249" fillId="0" borderId="86" xfId="0" applyNumberFormat="1" applyFont="1" applyBorder="1" applyAlignment="1">
      <alignment horizontal="center" vertical="top" shrinkToFit="1"/>
    </xf>
    <xf numFmtId="2" fontId="245" fillId="0" borderId="86" xfId="0" applyNumberFormat="1" applyFont="1" applyBorder="1" applyAlignment="1">
      <alignment horizontal="center" vertical="top" shrinkToFit="1"/>
    </xf>
    <xf numFmtId="0" fontId="48" fillId="0" borderId="14" xfId="0" applyFont="1" applyBorder="1" applyAlignment="1">
      <alignment horizontal="left" vertical="center" wrapText="1"/>
    </xf>
    <xf numFmtId="2" fontId="250" fillId="0" borderId="86" xfId="0" applyNumberFormat="1" applyFont="1" applyBorder="1" applyAlignment="1">
      <alignment horizontal="center" vertical="top" shrinkToFit="1"/>
    </xf>
    <xf numFmtId="2" fontId="251" fillId="0" borderId="86" xfId="0" applyNumberFormat="1" applyFont="1" applyBorder="1" applyAlignment="1">
      <alignment horizontal="center" vertical="top" shrinkToFit="1"/>
    </xf>
    <xf numFmtId="2" fontId="252" fillId="0" borderId="86" xfId="0" applyNumberFormat="1" applyFont="1" applyBorder="1" applyAlignment="1">
      <alignment horizontal="center" vertical="top" shrinkToFit="1"/>
    </xf>
    <xf numFmtId="0" fontId="36" fillId="0" borderId="14" xfId="0" applyFont="1" applyBorder="1" applyAlignment="1">
      <alignment vertical="center"/>
    </xf>
    <xf numFmtId="0" fontId="33" fillId="0" borderId="14" xfId="0" applyFont="1" applyBorder="1" applyAlignment="1">
      <alignment horizontal="left" vertical="center"/>
    </xf>
    <xf numFmtId="215" fontId="36" fillId="0" borderId="14" xfId="0" applyNumberFormat="1" applyFont="1" applyBorder="1" applyAlignment="1">
      <alignment horizontal="center" vertical="center"/>
    </xf>
    <xf numFmtId="12" fontId="36" fillId="0" borderId="14" xfId="0" applyNumberFormat="1" applyFont="1" applyBorder="1" applyAlignment="1">
      <alignment horizontal="center" vertical="center"/>
    </xf>
    <xf numFmtId="12" fontId="36" fillId="4" borderId="14" xfId="0" applyNumberFormat="1" applyFont="1" applyFill="1" applyBorder="1" applyAlignment="1">
      <alignment horizontal="center" vertical="center"/>
    </xf>
    <xf numFmtId="0" fontId="253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quotePrefix="1" applyFont="1"/>
    <xf numFmtId="0" fontId="254" fillId="0" borderId="0" xfId="0" applyFont="1"/>
    <xf numFmtId="0" fontId="255" fillId="0" borderId="0" xfId="0" applyFont="1"/>
    <xf numFmtId="0" fontId="256" fillId="0" borderId="0" xfId="3552" applyAlignment="1">
      <alignment horizontal="left" vertical="top"/>
    </xf>
    <xf numFmtId="0" fontId="257" fillId="0" borderId="0" xfId="3552" applyFont="1" applyAlignment="1">
      <alignment horizontal="left" vertical="top"/>
    </xf>
    <xf numFmtId="0" fontId="258" fillId="0" borderId="0" xfId="3552" applyFont="1" applyAlignment="1">
      <alignment horizontal="left" vertical="top"/>
    </xf>
    <xf numFmtId="0" fontId="259" fillId="0" borderId="87" xfId="3552" applyFont="1" applyBorder="1" applyAlignment="1">
      <alignment horizontal="left" wrapText="1"/>
    </xf>
    <xf numFmtId="0" fontId="259" fillId="0" borderId="88" xfId="3552" applyFont="1" applyBorder="1" applyAlignment="1">
      <alignment horizontal="left" wrapText="1"/>
    </xf>
    <xf numFmtId="0" fontId="260" fillId="0" borderId="0" xfId="3552" applyFont="1" applyAlignment="1">
      <alignment horizontal="left" vertical="top"/>
    </xf>
    <xf numFmtId="0" fontId="109" fillId="0" borderId="92" xfId="3552" applyFont="1" applyBorder="1" applyAlignment="1">
      <alignment horizontal="left" vertical="top" wrapText="1"/>
    </xf>
    <xf numFmtId="0" fontId="109" fillId="0" borderId="93" xfId="3552" applyFont="1" applyBorder="1" applyAlignment="1">
      <alignment horizontal="left" vertical="top" wrapText="1"/>
    </xf>
    <xf numFmtId="0" fontId="109" fillId="0" borderId="96" xfId="3552" applyFont="1" applyBorder="1" applyAlignment="1">
      <alignment horizontal="left" vertical="top" wrapText="1"/>
    </xf>
    <xf numFmtId="0" fontId="109" fillId="0" borderId="97" xfId="3552" applyFont="1" applyBorder="1" applyAlignment="1">
      <alignment horizontal="left" vertical="top" wrapText="1"/>
    </xf>
    <xf numFmtId="0" fontId="0" fillId="46" borderId="89" xfId="0" applyFill="1" applyBorder="1" applyAlignment="1">
      <alignment horizontal="center" vertical="top" wrapText="1"/>
    </xf>
    <xf numFmtId="0" fontId="0" fillId="46" borderId="90" xfId="0" applyFill="1" applyBorder="1" applyAlignment="1">
      <alignment horizontal="center" vertical="top" wrapText="1"/>
    </xf>
    <xf numFmtId="0" fontId="0" fillId="47" borderId="89" xfId="0" applyFill="1" applyBorder="1" applyAlignment="1">
      <alignment horizontal="left" vertical="top" wrapText="1"/>
    </xf>
    <xf numFmtId="0" fontId="262" fillId="47" borderId="91" xfId="0" applyFont="1" applyFill="1" applyBorder="1" applyAlignment="1">
      <alignment horizontal="left" wrapText="1" indent="1"/>
    </xf>
    <xf numFmtId="2" fontId="263" fillId="0" borderId="92" xfId="0" applyNumberFormat="1" applyFont="1" applyBorder="1" applyAlignment="1">
      <alignment horizontal="center" vertical="top" shrinkToFit="1"/>
    </xf>
    <xf numFmtId="2" fontId="263" fillId="0" borderId="95" xfId="0" applyNumberFormat="1" applyFont="1" applyBorder="1" applyAlignment="1">
      <alignment horizontal="center" vertical="top" shrinkToFit="1"/>
    </xf>
    <xf numFmtId="0" fontId="0" fillId="0" borderId="92" xfId="0" applyBorder="1" applyAlignment="1">
      <alignment horizontal="left" wrapText="1"/>
    </xf>
    <xf numFmtId="0" fontId="0" fillId="0" borderId="94" xfId="0" applyBorder="1" applyAlignment="1">
      <alignment horizontal="left" wrapText="1"/>
    </xf>
    <xf numFmtId="2" fontId="263" fillId="0" borderId="96" xfId="0" applyNumberFormat="1" applyFont="1" applyBorder="1" applyAlignment="1">
      <alignment horizontal="center" vertical="top" shrinkToFit="1"/>
    </xf>
    <xf numFmtId="2" fontId="263" fillId="0" borderId="86" xfId="0" applyNumberFormat="1" applyFont="1" applyBorder="1" applyAlignment="1">
      <alignment horizontal="center" vertical="top" shrinkToFit="1"/>
    </xf>
    <xf numFmtId="0" fontId="0" fillId="0" borderId="96" xfId="0" applyBorder="1" applyAlignment="1">
      <alignment horizontal="left" wrapText="1"/>
    </xf>
    <xf numFmtId="0" fontId="0" fillId="0" borderId="98" xfId="0" applyBorder="1" applyAlignment="1">
      <alignment horizontal="left" wrapText="1"/>
    </xf>
    <xf numFmtId="216" fontId="265" fillId="0" borderId="96" xfId="0" applyNumberFormat="1" applyFont="1" applyBorder="1" applyAlignment="1">
      <alignment horizontal="center" vertical="top" shrinkToFit="1"/>
    </xf>
    <xf numFmtId="2" fontId="263" fillId="48" borderId="86" xfId="0" applyNumberFormat="1" applyFont="1" applyFill="1" applyBorder="1" applyAlignment="1">
      <alignment horizontal="center" vertical="top" shrinkToFit="1"/>
    </xf>
    <xf numFmtId="0" fontId="266" fillId="0" borderId="98" xfId="0" applyFont="1" applyBorder="1" applyAlignment="1">
      <alignment horizontal="left" vertical="top" wrapText="1"/>
    </xf>
    <xf numFmtId="0" fontId="40" fillId="18" borderId="14" xfId="2" applyFont="1" applyFill="1" applyBorder="1" applyAlignment="1">
      <alignment horizontal="center" vertical="center" wrapText="1"/>
    </xf>
    <xf numFmtId="2" fontId="268" fillId="0" borderId="85" xfId="0" applyNumberFormat="1" applyFont="1" applyBorder="1" applyAlignment="1">
      <alignment horizontal="center" vertical="top" shrinkToFit="1"/>
    </xf>
    <xf numFmtId="2" fontId="269" fillId="0" borderId="85" xfId="0" applyNumberFormat="1" applyFont="1" applyBorder="1" applyAlignment="1">
      <alignment horizontal="center" vertical="top" shrinkToFit="1"/>
    </xf>
    <xf numFmtId="2" fontId="268" fillId="0" borderId="86" xfId="0" applyNumberFormat="1" applyFont="1" applyBorder="1" applyAlignment="1">
      <alignment horizontal="center" vertical="top" shrinkToFit="1"/>
    </xf>
    <xf numFmtId="2" fontId="269" fillId="0" borderId="86" xfId="0" applyNumberFormat="1" applyFont="1" applyBorder="1" applyAlignment="1">
      <alignment horizontal="center" vertical="top" shrinkToFit="1"/>
    </xf>
    <xf numFmtId="1" fontId="28" fillId="2" borderId="14" xfId="0" applyNumberFormat="1" applyFont="1" applyFill="1" applyBorder="1" applyAlignment="1">
      <alignment horizontal="center" vertical="center" wrapText="1"/>
    </xf>
    <xf numFmtId="1" fontId="28" fillId="2" borderId="14" xfId="0" applyNumberFormat="1" applyFont="1" applyFill="1" applyBorder="1" applyAlignment="1">
      <alignment horizontal="center" vertical="center"/>
    </xf>
    <xf numFmtId="1" fontId="223" fillId="2" borderId="3" xfId="0" applyNumberFormat="1" applyFont="1" applyFill="1" applyBorder="1" applyAlignment="1">
      <alignment horizontal="center" vertical="center"/>
    </xf>
    <xf numFmtId="0" fontId="223" fillId="16" borderId="0" xfId="0" applyFont="1" applyFill="1" applyAlignment="1">
      <alignment horizontal="left" vertical="center"/>
    </xf>
    <xf numFmtId="0" fontId="223" fillId="16" borderId="0" xfId="0" applyFont="1" applyFill="1" applyAlignment="1">
      <alignment horizontal="center" vertical="center"/>
    </xf>
    <xf numFmtId="1" fontId="223" fillId="16" borderId="0" xfId="0" applyNumberFormat="1" applyFont="1" applyFill="1" applyAlignment="1">
      <alignment horizontal="right" vertical="center"/>
    </xf>
    <xf numFmtId="1" fontId="223" fillId="16" borderId="0" xfId="0" applyNumberFormat="1" applyFont="1" applyFill="1" applyAlignment="1">
      <alignment horizontal="center" vertical="center"/>
    </xf>
    <xf numFmtId="0" fontId="59" fillId="0" borderId="0" xfId="0" applyFont="1" applyAlignment="1">
      <alignment horizontal="right" vertical="center"/>
    </xf>
    <xf numFmtId="0" fontId="233" fillId="2" borderId="0" xfId="0" applyFont="1" applyFill="1" applyAlignment="1">
      <alignment horizontal="right" vertical="center"/>
    </xf>
    <xf numFmtId="217" fontId="36" fillId="2" borderId="14" xfId="0" applyNumberFormat="1" applyFont="1" applyFill="1" applyBorder="1" applyAlignment="1">
      <alignment horizontal="center" vertical="center"/>
    </xf>
    <xf numFmtId="0" fontId="33" fillId="0" borderId="15" xfId="0" quotePrefix="1" applyFont="1" applyBorder="1" applyAlignment="1">
      <alignment vertical="center" wrapText="1"/>
    </xf>
    <xf numFmtId="12" fontId="39" fillId="0" borderId="14" xfId="0" quotePrefix="1" applyNumberFormat="1" applyFont="1" applyBorder="1" applyAlignment="1">
      <alignment vertical="center" wrapText="1"/>
    </xf>
    <xf numFmtId="1" fontId="229" fillId="0" borderId="14" xfId="2" applyNumberFormat="1" applyFont="1" applyBorder="1" applyAlignment="1">
      <alignment horizontal="left" vertical="top" wrapText="1"/>
    </xf>
    <xf numFmtId="0" fontId="243" fillId="0" borderId="0" xfId="0" applyFont="1"/>
    <xf numFmtId="0" fontId="274" fillId="3" borderId="83" xfId="0" applyFont="1" applyFill="1" applyBorder="1" applyAlignment="1">
      <alignment horizontal="center" vertical="top" wrapText="1"/>
    </xf>
    <xf numFmtId="2" fontId="275" fillId="3" borderId="14" xfId="0" applyNumberFormat="1" applyFont="1" applyFill="1" applyBorder="1" applyAlignment="1">
      <alignment horizontal="center" vertical="center" shrinkToFit="1"/>
    </xf>
    <xf numFmtId="2" fontId="275" fillId="0" borderId="14" xfId="0" applyNumberFormat="1" applyFont="1" applyBorder="1" applyAlignment="1">
      <alignment horizontal="center" vertical="center" shrinkToFit="1"/>
    </xf>
    <xf numFmtId="0" fontId="36" fillId="2" borderId="15" xfId="0" applyFont="1" applyFill="1" applyBorder="1" applyAlignment="1">
      <alignment horizontal="left" vertical="center" wrapText="1"/>
    </xf>
    <xf numFmtId="0" fontId="36" fillId="2" borderId="13" xfId="0" applyFont="1" applyFill="1" applyBorder="1" applyAlignment="1">
      <alignment horizontal="left" vertical="center" wrapText="1"/>
    </xf>
    <xf numFmtId="0" fontId="36" fillId="2" borderId="14" xfId="0" applyFont="1" applyFill="1" applyBorder="1" applyAlignment="1">
      <alignment horizontal="center" vertical="center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3" fillId="0" borderId="24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0" fontId="238" fillId="2" borderId="74" xfId="0" applyFont="1" applyFill="1" applyBorder="1" applyAlignment="1">
      <alignment horizontal="left" vertical="center" wrapText="1"/>
    </xf>
    <xf numFmtId="0" fontId="238" fillId="2" borderId="75" xfId="0" applyFont="1" applyFill="1" applyBorder="1" applyAlignment="1">
      <alignment horizontal="left" vertical="center" wrapText="1"/>
    </xf>
    <xf numFmtId="0" fontId="238" fillId="2" borderId="76" xfId="0" applyFont="1" applyFill="1" applyBorder="1" applyAlignment="1">
      <alignment horizontal="left" vertical="center" wrapText="1"/>
    </xf>
    <xf numFmtId="0" fontId="238" fillId="2" borderId="77" xfId="0" applyFont="1" applyFill="1" applyBorder="1" applyAlignment="1">
      <alignment horizontal="left" vertical="center" wrapText="1"/>
    </xf>
    <xf numFmtId="0" fontId="238" fillId="2" borderId="0" xfId="0" applyFont="1" applyFill="1" applyAlignment="1">
      <alignment horizontal="left" vertical="center" wrapText="1"/>
    </xf>
    <xf numFmtId="0" fontId="238" fillId="2" borderId="78" xfId="0" applyFont="1" applyFill="1" applyBorder="1" applyAlignment="1">
      <alignment horizontal="left" vertical="center" wrapText="1"/>
    </xf>
    <xf numFmtId="0" fontId="238" fillId="2" borderId="79" xfId="0" applyFont="1" applyFill="1" applyBorder="1" applyAlignment="1">
      <alignment horizontal="left" vertical="center" wrapText="1"/>
    </xf>
    <xf numFmtId="0" fontId="238" fillId="2" borderId="80" xfId="0" applyFont="1" applyFill="1" applyBorder="1" applyAlignment="1">
      <alignment horizontal="left" vertical="center" wrapText="1"/>
    </xf>
    <xf numFmtId="0" fontId="238" fillId="2" borderId="81" xfId="0" applyFont="1" applyFill="1" applyBorder="1" applyAlignment="1">
      <alignment horizontal="left" vertical="center" wrapText="1"/>
    </xf>
    <xf numFmtId="0" fontId="69" fillId="4" borderId="0" xfId="0" applyFont="1" applyFill="1" applyAlignment="1">
      <alignment horizontal="left" vertical="center" wrapText="1"/>
    </xf>
    <xf numFmtId="0" fontId="69" fillId="4" borderId="0" xfId="0" applyFont="1" applyFill="1" applyAlignment="1">
      <alignment horizontal="left" vertical="center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36" fillId="4" borderId="15" xfId="0" applyFont="1" applyFill="1" applyBorder="1" applyAlignment="1">
      <alignment horizontal="center" vertical="center" wrapText="1"/>
    </xf>
    <xf numFmtId="0" fontId="36" fillId="4" borderId="12" xfId="0" applyFont="1" applyFill="1" applyBorder="1" applyAlignment="1">
      <alignment horizontal="center" vertical="center" wrapText="1"/>
    </xf>
    <xf numFmtId="0" fontId="36" fillId="4" borderId="13" xfId="0" applyFont="1" applyFill="1" applyBorder="1" applyAlignment="1">
      <alignment horizontal="center" vertical="center" wrapText="1"/>
    </xf>
    <xf numFmtId="0" fontId="43" fillId="2" borderId="15" xfId="0" quotePrefix="1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9" fillId="4" borderId="15" xfId="0" applyFont="1" applyFill="1" applyBorder="1" applyAlignment="1">
      <alignment horizontal="center" vertical="center" wrapText="1"/>
    </xf>
    <xf numFmtId="0" fontId="49" fillId="4" borderId="12" xfId="0" applyFont="1" applyFill="1" applyBorder="1" applyAlignment="1">
      <alignment horizontal="center" vertical="center" wrapText="1"/>
    </xf>
    <xf numFmtId="0" fontId="49" fillId="4" borderId="45" xfId="0" applyFont="1" applyFill="1" applyBorder="1" applyAlignment="1">
      <alignment horizontal="center" vertical="center" wrapText="1"/>
    </xf>
    <xf numFmtId="0" fontId="49" fillId="4" borderId="46" xfId="0" applyFont="1" applyFill="1" applyBorder="1" applyAlignment="1">
      <alignment horizontal="center" vertical="center" wrapText="1"/>
    </xf>
    <xf numFmtId="0" fontId="49" fillId="4" borderId="13" xfId="0" applyFont="1" applyFill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42" fillId="2" borderId="15" xfId="0" quotePrefix="1" applyFont="1" applyFill="1" applyBorder="1" applyAlignment="1">
      <alignment horizontal="center" vertical="center" wrapText="1"/>
    </xf>
    <xf numFmtId="0" fontId="42" fillId="2" borderId="12" xfId="0" quotePrefix="1" applyFont="1" applyFill="1" applyBorder="1" applyAlignment="1">
      <alignment horizontal="center" vertical="center" wrapText="1"/>
    </xf>
    <xf numFmtId="0" fontId="42" fillId="2" borderId="13" xfId="0" quotePrefix="1" applyFont="1" applyFill="1" applyBorder="1" applyAlignment="1">
      <alignment horizontal="center" vertical="center" wrapText="1"/>
    </xf>
    <xf numFmtId="1" fontId="270" fillId="0" borderId="15" xfId="0" applyNumberFormat="1" applyFont="1" applyBorder="1" applyAlignment="1">
      <alignment horizontal="center" vertical="top" wrapText="1"/>
    </xf>
    <xf numFmtId="1" fontId="270" fillId="0" borderId="12" xfId="0" applyNumberFormat="1" applyFont="1" applyBorder="1" applyAlignment="1">
      <alignment horizontal="center" vertical="top" wrapText="1"/>
    </xf>
    <xf numFmtId="1" fontId="270" fillId="0" borderId="73" xfId="0" applyNumberFormat="1" applyFont="1" applyBorder="1" applyAlignment="1">
      <alignment horizontal="center" vertical="top" wrapText="1"/>
    </xf>
    <xf numFmtId="1" fontId="43" fillId="2" borderId="11" xfId="0" applyNumberFormat="1" applyFont="1" applyFill="1" applyBorder="1" applyAlignment="1">
      <alignment horizontal="center" vertical="center" wrapText="1"/>
    </xf>
    <xf numFmtId="1" fontId="43" fillId="2" borderId="10" xfId="0" applyNumberFormat="1" applyFont="1" applyFill="1" applyBorder="1" applyAlignment="1">
      <alignment horizontal="center" vertical="center" wrapText="1"/>
    </xf>
    <xf numFmtId="0" fontId="36" fillId="2" borderId="15" xfId="0" applyFont="1" applyFill="1" applyBorder="1" applyAlignment="1">
      <alignment horizontal="center" vertical="center"/>
    </xf>
    <xf numFmtId="0" fontId="36" fillId="2" borderId="12" xfId="0" applyFont="1" applyFill="1" applyBorder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7" fillId="2" borderId="29" xfId="0" applyFont="1" applyFill="1" applyBorder="1" applyAlignment="1">
      <alignment horizontal="left" vertical="center"/>
    </xf>
    <xf numFmtId="0" fontId="59" fillId="17" borderId="24" xfId="0" applyFont="1" applyFill="1" applyBorder="1" applyAlignment="1">
      <alignment horizontal="center" vertical="center" wrapText="1"/>
    </xf>
    <xf numFmtId="1" fontId="61" fillId="0" borderId="14" xfId="0" applyNumberFormat="1" applyFont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28" fillId="6" borderId="72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40" fillId="17" borderId="24" xfId="0" applyFont="1" applyFill="1" applyBorder="1" applyAlignment="1">
      <alignment horizontal="center" vertical="center" wrapText="1"/>
    </xf>
    <xf numFmtId="1" fontId="270" fillId="0" borderId="15" xfId="0" applyNumberFormat="1" applyFont="1" applyBorder="1" applyAlignment="1">
      <alignment horizontal="center" vertical="center" wrapText="1"/>
    </xf>
    <xf numFmtId="1" fontId="270" fillId="0" borderId="12" xfId="0" applyNumberFormat="1" applyFont="1" applyBorder="1" applyAlignment="1">
      <alignment horizontal="center" vertical="center" wrapText="1"/>
    </xf>
    <xf numFmtId="1" fontId="270" fillId="0" borderId="73" xfId="0" applyNumberFormat="1" applyFont="1" applyBorder="1" applyAlignment="1">
      <alignment horizontal="center" vertical="center" wrapText="1"/>
    </xf>
    <xf numFmtId="12" fontId="39" fillId="3" borderId="15" xfId="0" quotePrefix="1" applyNumberFormat="1" applyFont="1" applyFill="1" applyBorder="1" applyAlignment="1">
      <alignment horizontal="center" vertical="center" wrapText="1"/>
    </xf>
    <xf numFmtId="12" fontId="39" fillId="3" borderId="12" xfId="0" quotePrefix="1" applyNumberFormat="1" applyFont="1" applyFill="1" applyBorder="1" applyAlignment="1">
      <alignment horizontal="center" vertical="center" wrapText="1"/>
    </xf>
    <xf numFmtId="12" fontId="39" fillId="3" borderId="13" xfId="0" quotePrefix="1" applyNumberFormat="1" applyFont="1" applyFill="1" applyBorder="1" applyAlignment="1">
      <alignment horizontal="center" vertical="center" wrapText="1"/>
    </xf>
    <xf numFmtId="0" fontId="222" fillId="2" borderId="3" xfId="0" applyFont="1" applyFill="1" applyBorder="1" applyAlignment="1">
      <alignment horizontal="left" vertical="center" wrapText="1"/>
    </xf>
    <xf numFmtId="0" fontId="223" fillId="2" borderId="3" xfId="0" applyFont="1" applyFill="1" applyBorder="1" applyAlignment="1">
      <alignment horizontal="left" vertical="center" wrapText="1"/>
    </xf>
    <xf numFmtId="0" fontId="223" fillId="6" borderId="3" xfId="0" applyFont="1" applyFill="1" applyBorder="1" applyAlignment="1">
      <alignment horizontal="left" vertical="center" wrapText="1"/>
    </xf>
    <xf numFmtId="0" fontId="242" fillId="3" borderId="0" xfId="0" applyFont="1" applyFill="1" applyAlignment="1">
      <alignment horizontal="left" vertical="center" wrapText="1"/>
    </xf>
    <xf numFmtId="0" fontId="43" fillId="2" borderId="15" xfId="0" applyFont="1" applyFill="1" applyBorder="1" applyAlignment="1">
      <alignment horizontal="center" vertical="center" wrapText="1"/>
    </xf>
    <xf numFmtId="12" fontId="39" fillId="0" borderId="109" xfId="0" quotePrefix="1" applyNumberFormat="1" applyFont="1" applyBorder="1" applyAlignment="1">
      <alignment horizontal="center" vertical="center" wrapText="1"/>
    </xf>
    <xf numFmtId="12" fontId="39" fillId="0" borderId="45" xfId="0" quotePrefix="1" applyNumberFormat="1" applyFont="1" applyBorder="1" applyAlignment="1">
      <alignment horizontal="center" vertical="center" wrapText="1"/>
    </xf>
    <xf numFmtId="12" fontId="39" fillId="0" borderId="46" xfId="0" quotePrefix="1" applyNumberFormat="1" applyFont="1" applyBorder="1" applyAlignment="1">
      <alignment horizontal="center" vertical="center" wrapText="1"/>
    </xf>
    <xf numFmtId="0" fontId="41" fillId="0" borderId="11" xfId="2" applyFont="1" applyBorder="1" applyAlignment="1">
      <alignment horizontal="center" vertical="center" wrapText="1"/>
    </xf>
    <xf numFmtId="0" fontId="41" fillId="0" borderId="56" xfId="2" applyFont="1" applyBorder="1" applyAlignment="1">
      <alignment horizontal="center" vertical="center" wrapText="1"/>
    </xf>
    <xf numFmtId="0" fontId="41" fillId="0" borderId="10" xfId="2" applyFont="1" applyBorder="1" applyAlignment="1">
      <alignment horizontal="center" vertical="center" wrapText="1"/>
    </xf>
    <xf numFmtId="43" fontId="48" fillId="0" borderId="109" xfId="3550" applyFont="1" applyBorder="1" applyAlignment="1">
      <alignment horizontal="left" vertical="top" wrapText="1"/>
    </xf>
    <xf numFmtId="43" fontId="48" fillId="0" borderId="110" xfId="3550" applyFont="1" applyBorder="1" applyAlignment="1">
      <alignment horizontal="left" vertical="top" wrapText="1"/>
    </xf>
    <xf numFmtId="43" fontId="48" fillId="0" borderId="111" xfId="3550" applyFont="1" applyBorder="1" applyAlignment="1">
      <alignment horizontal="left" vertical="top" wrapText="1"/>
    </xf>
    <xf numFmtId="0" fontId="267" fillId="0" borderId="46" xfId="0" quotePrefix="1" applyFont="1" applyBorder="1" applyAlignment="1">
      <alignment horizontal="center" vertical="center" wrapText="1"/>
    </xf>
    <xf numFmtId="0" fontId="267" fillId="0" borderId="78" xfId="0" quotePrefix="1" applyFont="1" applyBorder="1" applyAlignment="1">
      <alignment horizontal="center" vertical="center" wrapText="1"/>
    </xf>
    <xf numFmtId="0" fontId="267" fillId="0" borderId="112" xfId="0" quotePrefix="1" applyFont="1" applyBorder="1" applyAlignment="1">
      <alignment horizontal="center" vertical="center" wrapText="1"/>
    </xf>
    <xf numFmtId="1" fontId="40" fillId="0" borderId="109" xfId="2" applyNumberFormat="1" applyFont="1" applyBorder="1" applyAlignment="1">
      <alignment horizontal="center" vertical="center" wrapText="1"/>
    </xf>
    <xf numFmtId="1" fontId="40" fillId="0" borderId="110" xfId="2" applyNumberFormat="1" applyFont="1" applyBorder="1" applyAlignment="1">
      <alignment horizontal="center" vertical="center" wrapText="1"/>
    </xf>
    <xf numFmtId="1" fontId="40" fillId="0" borderId="111" xfId="2" applyNumberFormat="1" applyFont="1" applyBorder="1" applyAlignment="1">
      <alignment horizontal="center" vertical="center" wrapText="1"/>
    </xf>
    <xf numFmtId="2" fontId="263" fillId="0" borderId="106" xfId="0" applyNumberFormat="1" applyFont="1" applyBorder="1" applyAlignment="1">
      <alignment horizontal="center" vertical="top" shrinkToFit="1"/>
    </xf>
    <xf numFmtId="2" fontId="263" fillId="0" borderId="107" xfId="0" applyNumberFormat="1" applyFont="1" applyBorder="1" applyAlignment="1">
      <alignment horizontal="center" vertical="top" shrinkToFit="1"/>
    </xf>
    <xf numFmtId="0" fontId="266" fillId="0" borderId="106" xfId="0" applyFont="1" applyBorder="1" applyAlignment="1">
      <alignment horizontal="center" vertical="top" wrapText="1"/>
    </xf>
    <xf numFmtId="0" fontId="266" fillId="0" borderId="107" xfId="0" applyFont="1" applyBorder="1" applyAlignment="1">
      <alignment horizontal="center" vertical="top" wrapText="1"/>
    </xf>
    <xf numFmtId="2" fontId="264" fillId="48" borderId="106" xfId="0" applyNumberFormat="1" applyFont="1" applyFill="1" applyBorder="1" applyAlignment="1">
      <alignment horizontal="center" vertical="top" shrinkToFit="1"/>
    </xf>
    <xf numFmtId="2" fontId="264" fillId="48" borderId="108" xfId="0" applyNumberFormat="1" applyFont="1" applyFill="1" applyBorder="1" applyAlignment="1">
      <alignment horizontal="center" vertical="top" shrinkToFit="1"/>
    </xf>
    <xf numFmtId="2" fontId="264" fillId="0" borderId="106" xfId="0" applyNumberFormat="1" applyFont="1" applyBorder="1" applyAlignment="1">
      <alignment horizontal="center" vertical="top" shrinkToFit="1"/>
    </xf>
    <xf numFmtId="2" fontId="264" fillId="0" borderId="108" xfId="0" applyNumberFormat="1" applyFont="1" applyBorder="1" applyAlignment="1">
      <alignment horizontal="center" vertical="top" shrinkToFit="1"/>
    </xf>
    <xf numFmtId="0" fontId="0" fillId="0" borderId="106" xfId="0" applyBorder="1" applyAlignment="1">
      <alignment horizontal="left" wrapText="1"/>
    </xf>
    <xf numFmtId="0" fontId="0" fillId="0" borderId="107" xfId="0" applyBorder="1" applyAlignment="1">
      <alignment horizontal="left" wrapText="1"/>
    </xf>
    <xf numFmtId="0" fontId="0" fillId="0" borderId="88" xfId="0" applyBorder="1" applyAlignment="1">
      <alignment horizontal="center" vertical="top" wrapText="1"/>
    </xf>
    <xf numFmtId="0" fontId="0" fillId="0" borderId="99" xfId="0" applyBorder="1" applyAlignment="1">
      <alignment horizontal="center" vertical="top" wrapText="1"/>
    </xf>
    <xf numFmtId="0" fontId="262" fillId="46" borderId="100" xfId="0" applyFont="1" applyFill="1" applyBorder="1" applyAlignment="1">
      <alignment horizontal="center" wrapText="1"/>
    </xf>
    <xf numFmtId="0" fontId="262" fillId="46" borderId="101" xfId="0" applyFont="1" applyFill="1" applyBorder="1" applyAlignment="1">
      <alignment horizontal="center" wrapText="1"/>
    </xf>
    <xf numFmtId="0" fontId="0" fillId="47" borderId="100" xfId="0" applyFill="1" applyBorder="1" applyAlignment="1">
      <alignment horizontal="center" vertical="top" wrapText="1"/>
    </xf>
    <xf numFmtId="0" fontId="0" fillId="47" borderId="102" xfId="0" applyFill="1" applyBorder="1" applyAlignment="1">
      <alignment horizontal="center" vertical="top" wrapText="1"/>
    </xf>
    <xf numFmtId="2" fontId="263" fillId="0" borderId="103" xfId="0" applyNumberFormat="1" applyFont="1" applyBorder="1" applyAlignment="1">
      <alignment horizontal="center" vertical="top" shrinkToFit="1"/>
    </xf>
    <xf numFmtId="2" fontId="263" fillId="0" borderId="104" xfId="0" applyNumberFormat="1" applyFont="1" applyBorder="1" applyAlignment="1">
      <alignment horizontal="center" vertical="top" shrinkToFit="1"/>
    </xf>
    <xf numFmtId="0" fontId="0" fillId="0" borderId="103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2" fontId="264" fillId="0" borderId="103" xfId="0" applyNumberFormat="1" applyFont="1" applyBorder="1" applyAlignment="1">
      <alignment horizontal="center" vertical="top" shrinkToFit="1"/>
    </xf>
    <xf numFmtId="2" fontId="264" fillId="0" borderId="105" xfId="0" applyNumberFormat="1" applyFont="1" applyBorder="1" applyAlignment="1">
      <alignment horizontal="center" vertical="top" shrinkToFit="1"/>
    </xf>
    <xf numFmtId="0" fontId="59" fillId="4" borderId="0" xfId="0" applyFont="1" applyFill="1" applyAlignment="1">
      <alignment horizontal="center"/>
    </xf>
    <xf numFmtId="0" fontId="273" fillId="49" borderId="82" xfId="0" applyFont="1" applyFill="1" applyBorder="1" applyAlignment="1">
      <alignment horizontal="center"/>
    </xf>
    <xf numFmtId="0" fontId="47" fillId="0" borderId="0" xfId="54" applyFont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27" fillId="0" borderId="36" xfId="3551" quotePrefix="1" applyFont="1" applyBorder="1" applyAlignment="1">
      <alignment horizontal="left" vertical="center" wrapText="1"/>
    </xf>
    <xf numFmtId="0" fontId="227" fillId="0" borderId="37" xfId="3551" applyFont="1" applyBorder="1" applyAlignment="1">
      <alignment horizontal="left" vertical="center" wrapText="1"/>
    </xf>
    <xf numFmtId="0" fontId="227" fillId="0" borderId="38" xfId="3551" applyFont="1" applyBorder="1" applyAlignment="1">
      <alignment horizontal="left" vertical="center" wrapText="1"/>
    </xf>
    <xf numFmtId="0" fontId="227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54" xfId="54" applyFont="1" applyBorder="1" applyAlignment="1">
      <alignment horizontal="left" vertical="center" wrapText="1"/>
    </xf>
    <xf numFmtId="0" fontId="47" fillId="0" borderId="55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4" fillId="6" borderId="5" xfId="54" applyFont="1" applyFill="1" applyBorder="1" applyAlignment="1">
      <alignment horizontal="center" vertical="center"/>
    </xf>
    <xf numFmtId="0" fontId="54" fillId="6" borderId="6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3" fillId="0" borderId="24" xfId="0" applyFont="1" applyBorder="1" applyAlignment="1">
      <alignment horizontal="left"/>
    </xf>
    <xf numFmtId="0" fontId="3" fillId="0" borderId="49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26" fillId="0" borderId="51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</cellXfs>
  <cellStyles count="3553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46" xfId="3552" xr:uid="{99C59980-13EA-473F-9A5C-115B18F0BBEC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476249</xdr:colOff>
      <xdr:row>4</xdr:row>
      <xdr:rowOff>148770</xdr:rowOff>
    </xdr:from>
    <xdr:to>
      <xdr:col>15</xdr:col>
      <xdr:colOff>1238218</xdr:colOff>
      <xdr:row>7</xdr:row>
      <xdr:rowOff>396419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BA7B3-45A6-8EA0-F63B-DDFA6C50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36142" y="2080985"/>
          <a:ext cx="3633076" cy="2261507"/>
        </a:xfrm>
        <a:prstGeom prst="rect">
          <a:avLst/>
        </a:prstGeom>
      </xdr:spPr>
    </xdr:pic>
    <xdr:clientData/>
  </xdr:twoCellAnchor>
  <xdr:twoCellAnchor editAs="oneCell">
    <xdr:from>
      <xdr:col>7</xdr:col>
      <xdr:colOff>386897</xdr:colOff>
      <xdr:row>71</xdr:row>
      <xdr:rowOff>253092</xdr:rowOff>
    </xdr:from>
    <xdr:to>
      <xdr:col>8</xdr:col>
      <xdr:colOff>986820</xdr:colOff>
      <xdr:row>76</xdr:row>
      <xdr:rowOff>666750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EA1CAF-0775-7455-BDB1-2D3FF076A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9647" y="29380542"/>
          <a:ext cx="1952473" cy="128995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88</xdr:row>
      <xdr:rowOff>304800</xdr:rowOff>
    </xdr:from>
    <xdr:to>
      <xdr:col>15</xdr:col>
      <xdr:colOff>1404354</xdr:colOff>
      <xdr:row>99</xdr:row>
      <xdr:rowOff>247650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A834E9-BD9A-047C-D11D-114CB5FB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59300" y="37071300"/>
          <a:ext cx="4166604" cy="3619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138416</xdr:colOff>
      <xdr:row>76</xdr:row>
      <xdr:rowOff>247650</xdr:rowOff>
    </xdr:from>
    <xdr:to>
      <xdr:col>15</xdr:col>
      <xdr:colOff>1485900</xdr:colOff>
      <xdr:row>82</xdr:row>
      <xdr:rowOff>895350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74ECA9-AB5A-AF08-F414-514B9CD59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59616" y="40138350"/>
          <a:ext cx="4147834" cy="3695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1157287</xdr:colOff>
      <xdr:row>25</xdr:row>
      <xdr:rowOff>366712</xdr:rowOff>
    </xdr:from>
    <xdr:to>
      <xdr:col>2</xdr:col>
      <xdr:colOff>5407476</xdr:colOff>
      <xdr:row>25</xdr:row>
      <xdr:rowOff>1321481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3F7A83-0C75-4FC0-A4AF-612538EDE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06" t="10091" r="4963" b="2153"/>
        <a:stretch/>
      </xdr:blipFill>
      <xdr:spPr>
        <a:xfrm>
          <a:off x="17746662" y="16130587"/>
          <a:ext cx="4233863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4027374</xdr:colOff>
      <xdr:row>27</xdr:row>
      <xdr:rowOff>1238250</xdr:rowOff>
    </xdr:from>
    <xdr:to>
      <xdr:col>1</xdr:col>
      <xdr:colOff>6199303</xdr:colOff>
      <xdr:row>27</xdr:row>
      <xdr:rowOff>2747227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83E2EB-C0D0-461F-8A1B-DDECD60E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70874" y="48768000"/>
          <a:ext cx="2171929" cy="1508977"/>
        </a:xfrm>
        <a:prstGeom prst="rect">
          <a:avLst/>
        </a:prstGeom>
      </xdr:spPr>
    </xdr:pic>
    <xdr:clientData/>
  </xdr:twoCellAnchor>
  <xdr:twoCellAnchor editAs="oneCell">
    <xdr:from>
      <xdr:col>1</xdr:col>
      <xdr:colOff>1844674</xdr:colOff>
      <xdr:row>23</xdr:row>
      <xdr:rowOff>537791</xdr:rowOff>
    </xdr:from>
    <xdr:to>
      <xdr:col>1</xdr:col>
      <xdr:colOff>4491265</xdr:colOff>
      <xdr:row>23</xdr:row>
      <xdr:rowOff>2396670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3B0583-AC3A-497E-AC86-91836D129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88174" y="37189991"/>
          <a:ext cx="2646591" cy="1858879"/>
        </a:xfrm>
        <a:prstGeom prst="rect">
          <a:avLst/>
        </a:prstGeom>
      </xdr:spPr>
    </xdr:pic>
    <xdr:clientData/>
  </xdr:twoCellAnchor>
  <xdr:twoCellAnchor editAs="oneCell">
    <xdr:from>
      <xdr:col>1</xdr:col>
      <xdr:colOff>8156575</xdr:colOff>
      <xdr:row>0</xdr:row>
      <xdr:rowOff>92075</xdr:rowOff>
    </xdr:from>
    <xdr:to>
      <xdr:col>1</xdr:col>
      <xdr:colOff>10284247</xdr:colOff>
      <xdr:row>3</xdr:row>
      <xdr:rowOff>326572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53C076-B26F-4924-8709-DD5E0EB8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00075" y="92075"/>
          <a:ext cx="2127672" cy="1663247"/>
        </a:xfrm>
        <a:prstGeom prst="rect">
          <a:avLst/>
        </a:prstGeom>
      </xdr:spPr>
    </xdr:pic>
    <xdr:clientData/>
  </xdr:twoCellAnchor>
  <xdr:twoCellAnchor editAs="oneCell">
    <xdr:from>
      <xdr:col>1</xdr:col>
      <xdr:colOff>6832601</xdr:colOff>
      <xdr:row>19</xdr:row>
      <xdr:rowOff>396538</xdr:rowOff>
    </xdr:from>
    <xdr:to>
      <xdr:col>1</xdr:col>
      <xdr:colOff>10223181</xdr:colOff>
      <xdr:row>20</xdr:row>
      <xdr:rowOff>1695450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5E6A7B3-665A-3D5D-E452-3DDB33D8D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76101" y="26856988"/>
          <a:ext cx="3390580" cy="3737312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2698750</xdr:colOff>
      <xdr:row>29</xdr:row>
      <xdr:rowOff>381000</xdr:rowOff>
    </xdr:from>
    <xdr:to>
      <xdr:col>1</xdr:col>
      <xdr:colOff>5746750</xdr:colOff>
      <xdr:row>29</xdr:row>
      <xdr:rowOff>3298605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DA5F254-86B8-4B54-8A44-B17D8F1B4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37500" y="26447750"/>
          <a:ext cx="3048000" cy="2917605"/>
        </a:xfrm>
        <a:prstGeom prst="rect">
          <a:avLst/>
        </a:prstGeom>
      </xdr:spPr>
    </xdr:pic>
    <xdr:clientData/>
  </xdr:twoCellAnchor>
  <xdr:twoCellAnchor editAs="oneCell">
    <xdr:from>
      <xdr:col>1</xdr:col>
      <xdr:colOff>2492375</xdr:colOff>
      <xdr:row>31</xdr:row>
      <xdr:rowOff>142875</xdr:rowOff>
    </xdr:from>
    <xdr:to>
      <xdr:col>1</xdr:col>
      <xdr:colOff>6880451</xdr:colOff>
      <xdr:row>31</xdr:row>
      <xdr:rowOff>3245010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0C13E7B-F6E5-4594-B63A-7463ACDF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731125" y="31892875"/>
          <a:ext cx="4388076" cy="3102135"/>
        </a:xfrm>
        <a:prstGeom prst="rect">
          <a:avLst/>
        </a:prstGeom>
      </xdr:spPr>
    </xdr:pic>
    <xdr:clientData/>
  </xdr:twoCellAnchor>
  <xdr:twoCellAnchor editAs="oneCell">
    <xdr:from>
      <xdr:col>1</xdr:col>
      <xdr:colOff>6877050</xdr:colOff>
      <xdr:row>23</xdr:row>
      <xdr:rowOff>419100</xdr:rowOff>
    </xdr:from>
    <xdr:to>
      <xdr:col>1</xdr:col>
      <xdr:colOff>10611174</xdr:colOff>
      <xdr:row>25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9A635B-7885-4A30-BC92-57B17764C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020550" y="37071300"/>
          <a:ext cx="3734124" cy="5353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334436</xdr:colOff>
      <xdr:row>1</xdr:row>
      <xdr:rowOff>158751</xdr:rowOff>
    </xdr:from>
    <xdr:to>
      <xdr:col>5</xdr:col>
      <xdr:colOff>550253</xdr:colOff>
      <xdr:row>10</xdr:row>
      <xdr:rowOff>31750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02A91E-45AF-4AFA-98FF-D246EFF0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4436" y="391584"/>
          <a:ext cx="3284984" cy="1492249"/>
        </a:xfrm>
        <a:prstGeom prst="rect">
          <a:avLst/>
        </a:prstGeom>
      </xdr:spPr>
    </xdr:pic>
    <xdr:clientData/>
  </xdr:twoCellAnchor>
  <xdr:oneCellAnchor>
    <xdr:from>
      <xdr:col>3</xdr:col>
      <xdr:colOff>234950</xdr:colOff>
      <xdr:row>0</xdr:row>
      <xdr:rowOff>171450</xdr:rowOff>
    </xdr:from>
    <xdr:ext cx="3267626" cy="31149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0B30DFA-E763-42E9-96D0-372D606D59DD}"/>
            </a:ext>
          </a:extLst>
        </xdr:cNvPr>
        <xdr:cNvSpPr txBox="1"/>
      </xdr:nvSpPr>
      <xdr:spPr>
        <a:xfrm>
          <a:off x="2063750" y="171450"/>
          <a:ext cx="3267626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NHÃN</a:t>
          </a:r>
          <a:r>
            <a:rPr lang="en-US" sz="1400" b="1" baseline="0"/>
            <a:t> CHÍNH GẮN VIỀN CỔ GIỮA CỔ SAU</a:t>
          </a:r>
          <a:endParaRPr lang="en-US" sz="1400" b="1"/>
        </a:p>
      </xdr:txBody>
    </xdr:sp>
    <xdr:clientData/>
  </xdr:oneCellAnchor>
  <xdr:oneCellAnchor>
    <xdr:from>
      <xdr:col>2</xdr:col>
      <xdr:colOff>143932</xdr:colOff>
      <xdr:row>11</xdr:row>
      <xdr:rowOff>133351</xdr:rowOff>
    </xdr:from>
    <xdr:ext cx="1762919" cy="280205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342FB487-0A2C-450A-88C4-9EE30F688267}"/>
            </a:ext>
          </a:extLst>
        </xdr:cNvPr>
        <xdr:cNvSpPr txBox="1"/>
      </xdr:nvSpPr>
      <xdr:spPr>
        <a:xfrm>
          <a:off x="1371599" y="2165351"/>
          <a:ext cx="1762919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/>
            <a:t>VIỀN</a:t>
          </a:r>
          <a:r>
            <a:rPr lang="en-US" sz="1200" b="1" baseline="0"/>
            <a:t> </a:t>
          </a:r>
          <a:r>
            <a:rPr lang="en-US" sz="1200" b="1"/>
            <a:t>CỔ</a:t>
          </a:r>
          <a:r>
            <a:rPr lang="en-US" sz="1200" b="1" baseline="0"/>
            <a:t> SAU VẢI SINGLE</a:t>
          </a:r>
          <a:endParaRPr lang="en-US" sz="1200" b="1"/>
        </a:p>
      </xdr:txBody>
    </xdr:sp>
    <xdr:clientData/>
  </xdr:oneCellAnchor>
  <xdr:oneCellAnchor>
    <xdr:from>
      <xdr:col>0</xdr:col>
      <xdr:colOff>2116</xdr:colOff>
      <xdr:row>9</xdr:row>
      <xdr:rowOff>82549</xdr:rowOff>
    </xdr:from>
    <xdr:ext cx="3384581" cy="311496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2AB3ABF-AD86-4FCF-AE7D-8E78C51A3952}"/>
            </a:ext>
          </a:extLst>
        </xdr:cNvPr>
        <xdr:cNvSpPr txBox="1"/>
      </xdr:nvSpPr>
      <xdr:spPr>
        <a:xfrm>
          <a:off x="2116" y="1754716"/>
          <a:ext cx="338458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/>
            <a:t>NHÃN</a:t>
          </a:r>
          <a:r>
            <a:rPr lang="en-US" sz="1400" b="1" baseline="0"/>
            <a:t> CARE: GĂN SƯỜN TRÁI NGƯỜI MẶC</a:t>
          </a:r>
          <a:endParaRPr lang="en-US" sz="1400" b="1"/>
        </a:p>
      </xdr:txBody>
    </xdr:sp>
    <xdr:clientData/>
  </xdr:oneCellAnchor>
  <xdr:oneCellAnchor>
    <xdr:from>
      <xdr:col>0</xdr:col>
      <xdr:colOff>71437</xdr:colOff>
      <xdr:row>32</xdr:row>
      <xdr:rowOff>15345</xdr:rowOff>
    </xdr:from>
    <xdr:ext cx="5624488" cy="65594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84C0B64-5BDA-4189-A866-D7EA10FB43BC}"/>
            </a:ext>
          </a:extLst>
        </xdr:cNvPr>
        <xdr:cNvSpPr txBox="1"/>
      </xdr:nvSpPr>
      <xdr:spPr>
        <a:xfrm>
          <a:off x="71437" y="5912908"/>
          <a:ext cx="5624488" cy="655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/>
            <a:t>1.</a:t>
          </a:r>
          <a:r>
            <a:rPr lang="en-US" sz="1200" b="1" baseline="0"/>
            <a:t> MIỆNG TÚI TO BẢN 3CM, DIỄU MIỆNG TÚI 2KIM 7MM. DIỄU 1KIM CẠNH TÚI 7MM.</a:t>
          </a:r>
        </a:p>
        <a:p>
          <a:r>
            <a:rPr lang="en-US" sz="1200" b="1"/>
            <a:t>2.ĐƯỜNG</a:t>
          </a:r>
          <a:r>
            <a:rPr lang="en-US" sz="1200" b="1" baseline="0"/>
            <a:t> TRA BO TAY DIỄU 1KIM 7MM LÊN VẢI CHÍNH, BO LAI DIỄU KANSAI 2 KIM.</a:t>
          </a:r>
        </a:p>
        <a:p>
          <a:r>
            <a:rPr lang="en-US" sz="1200" b="1" baseline="0"/>
            <a:t>3. KHÓA ĐẦU CÁC ĐƯỜNG MAY.</a:t>
          </a:r>
          <a:endParaRPr lang="en-US" sz="1200" b="1"/>
        </a:p>
      </xdr:txBody>
    </xdr:sp>
    <xdr:clientData/>
  </xdr:oneCellAnchor>
  <xdr:oneCellAnchor>
    <xdr:from>
      <xdr:col>1</xdr:col>
      <xdr:colOff>495300</xdr:colOff>
      <xdr:row>30</xdr:row>
      <xdr:rowOff>152400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C032C99D-3018-4669-BBBE-82ED2E51145A}"/>
            </a:ext>
          </a:extLst>
        </xdr:cNvPr>
        <xdr:cNvSpPr txBox="1"/>
      </xdr:nvSpPr>
      <xdr:spPr>
        <a:xfrm>
          <a:off x="1104900" y="5727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137583</xdr:colOff>
      <xdr:row>13</xdr:row>
      <xdr:rowOff>74084</xdr:rowOff>
    </xdr:from>
    <xdr:to>
      <xdr:col>9</xdr:col>
      <xdr:colOff>399193</xdr:colOff>
      <xdr:row>31</xdr:row>
      <xdr:rowOff>158750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6212AF-9103-58D4-8B5D-494FAE9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583" y="2502959"/>
          <a:ext cx="5762298" cy="337079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0</xdr:rowOff>
    </xdr:from>
    <xdr:to>
      <xdr:col>4</xdr:col>
      <xdr:colOff>436563</xdr:colOff>
      <xdr:row>50</xdr:row>
      <xdr:rowOff>8952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74C1F7A-C940-0D60-095D-E3091DB6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6627813"/>
          <a:ext cx="2881312" cy="2564827"/>
        </a:xfrm>
        <a:prstGeom prst="rect">
          <a:avLst/>
        </a:prstGeom>
      </xdr:spPr>
    </xdr:pic>
    <xdr:clientData/>
  </xdr:twoCellAnchor>
  <xdr:oneCellAnchor>
    <xdr:from>
      <xdr:col>0</xdr:col>
      <xdr:colOff>206375</xdr:colOff>
      <xdr:row>14</xdr:row>
      <xdr:rowOff>15875</xdr:rowOff>
    </xdr:from>
    <xdr:ext cx="825995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D10E1A9-2F2C-0566-5242-C1B39D3BA6FA}"/>
            </a:ext>
          </a:extLst>
        </xdr:cNvPr>
        <xdr:cNvSpPr txBox="1"/>
      </xdr:nvSpPr>
      <xdr:spPr>
        <a:xfrm>
          <a:off x="206375" y="2627313"/>
          <a:ext cx="82599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NÓN</a:t>
          </a:r>
          <a:r>
            <a:rPr lang="en-US" sz="1100" baseline="0"/>
            <a:t> 2 LỚP</a:t>
          </a:r>
          <a:endParaRPr lang="en-US" sz="1100"/>
        </a:p>
      </xdr:txBody>
    </xdr:sp>
    <xdr:clientData/>
  </xdr:oneCellAnchor>
  <xdr:oneCellAnchor>
    <xdr:from>
      <xdr:col>6</xdr:col>
      <xdr:colOff>31750</xdr:colOff>
      <xdr:row>15</xdr:row>
      <xdr:rowOff>158750</xdr:rowOff>
    </xdr:from>
    <xdr:ext cx="11969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CE75F87-9299-1637-9C7C-924A41B1EDD5}"/>
            </a:ext>
          </a:extLst>
        </xdr:cNvPr>
        <xdr:cNvSpPr txBox="1"/>
      </xdr:nvSpPr>
      <xdr:spPr>
        <a:xfrm>
          <a:off x="3698875" y="2952750"/>
          <a:ext cx="11969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VIỀN</a:t>
          </a:r>
          <a:r>
            <a:rPr lang="en-US" sz="1100" baseline="0"/>
            <a:t> CỔ SAU+VAI</a:t>
          </a:r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51</xdr:row>
      <xdr:rowOff>139770</xdr:rowOff>
    </xdr:from>
    <xdr:ext cx="7290130" cy="25500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8FB9214-BF34-48A6-827C-2C9971ED5A80}"/>
            </a:ext>
          </a:extLst>
        </xdr:cNvPr>
        <xdr:cNvSpPr txBox="1"/>
      </xdr:nvSpPr>
      <xdr:spPr>
        <a:xfrm>
          <a:off x="0" y="9710717"/>
          <a:ext cx="7290130" cy="2550057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600"/>
            <a:t>GÓP</a:t>
          </a:r>
          <a:r>
            <a:rPr lang="en-US" sz="1600" baseline="0"/>
            <a:t> Ý MẪU SMS:</a:t>
          </a:r>
        </a:p>
        <a:p>
          <a:r>
            <a:rPr lang="en-US" sz="1600" baseline="0"/>
            <a:t> 1. KÍCH THƯỚC HÌNH IN ĐƯỢC DUYỆT, XEM BẢNG THÔNG SỐ.</a:t>
          </a:r>
        </a:p>
        <a:p>
          <a:r>
            <a:rPr lang="en-US" sz="1600" baseline="0"/>
            <a:t>2. THAY ĐỔI CHỮ PLEASING THÀNH THÊU, GIỮ MÀU GIỐNG MÀU IN TRONG ARTWORK</a:t>
          </a:r>
        </a:p>
        <a:p>
          <a:r>
            <a:rPr lang="en-US" sz="1600" baseline="0"/>
            <a:t>3. MÀU CHỮ IN QUÁ SÁNG VÀ NEON. VUI LÒNG CẬP NHẬT LẠI MÀU SẮC ĐẬM HƠN NHƯ ARTWORK </a:t>
          </a:r>
        </a:p>
        <a:p>
          <a:pPr eaLnBrk="1" fontAlgn="auto" latinLnBrk="0" hangingPunct="1"/>
          <a:r>
            <a:rPr lang="en-US" sz="11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4. CÁCH GẮN NHÃN TRANG TRÍ:</a:t>
          </a:r>
          <a:endParaRPr lang="en-US" sz="1600">
            <a:effectLst/>
          </a:endParaRPr>
        </a:p>
        <a:p>
          <a:r>
            <a:rPr lang="vi-VN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'-MAY 1 KIM TAY PHẢI NGƯỜI MẶC.</a:t>
          </a:r>
          <a:endParaRPr lang="en-US" sz="1600">
            <a:effectLst/>
          </a:endParaRPr>
        </a:p>
        <a:p>
          <a:r>
            <a:rPr lang="vi-VN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 TỪ ĐƯỜNG TRA BO TAY LÊN 6CM. </a:t>
          </a:r>
          <a:endParaRPr lang="en-US" sz="1600">
            <a:effectLst/>
          </a:endParaRPr>
        </a:p>
        <a:p>
          <a:r>
            <a:rPr lang="vi-VN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-MAY CHÍNH GIỮA ĐỈNH CỦA TAY. MAY NHÃN 4 CẠNH CHỈ TIỆP MÀU NHÃN</a:t>
          </a:r>
          <a:endParaRPr lang="en-US" sz="1600">
            <a:effectLst/>
          </a:endParaRPr>
        </a:p>
        <a:p>
          <a:endParaRPr lang="en-US" sz="1600" baseline="0"/>
        </a:p>
      </xdr:txBody>
    </xdr:sp>
    <xdr:clientData/>
  </xdr:oneCellAnchor>
  <xdr:twoCellAnchor editAs="oneCell">
    <xdr:from>
      <xdr:col>0</xdr:col>
      <xdr:colOff>354608</xdr:colOff>
      <xdr:row>1</xdr:row>
      <xdr:rowOff>98960</xdr:rowOff>
    </xdr:from>
    <xdr:to>
      <xdr:col>8</xdr:col>
      <xdr:colOff>478311</xdr:colOff>
      <xdr:row>26</xdr:row>
      <xdr:rowOff>166672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7617E7-E4EA-1BC0-33F7-1EDC15928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608" y="362856"/>
          <a:ext cx="5005781" cy="4603426"/>
        </a:xfrm>
        <a:prstGeom prst="rect">
          <a:avLst/>
        </a:prstGeom>
      </xdr:spPr>
    </xdr:pic>
    <xdr:clientData/>
  </xdr:twoCellAnchor>
  <xdr:twoCellAnchor editAs="oneCell">
    <xdr:from>
      <xdr:col>2</xdr:col>
      <xdr:colOff>21479</xdr:colOff>
      <xdr:row>28</xdr:row>
      <xdr:rowOff>61804</xdr:rowOff>
    </xdr:from>
    <xdr:to>
      <xdr:col>8</xdr:col>
      <xdr:colOff>114913</xdr:colOff>
      <xdr:row>52</xdr:row>
      <xdr:rowOff>25543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A6E92D-7E07-4BD2-A645-98098170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7285" y="5405700"/>
          <a:ext cx="3740857" cy="4374574"/>
        </a:xfrm>
        <a:prstGeom prst="rect">
          <a:avLst/>
        </a:prstGeom>
      </xdr:spPr>
    </xdr:pic>
    <xdr:clientData/>
  </xdr:twoCellAnchor>
  <xdr:twoCellAnchor editAs="oneCell">
    <xdr:from>
      <xdr:col>7</xdr:col>
      <xdr:colOff>218407</xdr:colOff>
      <xdr:row>0</xdr:row>
      <xdr:rowOff>115819</xdr:rowOff>
    </xdr:from>
    <xdr:to>
      <xdr:col>9</xdr:col>
      <xdr:colOff>578722</xdr:colOff>
      <xdr:row>10</xdr:row>
      <xdr:rowOff>131570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F37830-F850-F44B-C56A-2F117A03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3732" y="115819"/>
          <a:ext cx="1576121" cy="19384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233679</xdr:colOff>
      <xdr:row>0</xdr:row>
      <xdr:rowOff>0</xdr:rowOff>
    </xdr:from>
    <xdr:ext cx="6441440" cy="20320"/>
    <xdr:sp macro="" textlink="">
      <xdr:nvSpPr>
        <xdr:cNvPr id="2" name="Shape 21">
          <a:extLst>
            <a:ext uri="{FF2B5EF4-FFF2-40B4-BE49-F238E27FC236}">
              <a16:creationId xmlns:a16="http://schemas.microsoft.com/office/drawing/2014/main" id="{80257C1D-68F4-4A15-8FD6-EDDC53A590BB}"/>
            </a:ext>
          </a:extLst>
        </xdr:cNvPr>
        <xdr:cNvSpPr/>
      </xdr:nvSpPr>
      <xdr:spPr>
        <a:xfrm>
          <a:off x="233679" y="0"/>
          <a:ext cx="6441440" cy="20320"/>
        </a:xfrm>
        <a:custGeom>
          <a:avLst/>
          <a:gdLst/>
          <a:ahLst/>
          <a:cxnLst/>
          <a:rect l="0" t="0" r="0" b="0"/>
          <a:pathLst>
            <a:path w="6441440" h="20320">
              <a:moveTo>
                <a:pt x="6441440" y="0"/>
              </a:moveTo>
              <a:lnTo>
                <a:pt x="0" y="0"/>
              </a:lnTo>
              <a:lnTo>
                <a:pt x="0" y="20319"/>
              </a:lnTo>
              <a:lnTo>
                <a:pt x="6441440" y="20319"/>
              </a:lnTo>
              <a:lnTo>
                <a:pt x="6441440" y="0"/>
              </a:lnTo>
              <a:close/>
            </a:path>
          </a:pathLst>
        </a:custGeom>
        <a:solidFill>
          <a:srgbClr val="000000"/>
        </a:solidFill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T105"/>
  <sheetViews>
    <sheetView tabSelected="1" view="pageBreakPreview" topLeftCell="A79" zoomScale="40" zoomScaleNormal="55" zoomScaleSheetLayoutView="40" zoomScalePageLayoutView="40" workbookViewId="0">
      <selection activeCell="L43" sqref="L43"/>
    </sheetView>
  </sheetViews>
  <sheetFormatPr defaultColWidth="9.21875" defaultRowHeight="16.8"/>
  <cols>
    <col min="1" max="1" width="6.5546875" style="126" customWidth="1"/>
    <col min="2" max="2" width="24.5546875" style="126" customWidth="1"/>
    <col min="3" max="3" width="26" style="126" customWidth="1"/>
    <col min="4" max="4" width="22.5546875" style="126" customWidth="1"/>
    <col min="5" max="5" width="27.5546875" style="126" customWidth="1"/>
    <col min="6" max="6" width="27.33203125" style="126" customWidth="1"/>
    <col min="7" max="7" width="19.77734375" style="127" customWidth="1"/>
    <col min="8" max="10" width="19.77734375" style="126" customWidth="1"/>
    <col min="11" max="11" width="19" style="126" customWidth="1"/>
    <col min="12" max="12" width="18.77734375" style="126" customWidth="1"/>
    <col min="13" max="13" width="14.21875" style="126" customWidth="1"/>
    <col min="14" max="15" width="13.44140625" style="126" customWidth="1"/>
    <col min="16" max="16" width="23.21875" style="126" customWidth="1"/>
    <col min="17" max="17" width="12.44140625" style="126" customWidth="1"/>
    <col min="18" max="18" width="42.6640625" style="126" customWidth="1"/>
    <col min="19" max="19" width="13.77734375" style="126" bestFit="1" customWidth="1"/>
    <col min="20" max="20" width="11.5546875" style="126" bestFit="1" customWidth="1"/>
    <col min="21" max="16384" width="9.21875" style="126"/>
  </cols>
  <sheetData>
    <row r="1" spans="1:16" s="52" customFormat="1" ht="40.049999999999997" customHeight="1">
      <c r="A1" s="94"/>
      <c r="B1" s="440"/>
      <c r="C1" s="441"/>
      <c r="D1" s="441"/>
      <c r="E1" s="441"/>
      <c r="F1" s="441"/>
      <c r="G1" s="441"/>
      <c r="H1" s="441"/>
      <c r="I1" s="441"/>
      <c r="J1" s="441"/>
      <c r="K1" s="441"/>
      <c r="L1" s="442"/>
      <c r="M1" s="423" t="s">
        <v>149</v>
      </c>
      <c r="N1" s="423" t="s">
        <v>149</v>
      </c>
      <c r="O1" s="428" t="s">
        <v>150</v>
      </c>
      <c r="P1" s="428"/>
    </row>
    <row r="2" spans="1:16" s="52" customFormat="1" ht="40.049999999999997" customHeight="1">
      <c r="A2" s="94"/>
      <c r="B2" s="443"/>
      <c r="C2" s="444"/>
      <c r="D2" s="444"/>
      <c r="E2" s="444"/>
      <c r="F2" s="444"/>
      <c r="G2" s="444"/>
      <c r="H2" s="444"/>
      <c r="I2" s="444"/>
      <c r="J2" s="444"/>
      <c r="K2" s="444"/>
      <c r="L2" s="445"/>
      <c r="M2" s="423" t="s">
        <v>151</v>
      </c>
      <c r="N2" s="423" t="s">
        <v>151</v>
      </c>
      <c r="O2" s="429" t="s">
        <v>152</v>
      </c>
      <c r="P2" s="429"/>
    </row>
    <row r="3" spans="1:16" s="52" customFormat="1" ht="40.049999999999997" customHeight="1">
      <c r="A3" s="94"/>
      <c r="B3" s="446"/>
      <c r="C3" s="447"/>
      <c r="D3" s="447"/>
      <c r="E3" s="447"/>
      <c r="F3" s="447"/>
      <c r="G3" s="447"/>
      <c r="H3" s="447"/>
      <c r="I3" s="447"/>
      <c r="J3" s="447"/>
      <c r="K3" s="447"/>
      <c r="L3" s="448"/>
      <c r="M3" s="423" t="s">
        <v>153</v>
      </c>
      <c r="N3" s="423" t="s">
        <v>153</v>
      </c>
      <c r="O3" s="430" t="s">
        <v>156</v>
      </c>
      <c r="P3" s="428"/>
    </row>
    <row r="4" spans="1:16" s="54" customFormat="1" ht="33" customHeight="1" thickBot="1">
      <c r="B4" s="53" t="s">
        <v>337</v>
      </c>
      <c r="G4" s="55"/>
    </row>
    <row r="5" spans="1:16" s="54" customFormat="1" ht="46.95" customHeight="1">
      <c r="B5" s="56" t="s">
        <v>0</v>
      </c>
      <c r="C5" s="56"/>
      <c r="D5" s="53"/>
      <c r="F5" s="57"/>
      <c r="G5" s="191"/>
      <c r="H5" s="431" t="s">
        <v>338</v>
      </c>
      <c r="I5" s="432"/>
      <c r="J5" s="432"/>
      <c r="K5" s="432"/>
      <c r="L5" s="433"/>
    </row>
    <row r="6" spans="1:16" s="189" customFormat="1" ht="52.95" customHeight="1">
      <c r="B6" s="190" t="s">
        <v>39</v>
      </c>
      <c r="C6" s="190"/>
      <c r="D6" s="58" t="s">
        <v>249</v>
      </c>
      <c r="E6" s="186"/>
      <c r="F6" s="190"/>
      <c r="G6" s="191"/>
      <c r="H6" s="434"/>
      <c r="I6" s="435"/>
      <c r="J6" s="435"/>
      <c r="K6" s="435"/>
      <c r="L6" s="436"/>
      <c r="M6" s="191"/>
      <c r="N6" s="191"/>
      <c r="O6" s="191"/>
      <c r="P6" s="191"/>
    </row>
    <row r="7" spans="1:16" s="189" customFormat="1" ht="58.05" customHeight="1">
      <c r="B7" s="190" t="s">
        <v>40</v>
      </c>
      <c r="C7" s="190"/>
      <c r="D7" s="58" t="s">
        <v>237</v>
      </c>
      <c r="E7" s="58"/>
      <c r="F7" s="190"/>
      <c r="G7" s="191"/>
      <c r="H7" s="434"/>
      <c r="I7" s="435"/>
      <c r="J7" s="435"/>
      <c r="K7" s="435"/>
      <c r="L7" s="436"/>
      <c r="M7" s="191"/>
      <c r="N7"/>
      <c r="O7" s="191"/>
      <c r="P7" s="191"/>
    </row>
    <row r="8" spans="1:16" s="189" customFormat="1" ht="49.5" customHeight="1" thickBot="1">
      <c r="B8" s="190" t="s">
        <v>41</v>
      </c>
      <c r="C8" s="190"/>
      <c r="D8" s="190" t="s">
        <v>238</v>
      </c>
      <c r="E8" s="191"/>
      <c r="F8" s="191"/>
      <c r="G8" s="289"/>
      <c r="H8" s="437"/>
      <c r="I8" s="438"/>
      <c r="J8" s="438"/>
      <c r="K8" s="438"/>
      <c r="L8" s="439"/>
      <c r="M8" s="191"/>
      <c r="N8" s="191"/>
      <c r="O8" s="191"/>
      <c r="P8" s="191"/>
    </row>
    <row r="9" spans="1:16" s="69" customFormat="1" ht="32.4">
      <c r="B9" s="59" t="s">
        <v>1</v>
      </c>
      <c r="C9" s="59"/>
      <c r="D9" s="95" t="s">
        <v>229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32.4">
      <c r="B10" s="63" t="s">
        <v>2</v>
      </c>
      <c r="C10" s="63"/>
      <c r="D10" s="64" t="s">
        <v>175</v>
      </c>
      <c r="E10" s="64"/>
      <c r="F10" s="64"/>
      <c r="G10" s="65"/>
      <c r="H10" s="64"/>
      <c r="I10" s="66" t="s">
        <v>42</v>
      </c>
      <c r="J10" s="66"/>
      <c r="K10" s="66"/>
      <c r="L10" s="66" t="s">
        <v>236</v>
      </c>
      <c r="M10" s="67"/>
      <c r="N10" s="67"/>
      <c r="O10" s="67"/>
      <c r="P10" s="67"/>
    </row>
    <row r="11" spans="1:16" s="69" customFormat="1" ht="77.55" customHeight="1">
      <c r="B11" s="66" t="s">
        <v>3</v>
      </c>
      <c r="C11" s="66"/>
      <c r="D11" s="424">
        <v>45485</v>
      </c>
      <c r="E11" s="425"/>
      <c r="F11" s="425"/>
      <c r="G11" s="68"/>
      <c r="H11" s="187"/>
      <c r="I11" s="66" t="s">
        <v>4</v>
      </c>
      <c r="J11" s="66"/>
      <c r="K11" s="66"/>
      <c r="L11" s="426" t="s">
        <v>240</v>
      </c>
      <c r="M11" s="426"/>
      <c r="N11" s="426"/>
      <c r="O11" s="426"/>
      <c r="P11" s="426"/>
    </row>
    <row r="12" spans="1:16" s="69" customFormat="1" ht="32.4">
      <c r="B12" s="66" t="s">
        <v>5</v>
      </c>
      <c r="C12" s="66"/>
      <c r="D12" s="70"/>
      <c r="E12" s="66"/>
      <c r="F12" s="66"/>
      <c r="G12" s="71"/>
      <c r="H12" s="188"/>
      <c r="I12" s="66" t="s">
        <v>36</v>
      </c>
      <c r="J12" s="66"/>
      <c r="L12" s="66" t="s">
        <v>72</v>
      </c>
      <c r="M12" s="66"/>
      <c r="N12" s="188"/>
      <c r="O12" s="188"/>
      <c r="P12" s="67"/>
    </row>
    <row r="13" spans="1:16" s="69" customFormat="1" ht="32.4">
      <c r="B13" s="427"/>
      <c r="C13" s="427"/>
      <c r="D13" s="427"/>
      <c r="E13" s="427"/>
      <c r="F13" s="427"/>
      <c r="G13" s="71"/>
      <c r="H13" s="188"/>
      <c r="I13" s="66" t="s">
        <v>6</v>
      </c>
      <c r="J13" s="66"/>
      <c r="K13" s="66"/>
      <c r="L13" s="66" t="s">
        <v>250</v>
      </c>
      <c r="M13" s="188"/>
      <c r="N13" s="67"/>
      <c r="O13" s="67"/>
      <c r="P13" s="188"/>
    </row>
    <row r="14" spans="1:16" s="69" customFormat="1" ht="32.4">
      <c r="B14" s="66" t="s">
        <v>46</v>
      </c>
      <c r="C14" s="66"/>
      <c r="D14" s="66" t="s">
        <v>7</v>
      </c>
      <c r="E14" s="66"/>
      <c r="F14" s="66"/>
      <c r="G14" s="72"/>
      <c r="H14" s="66"/>
      <c r="I14" s="66" t="s">
        <v>8</v>
      </c>
      <c r="J14" s="66"/>
      <c r="K14" s="66"/>
      <c r="L14" s="67" t="s">
        <v>173</v>
      </c>
      <c r="M14" s="67"/>
      <c r="N14" s="67"/>
      <c r="O14" s="67"/>
      <c r="P14" s="67"/>
    </row>
    <row r="15" spans="1:16" s="69" customFormat="1" ht="21" customHeight="1">
      <c r="B15" s="73" t="s">
        <v>82</v>
      </c>
      <c r="C15" s="73"/>
      <c r="D15" s="73"/>
      <c r="E15" s="59"/>
      <c r="F15" s="59"/>
      <c r="G15" s="96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97" customFormat="1" ht="18.75" customHeight="1"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</row>
    <row r="17" spans="2:20" s="228" customFormat="1" ht="47.25" hidden="1" customHeight="1">
      <c r="B17" s="224"/>
      <c r="C17" s="225" t="s">
        <v>90</v>
      </c>
      <c r="D17" s="225" t="s">
        <v>9</v>
      </c>
      <c r="E17" s="226" t="s">
        <v>73</v>
      </c>
      <c r="F17" s="226" t="s">
        <v>85</v>
      </c>
      <c r="G17" s="226" t="s">
        <v>77</v>
      </c>
      <c r="H17" s="226" t="s">
        <v>10</v>
      </c>
      <c r="I17" s="226" t="s">
        <v>74</v>
      </c>
      <c r="J17" s="226" t="s">
        <v>75</v>
      </c>
      <c r="K17" s="226" t="s">
        <v>76</v>
      </c>
      <c r="L17" s="226"/>
      <c r="M17" s="226"/>
      <c r="N17" s="226"/>
      <c r="O17" s="226"/>
      <c r="P17" s="227" t="s">
        <v>11</v>
      </c>
    </row>
    <row r="18" spans="2:20" s="228" customFormat="1" ht="55.95" hidden="1" customHeight="1">
      <c r="B18" s="229" t="s">
        <v>12</v>
      </c>
      <c r="C18" s="230"/>
      <c r="D18" s="231"/>
      <c r="E18" s="232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4">
        <f>SUM(E18:O18)</f>
        <v>0</v>
      </c>
    </row>
    <row r="19" spans="2:20" s="228" customFormat="1" ht="55.95" hidden="1" customHeight="1">
      <c r="B19" s="229" t="s">
        <v>81</v>
      </c>
      <c r="C19" s="230"/>
      <c r="D19" s="232"/>
      <c r="E19" s="232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4">
        <f>SUM(E19:O19)</f>
        <v>0</v>
      </c>
    </row>
    <row r="20" spans="2:20" s="240" customFormat="1" ht="54" hidden="1" customHeight="1">
      <c r="B20" s="235" t="s">
        <v>13</v>
      </c>
      <c r="C20" s="236"/>
      <c r="D20" s="237">
        <f>+D19</f>
        <v>0</v>
      </c>
      <c r="E20" s="238"/>
      <c r="F20" s="239">
        <f>SUM(F18:F19)</f>
        <v>0</v>
      </c>
      <c r="G20" s="239">
        <f t="shared" ref="G20:K20" si="0">SUM(G18:G19)</f>
        <v>0</v>
      </c>
      <c r="H20" s="239">
        <f t="shared" si="0"/>
        <v>0</v>
      </c>
      <c r="I20" s="239">
        <f t="shared" si="0"/>
        <v>0</v>
      </c>
      <c r="J20" s="239">
        <f t="shared" si="0"/>
        <v>0</v>
      </c>
      <c r="K20" s="239">
        <f t="shared" si="0"/>
        <v>0</v>
      </c>
      <c r="L20" s="239"/>
      <c r="M20" s="239"/>
      <c r="N20" s="239"/>
      <c r="O20" s="239"/>
      <c r="P20" s="239">
        <f>SUM(P18:P19)</f>
        <v>0</v>
      </c>
    </row>
    <row r="21" spans="2:20" s="54" customFormat="1" ht="38.4" hidden="1">
      <c r="B21" s="58"/>
      <c r="C21" s="58"/>
      <c r="D21" s="58"/>
      <c r="E21" s="99"/>
      <c r="F21" s="100"/>
      <c r="G21" s="100"/>
      <c r="H21" s="99"/>
      <c r="I21" s="99"/>
      <c r="J21" s="99"/>
      <c r="K21" s="99"/>
      <c r="L21" s="99"/>
      <c r="M21" s="101"/>
      <c r="N21" s="102"/>
      <c r="O21" s="102"/>
      <c r="P21" s="103"/>
    </row>
    <row r="22" spans="2:20" s="228" customFormat="1" ht="121.2" customHeight="1">
      <c r="B22" s="224"/>
      <c r="C22" s="225" t="s">
        <v>90</v>
      </c>
      <c r="D22" s="225" t="s">
        <v>9</v>
      </c>
      <c r="E22" s="226" t="s">
        <v>73</v>
      </c>
      <c r="F22" s="226" t="s">
        <v>85</v>
      </c>
      <c r="G22" s="226" t="s">
        <v>77</v>
      </c>
      <c r="H22" s="226" t="s">
        <v>10</v>
      </c>
      <c r="I22" s="226" t="s">
        <v>74</v>
      </c>
      <c r="J22" s="226" t="s">
        <v>75</v>
      </c>
      <c r="K22" s="226" t="s">
        <v>251</v>
      </c>
      <c r="L22" s="226" t="s">
        <v>252</v>
      </c>
      <c r="M22" s="226" t="s">
        <v>253</v>
      </c>
      <c r="N22" s="226" t="s">
        <v>254</v>
      </c>
      <c r="O22" s="226"/>
      <c r="P22" s="227" t="s">
        <v>11</v>
      </c>
    </row>
    <row r="23" spans="2:20" s="228" customFormat="1" ht="121.2" customHeight="1">
      <c r="B23" s="229" t="s">
        <v>12</v>
      </c>
      <c r="C23" s="230"/>
      <c r="D23" s="498" t="s">
        <v>339</v>
      </c>
      <c r="E23" s="498"/>
      <c r="F23" s="233">
        <v>30</v>
      </c>
      <c r="G23" s="233">
        <v>102</v>
      </c>
      <c r="H23" s="233">
        <v>243</v>
      </c>
      <c r="I23" s="233">
        <v>287</v>
      </c>
      <c r="J23" s="233">
        <v>198</v>
      </c>
      <c r="K23" s="233">
        <v>66</v>
      </c>
      <c r="L23" s="233">
        <v>33</v>
      </c>
      <c r="M23" s="233">
        <v>22</v>
      </c>
      <c r="N23" s="233">
        <v>19</v>
      </c>
      <c r="O23" s="233"/>
      <c r="P23" s="233">
        <f>SUM(E23:O23)</f>
        <v>1000</v>
      </c>
    </row>
    <row r="24" spans="2:20" s="228" customFormat="1" ht="121.2" customHeight="1">
      <c r="B24" s="229" t="s">
        <v>81</v>
      </c>
      <c r="C24" s="230"/>
      <c r="D24" s="498" t="str">
        <f>D23</f>
        <v>WINTER SKY</v>
      </c>
      <c r="E24" s="498"/>
      <c r="F24" s="233">
        <f>+ROUND(F23*0.088,0)</f>
        <v>3</v>
      </c>
      <c r="G24" s="233">
        <f t="shared" ref="G24:N24" si="1">+ROUND(G23*0.088,0)</f>
        <v>9</v>
      </c>
      <c r="H24" s="233">
        <f t="shared" si="1"/>
        <v>21</v>
      </c>
      <c r="I24" s="233">
        <f t="shared" si="1"/>
        <v>25</v>
      </c>
      <c r="J24" s="233">
        <f t="shared" si="1"/>
        <v>17</v>
      </c>
      <c r="K24" s="233">
        <f t="shared" si="1"/>
        <v>6</v>
      </c>
      <c r="L24" s="233">
        <f t="shared" si="1"/>
        <v>3</v>
      </c>
      <c r="M24" s="233">
        <f t="shared" si="1"/>
        <v>2</v>
      </c>
      <c r="N24" s="233">
        <f t="shared" si="1"/>
        <v>2</v>
      </c>
      <c r="O24" s="233"/>
      <c r="P24" s="402">
        <f>SUM(E24:O24)</f>
        <v>88</v>
      </c>
    </row>
    <row r="25" spans="2:20" s="228" customFormat="1" ht="121.2" customHeight="1">
      <c r="B25" s="497" t="s">
        <v>224</v>
      </c>
      <c r="C25" s="497"/>
      <c r="D25" s="498" t="str">
        <f>+D24</f>
        <v>WINTER SKY</v>
      </c>
      <c r="E25" s="498"/>
      <c r="F25" s="233"/>
      <c r="G25" s="233"/>
      <c r="H25" s="233">
        <v>2</v>
      </c>
      <c r="I25" s="233"/>
      <c r="J25" s="233"/>
      <c r="K25" s="233"/>
      <c r="L25" s="233"/>
      <c r="M25" s="233"/>
      <c r="N25" s="233"/>
      <c r="O25" s="233"/>
      <c r="P25" s="234">
        <f>SUM(E25:O25)</f>
        <v>2</v>
      </c>
    </row>
    <row r="26" spans="2:20" s="240" customFormat="1" ht="121.2" customHeight="1">
      <c r="B26" s="235" t="s">
        <v>13</v>
      </c>
      <c r="C26" s="236"/>
      <c r="D26" s="499" t="str">
        <f>+D24</f>
        <v>WINTER SKY</v>
      </c>
      <c r="E26" s="499"/>
      <c r="F26" s="239">
        <f>SUM(F23:F25)</f>
        <v>33</v>
      </c>
      <c r="G26" s="239">
        <f t="shared" ref="G26:P26" si="2">SUM(G23:G25)</f>
        <v>111</v>
      </c>
      <c r="H26" s="239">
        <f t="shared" si="2"/>
        <v>266</v>
      </c>
      <c r="I26" s="239">
        <f t="shared" si="2"/>
        <v>312</v>
      </c>
      <c r="J26" s="239">
        <f t="shared" si="2"/>
        <v>215</v>
      </c>
      <c r="K26" s="239">
        <f t="shared" si="2"/>
        <v>72</v>
      </c>
      <c r="L26" s="239">
        <f t="shared" si="2"/>
        <v>36</v>
      </c>
      <c r="M26" s="239">
        <f t="shared" si="2"/>
        <v>24</v>
      </c>
      <c r="N26" s="239">
        <f t="shared" si="2"/>
        <v>21</v>
      </c>
      <c r="O26" s="239"/>
      <c r="P26" s="239">
        <f t="shared" si="2"/>
        <v>1090</v>
      </c>
      <c r="T26" s="285"/>
    </row>
    <row r="27" spans="2:20" s="228" customFormat="1" ht="55.95" hidden="1" customHeight="1">
      <c r="B27" s="302" t="s">
        <v>224</v>
      </c>
      <c r="C27" s="303"/>
      <c r="D27" s="294"/>
      <c r="E27" s="294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308">
        <f>SUM(E27:O27)</f>
        <v>0</v>
      </c>
    </row>
    <row r="28" spans="2:20" s="228" customFormat="1" ht="47.25" hidden="1" customHeight="1">
      <c r="B28" s="299"/>
      <c r="C28" s="300" t="s">
        <v>90</v>
      </c>
      <c r="D28" s="300" t="s">
        <v>9</v>
      </c>
      <c r="E28" s="293" t="s">
        <v>73</v>
      </c>
      <c r="F28" s="293" t="s">
        <v>85</v>
      </c>
      <c r="G28" s="293" t="s">
        <v>77</v>
      </c>
      <c r="H28" s="293" t="s">
        <v>10</v>
      </c>
      <c r="I28" s="293" t="s">
        <v>74</v>
      </c>
      <c r="J28" s="293" t="s">
        <v>75</v>
      </c>
      <c r="K28" s="293" t="s">
        <v>76</v>
      </c>
      <c r="L28" s="275"/>
      <c r="M28" s="275"/>
      <c r="N28" s="275"/>
      <c r="O28" s="275"/>
      <c r="P28" s="301" t="s">
        <v>11</v>
      </c>
    </row>
    <row r="29" spans="2:20" s="228" customFormat="1" ht="55.95" hidden="1" customHeight="1">
      <c r="B29" s="302" t="s">
        <v>12</v>
      </c>
      <c r="C29" s="303"/>
      <c r="D29" s="304"/>
      <c r="E29" s="294"/>
      <c r="F29" s="295"/>
      <c r="G29" s="295"/>
      <c r="H29" s="295"/>
      <c r="I29" s="295"/>
      <c r="J29" s="295"/>
      <c r="K29" s="295"/>
      <c r="L29" s="275"/>
      <c r="M29" s="275"/>
      <c r="N29" s="275"/>
      <c r="O29" s="275"/>
      <c r="P29" s="308">
        <f>SUM(E29:O29)</f>
        <v>0</v>
      </c>
    </row>
    <row r="30" spans="2:20" s="228" customFormat="1" ht="55.95" hidden="1" customHeight="1">
      <c r="B30" s="302" t="s">
        <v>81</v>
      </c>
      <c r="C30" s="303"/>
      <c r="D30" s="294">
        <f>+D29</f>
        <v>0</v>
      </c>
      <c r="E30" s="294"/>
      <c r="F30" s="295">
        <f>ROUNDUP(F29*5%,0)</f>
        <v>0</v>
      </c>
      <c r="G30" s="295">
        <f>ROUNDUP(G29*5%,0)</f>
        <v>0</v>
      </c>
      <c r="H30" s="295"/>
      <c r="I30" s="295"/>
      <c r="J30" s="295">
        <f>ROUNDUP(J29*5%,0)</f>
        <v>0</v>
      </c>
      <c r="K30" s="295">
        <f>ROUNDUP(K29*5%,0)</f>
        <v>0</v>
      </c>
      <c r="L30" s="275"/>
      <c r="M30" s="275"/>
      <c r="N30" s="275"/>
      <c r="O30" s="275"/>
      <c r="P30" s="308">
        <f>SUM(E30:O30)</f>
        <v>0</v>
      </c>
    </row>
    <row r="31" spans="2:20" s="240" customFormat="1" ht="54" hidden="1" customHeight="1">
      <c r="B31" s="305" t="s">
        <v>13</v>
      </c>
      <c r="C31" s="306"/>
      <c r="D31" s="307">
        <f>+D30</f>
        <v>0</v>
      </c>
      <c r="E31" s="296"/>
      <c r="F31" s="297">
        <f t="shared" ref="F31:K31" si="3">SUM(F29:F30)</f>
        <v>0</v>
      </c>
      <c r="G31" s="297">
        <f t="shared" si="3"/>
        <v>0</v>
      </c>
      <c r="H31" s="297">
        <f t="shared" si="3"/>
        <v>0</v>
      </c>
      <c r="I31" s="297">
        <f t="shared" si="3"/>
        <v>0</v>
      </c>
      <c r="J31" s="297">
        <f t="shared" si="3"/>
        <v>0</v>
      </c>
      <c r="K31" s="297">
        <f t="shared" si="3"/>
        <v>0</v>
      </c>
      <c r="L31" s="275"/>
      <c r="M31" s="275"/>
      <c r="N31" s="275"/>
      <c r="O31" s="275"/>
      <c r="P31" s="297">
        <f>SUM(P29:P30)</f>
        <v>0</v>
      </c>
    </row>
    <row r="32" spans="2:20" s="54" customFormat="1" ht="54" hidden="1">
      <c r="B32" s="309"/>
      <c r="C32" s="309"/>
      <c r="D32" s="309"/>
      <c r="E32" s="298"/>
      <c r="F32" s="322"/>
      <c r="G32" s="322"/>
      <c r="H32" s="323"/>
      <c r="I32" s="323"/>
      <c r="J32" s="323"/>
      <c r="K32" s="323"/>
      <c r="L32" s="298"/>
      <c r="M32" s="310"/>
      <c r="N32" s="311"/>
      <c r="O32" s="311"/>
      <c r="P32" s="312"/>
    </row>
    <row r="33" spans="1:19" s="54" customFormat="1" ht="54">
      <c r="B33" s="309"/>
      <c r="C33" s="309"/>
      <c r="D33" s="309"/>
      <c r="E33" s="298"/>
      <c r="F33" s="322"/>
      <c r="G33" s="322"/>
      <c r="H33" s="323"/>
      <c r="I33" s="323"/>
      <c r="J33" s="323"/>
      <c r="K33" s="323"/>
      <c r="L33" s="298"/>
      <c r="M33" s="407"/>
      <c r="N33" s="408"/>
      <c r="O33" s="408"/>
      <c r="P33" s="298"/>
    </row>
    <row r="34" spans="1:19" s="240" customFormat="1" ht="139.19999999999999" customHeight="1">
      <c r="B34" s="403" t="s">
        <v>14</v>
      </c>
      <c r="C34" s="404"/>
      <c r="D34" s="403"/>
      <c r="E34" s="405"/>
      <c r="F34" s="406">
        <f>+F26</f>
        <v>33</v>
      </c>
      <c r="G34" s="406">
        <f t="shared" ref="G34:N34" si="4">+G26</f>
        <v>111</v>
      </c>
      <c r="H34" s="406">
        <f t="shared" si="4"/>
        <v>266</v>
      </c>
      <c r="I34" s="406">
        <f t="shared" si="4"/>
        <v>312</v>
      </c>
      <c r="J34" s="406">
        <f t="shared" si="4"/>
        <v>215</v>
      </c>
      <c r="K34" s="406">
        <f t="shared" si="4"/>
        <v>72</v>
      </c>
      <c r="L34" s="406">
        <f t="shared" si="4"/>
        <v>36</v>
      </c>
      <c r="M34" s="406">
        <f t="shared" si="4"/>
        <v>24</v>
      </c>
      <c r="N34" s="406">
        <f t="shared" si="4"/>
        <v>21</v>
      </c>
      <c r="O34" s="406"/>
      <c r="P34" s="406">
        <f>P20+P26+P31</f>
        <v>1090</v>
      </c>
      <c r="S34" s="285"/>
    </row>
    <row r="35" spans="1:19" s="104" customFormat="1" ht="20.25" customHeight="1">
      <c r="B35" s="313"/>
      <c r="C35" s="313"/>
      <c r="D35" s="314"/>
      <c r="E35" s="315"/>
      <c r="F35" s="316"/>
      <c r="G35" s="317"/>
      <c r="H35" s="318"/>
      <c r="I35" s="318"/>
      <c r="J35" s="318"/>
      <c r="K35" s="318"/>
      <c r="L35" s="319"/>
      <c r="M35" s="320"/>
      <c r="N35" s="316"/>
      <c r="O35" s="316"/>
      <c r="P35" s="316"/>
    </row>
    <row r="36" spans="1:19" s="110" customFormat="1" ht="72" customHeight="1" thickBot="1">
      <c r="B36" s="107" t="s">
        <v>178</v>
      </c>
      <c r="C36" s="111"/>
      <c r="D36" s="482" t="s">
        <v>223</v>
      </c>
      <c r="E36" s="482"/>
      <c r="F36" s="482"/>
      <c r="G36" s="482"/>
      <c r="H36" s="482"/>
      <c r="I36" s="482"/>
      <c r="J36" s="482"/>
      <c r="K36" s="482"/>
      <c r="L36" s="482"/>
      <c r="M36" s="482"/>
      <c r="N36" s="482"/>
      <c r="O36" s="482"/>
      <c r="P36" s="482"/>
    </row>
    <row r="37" spans="1:19" s="75" customFormat="1" ht="185.4" customHeight="1" thickBot="1">
      <c r="A37" s="488" t="s">
        <v>15</v>
      </c>
      <c r="B37" s="489"/>
      <c r="C37" s="489"/>
      <c r="D37" s="108" t="s">
        <v>16</v>
      </c>
      <c r="E37" s="108" t="s">
        <v>17</v>
      </c>
      <c r="F37" s="108" t="s">
        <v>18</v>
      </c>
      <c r="G37" s="109" t="s">
        <v>19</v>
      </c>
      <c r="H37" s="109" t="s">
        <v>20</v>
      </c>
      <c r="I37" s="109" t="s">
        <v>34</v>
      </c>
      <c r="J37" s="109" t="s">
        <v>209</v>
      </c>
      <c r="K37" s="109" t="s">
        <v>210</v>
      </c>
      <c r="L37" s="109" t="s">
        <v>211</v>
      </c>
      <c r="M37" s="109" t="s">
        <v>35</v>
      </c>
      <c r="N37" s="485" t="s">
        <v>48</v>
      </c>
      <c r="O37" s="486"/>
      <c r="P37" s="487"/>
    </row>
    <row r="38" spans="1:19" s="97" customFormat="1" ht="54.6" hidden="1" thickBot="1">
      <c r="A38" s="241"/>
      <c r="B38" s="483">
        <f>D18</f>
        <v>0</v>
      </c>
      <c r="C38" s="483"/>
      <c r="D38" s="483"/>
      <c r="E38" s="242"/>
      <c r="F38" s="242"/>
      <c r="G38" s="242"/>
      <c r="H38" s="242"/>
      <c r="I38" s="242"/>
      <c r="J38" s="242"/>
      <c r="K38" s="242"/>
      <c r="L38" s="242"/>
      <c r="M38" s="242"/>
      <c r="N38" s="242"/>
      <c r="O38" s="242"/>
      <c r="P38" s="243"/>
    </row>
    <row r="39" spans="1:19" s="69" customFormat="1" ht="189.75" hidden="1" customHeight="1">
      <c r="A39" s="222">
        <v>1</v>
      </c>
      <c r="B39" s="456" t="str">
        <f>L11</f>
        <v>100%COTTON DRY BRUSHED FLEECE (30'S/1CD+10'S/1CM 61/39)_340GSM</v>
      </c>
      <c r="C39" s="456"/>
      <c r="D39" s="244" t="s">
        <v>47</v>
      </c>
      <c r="E39" s="244" t="s">
        <v>174</v>
      </c>
      <c r="F39" s="222" t="s">
        <v>10</v>
      </c>
      <c r="G39" s="245">
        <f>$P$20</f>
        <v>0</v>
      </c>
      <c r="H39" s="222">
        <v>1.37</v>
      </c>
      <c r="I39" s="82">
        <f t="shared" ref="I39:I40" si="5">G39*H39</f>
        <v>0</v>
      </c>
      <c r="J39" s="82">
        <f>I39*4.3%+(I39/30)*0.5+3</f>
        <v>3</v>
      </c>
      <c r="K39" s="82">
        <v>0</v>
      </c>
      <c r="L39" s="182">
        <f>ROUNDUP(SUM(I39:K39),0)</f>
        <v>3</v>
      </c>
      <c r="M39" s="484" t="s">
        <v>203</v>
      </c>
      <c r="N39" s="484"/>
      <c r="O39" s="484"/>
      <c r="P39" s="484"/>
    </row>
    <row r="40" spans="1:19" s="69" customFormat="1" ht="179.25" hidden="1" customHeight="1" thickBot="1">
      <c r="A40" s="222">
        <v>2</v>
      </c>
      <c r="B40" s="456" t="s">
        <v>182</v>
      </c>
      <c r="C40" s="456"/>
      <c r="D40" s="244" t="s">
        <v>183</v>
      </c>
      <c r="E40" s="244" t="str">
        <f>E39</f>
        <v>PFD</v>
      </c>
      <c r="F40" s="222" t="s">
        <v>10</v>
      </c>
      <c r="G40" s="245">
        <f>G39</f>
        <v>0</v>
      </c>
      <c r="H40" s="222">
        <v>0.2</v>
      </c>
      <c r="I40" s="82">
        <f t="shared" si="5"/>
        <v>0</v>
      </c>
      <c r="J40" s="82">
        <f>I40*2.5%+(I40/30)*0.5</f>
        <v>0</v>
      </c>
      <c r="K40" s="82">
        <v>0</v>
      </c>
      <c r="L40" s="182">
        <f>ROUNDUP(SUM(I40:K40),0)</f>
        <v>0</v>
      </c>
      <c r="M40" s="484" t="s">
        <v>202</v>
      </c>
      <c r="N40" s="484"/>
      <c r="O40" s="484"/>
      <c r="P40" s="484"/>
    </row>
    <row r="41" spans="1:19" s="97" customFormat="1" ht="40.200000000000003" customHeight="1">
      <c r="A41" s="241"/>
      <c r="B41" s="490" t="str">
        <f>D23</f>
        <v>WINTER SKY</v>
      </c>
      <c r="C41" s="490"/>
      <c r="D41" s="490"/>
      <c r="E41" s="242"/>
      <c r="F41" s="242"/>
      <c r="G41" s="242"/>
      <c r="H41" s="242"/>
      <c r="I41" s="242"/>
      <c r="J41" s="242"/>
      <c r="K41" s="242"/>
      <c r="L41" s="242"/>
      <c r="M41" s="242"/>
      <c r="N41" s="242"/>
      <c r="O41" s="242"/>
      <c r="P41" s="243"/>
    </row>
    <row r="42" spans="1:19" s="69" customFormat="1" ht="220.8" customHeight="1">
      <c r="A42" s="222">
        <v>1</v>
      </c>
      <c r="B42" s="456" t="str">
        <f>B39</f>
        <v>100%COTTON DRY BRUSHED FLEECE (30'S/1CD+10'S/1CM 61/39)_340GSM</v>
      </c>
      <c r="C42" s="456"/>
      <c r="D42" s="244" t="s">
        <v>47</v>
      </c>
      <c r="E42" s="244" t="s">
        <v>340</v>
      </c>
      <c r="F42" s="222" t="s">
        <v>10</v>
      </c>
      <c r="G42" s="245">
        <f>$P$26</f>
        <v>1090</v>
      </c>
      <c r="H42" s="287">
        <v>1.52</v>
      </c>
      <c r="I42" s="82">
        <f>G42*H42</f>
        <v>1656.8</v>
      </c>
      <c r="J42" s="82">
        <f>I42*7.6%+(I42/20)*0.5-2-12-5-2</f>
        <v>146.33679999999998</v>
      </c>
      <c r="K42" s="82">
        <v>2</v>
      </c>
      <c r="L42" s="265"/>
      <c r="M42" s="182">
        <f>SUM(I42:L42)</f>
        <v>1805.1368</v>
      </c>
      <c r="N42" s="491" t="s">
        <v>353</v>
      </c>
      <c r="O42" s="492"/>
      <c r="P42" s="493"/>
      <c r="Q42" s="286"/>
    </row>
    <row r="43" spans="1:19" s="69" customFormat="1" ht="231" customHeight="1">
      <c r="A43" s="222">
        <v>2</v>
      </c>
      <c r="B43" s="456" t="s">
        <v>241</v>
      </c>
      <c r="C43" s="456"/>
      <c r="D43" s="244" t="s">
        <v>183</v>
      </c>
      <c r="E43" s="244" t="str">
        <f>E42</f>
        <v>WINTER SKY 14-4307 TCX</v>
      </c>
      <c r="F43" s="222" t="s">
        <v>10</v>
      </c>
      <c r="G43" s="245">
        <f>$P$26</f>
        <v>1090</v>
      </c>
      <c r="H43" s="287">
        <v>0.17499999999999999</v>
      </c>
      <c r="I43" s="82">
        <f t="shared" ref="I43" si="6">G43*H43</f>
        <v>190.75</v>
      </c>
      <c r="J43" s="82">
        <f>I43*3%+(I43/50)*0.5-2</f>
        <v>5.63</v>
      </c>
      <c r="K43" s="82">
        <v>0</v>
      </c>
      <c r="L43" s="265"/>
      <c r="M43" s="182">
        <f>SUM(I43:L43)</f>
        <v>196.38</v>
      </c>
      <c r="N43" s="491" t="s">
        <v>354</v>
      </c>
      <c r="O43" s="492"/>
      <c r="P43" s="493"/>
    </row>
    <row r="44" spans="1:19" s="69" customFormat="1" ht="148.80000000000001" customHeight="1">
      <c r="A44" s="222">
        <v>3</v>
      </c>
      <c r="B44" s="456" t="s">
        <v>329</v>
      </c>
      <c r="C44" s="456"/>
      <c r="D44" s="244" t="s">
        <v>235</v>
      </c>
      <c r="E44" s="244" t="str">
        <f>E43</f>
        <v>WINTER SKY 14-4307 TCX</v>
      </c>
      <c r="F44" s="222" t="s">
        <v>10</v>
      </c>
      <c r="G44" s="245">
        <f>$P$26</f>
        <v>1090</v>
      </c>
      <c r="H44" s="334">
        <v>2.5000000000000001E-2</v>
      </c>
      <c r="I44" s="82">
        <f>G44*H44</f>
        <v>27.25</v>
      </c>
      <c r="J44" s="82">
        <f t="shared" ref="J44" si="7">I44*3%+(I44/50)*0.5</f>
        <v>1.0900000000000001</v>
      </c>
      <c r="K44" s="82">
        <v>0</v>
      </c>
      <c r="L44" s="265"/>
      <c r="M44" s="182">
        <f>SUM(I44:L44)</f>
        <v>28.34</v>
      </c>
      <c r="N44" s="473" t="s">
        <v>341</v>
      </c>
      <c r="O44" s="474"/>
      <c r="P44" s="475"/>
      <c r="Q44" s="286"/>
    </row>
    <row r="45" spans="1:19" s="110" customFormat="1" ht="33" thickBot="1">
      <c r="B45" s="107" t="s">
        <v>21</v>
      </c>
      <c r="C45" s="111"/>
      <c r="D45" s="111"/>
      <c r="E45" s="111"/>
      <c r="G45" s="112"/>
      <c r="P45" s="113"/>
    </row>
    <row r="46" spans="1:19" s="116" customFormat="1" ht="96">
      <c r="A46" s="451" t="s">
        <v>22</v>
      </c>
      <c r="B46" s="452"/>
      <c r="C46" s="452"/>
      <c r="D46" s="452"/>
      <c r="E46" s="453"/>
      <c r="F46" s="114" t="s">
        <v>43</v>
      </c>
      <c r="G46" s="114" t="s">
        <v>23</v>
      </c>
      <c r="H46" s="454" t="s">
        <v>38</v>
      </c>
      <c r="I46" s="455"/>
      <c r="J46" s="115" t="s">
        <v>18</v>
      </c>
      <c r="K46" s="114" t="s">
        <v>44</v>
      </c>
      <c r="L46" s="114" t="s">
        <v>24</v>
      </c>
      <c r="M46" s="185" t="s">
        <v>25</v>
      </c>
      <c r="N46" s="185" t="s">
        <v>26</v>
      </c>
      <c r="O46" s="185" t="s">
        <v>27</v>
      </c>
      <c r="P46" s="185" t="s">
        <v>28</v>
      </c>
    </row>
    <row r="47" spans="1:19" s="116" customFormat="1" ht="71.55" customHeight="1">
      <c r="A47" s="76">
        <v>1</v>
      </c>
      <c r="B47" s="419" t="s">
        <v>37</v>
      </c>
      <c r="C47" s="419"/>
      <c r="D47" s="419"/>
      <c r="E47" s="419"/>
      <c r="F47" s="77" t="str">
        <f>+D23</f>
        <v>WINTER SKY</v>
      </c>
      <c r="G47" s="183" t="s">
        <v>332</v>
      </c>
      <c r="H47" s="420" t="str">
        <f>$D$26</f>
        <v>WINTER SKY</v>
      </c>
      <c r="I47" s="421"/>
      <c r="J47" s="205" t="s">
        <v>29</v>
      </c>
      <c r="K47" s="205">
        <f>$P$26</f>
        <v>1090</v>
      </c>
      <c r="L47" s="80">
        <f>300/4500</f>
        <v>6.6666666666666666E-2</v>
      </c>
      <c r="M47" s="81">
        <f t="shared" ref="M47:M58" si="8">K47*L47</f>
        <v>72.666666666666671</v>
      </c>
      <c r="N47" s="184"/>
      <c r="O47" s="83">
        <f>ROUNDUP(SUM(M47:N47),0)</f>
        <v>73</v>
      </c>
      <c r="P47" s="283" t="s">
        <v>255</v>
      </c>
      <c r="Q47" s="422" t="s">
        <v>214</v>
      </c>
      <c r="R47" s="422"/>
    </row>
    <row r="48" spans="1:19" s="116" customFormat="1" ht="27.75" hidden="1" customHeight="1">
      <c r="A48" s="76">
        <v>1</v>
      </c>
      <c r="B48" s="419" t="s">
        <v>37</v>
      </c>
      <c r="C48" s="419"/>
      <c r="D48" s="419"/>
      <c r="E48" s="419"/>
      <c r="F48" s="77" t="s">
        <v>174</v>
      </c>
      <c r="G48" s="183" t="s">
        <v>179</v>
      </c>
      <c r="H48" s="420" t="s">
        <v>212</v>
      </c>
      <c r="I48" s="421"/>
      <c r="J48" s="205" t="s">
        <v>29</v>
      </c>
      <c r="K48" s="205">
        <f>$P$31</f>
        <v>0</v>
      </c>
      <c r="L48" s="80">
        <f>225/5000</f>
        <v>4.4999999999999998E-2</v>
      </c>
      <c r="M48" s="81">
        <f t="shared" si="8"/>
        <v>0</v>
      </c>
      <c r="N48" s="184"/>
      <c r="O48" s="83">
        <f>ROUNDUP(SUM(M48:N48),0)</f>
        <v>0</v>
      </c>
      <c r="P48" s="284"/>
      <c r="Q48" s="422" t="s">
        <v>214</v>
      </c>
      <c r="R48" s="422"/>
    </row>
    <row r="49" spans="1:18" s="116" customFormat="1" ht="102.45" hidden="1" customHeight="1">
      <c r="A49" s="76">
        <v>2</v>
      </c>
      <c r="B49" s="419" t="s">
        <v>184</v>
      </c>
      <c r="C49" s="419"/>
      <c r="D49" s="419"/>
      <c r="E49" s="419"/>
      <c r="F49" s="77">
        <f>H49</f>
        <v>0</v>
      </c>
      <c r="G49" s="183" t="str">
        <f>D23</f>
        <v>WINTER SKY</v>
      </c>
      <c r="H49" s="420">
        <v>0</v>
      </c>
      <c r="I49" s="421"/>
      <c r="J49" s="205" t="s">
        <v>29</v>
      </c>
      <c r="K49" s="205">
        <f>$P$26</f>
        <v>1090</v>
      </c>
      <c r="L49" s="80">
        <f>20/4500</f>
        <v>4.4444444444444444E-3</v>
      </c>
      <c r="M49" s="81">
        <f t="shared" si="8"/>
        <v>4.8444444444444441</v>
      </c>
      <c r="N49" s="184"/>
      <c r="O49" s="83">
        <f t="shared" ref="O49:O59" si="9">ROUNDUP(SUM(M49:N49),0)</f>
        <v>5</v>
      </c>
      <c r="P49" s="83"/>
      <c r="Q49" s="422" t="s">
        <v>215</v>
      </c>
      <c r="R49" s="422"/>
    </row>
    <row r="50" spans="1:18" s="116" customFormat="1" ht="21.45" hidden="1" customHeight="1">
      <c r="A50" s="76">
        <v>2</v>
      </c>
      <c r="B50" s="419" t="s">
        <v>184</v>
      </c>
      <c r="C50" s="419"/>
      <c r="D50" s="419"/>
      <c r="E50" s="419"/>
      <c r="F50" s="77" t="str">
        <f>H50</f>
        <v>CREME</v>
      </c>
      <c r="G50" s="183"/>
      <c r="H50" s="420" t="s">
        <v>212</v>
      </c>
      <c r="I50" s="421"/>
      <c r="J50" s="205" t="s">
        <v>29</v>
      </c>
      <c r="K50" s="205">
        <f>$P$31</f>
        <v>0</v>
      </c>
      <c r="L50" s="80">
        <f>20/4500</f>
        <v>4.4444444444444444E-3</v>
      </c>
      <c r="M50" s="81">
        <f t="shared" si="8"/>
        <v>0</v>
      </c>
      <c r="N50" s="184"/>
      <c r="O50" s="83">
        <f t="shared" ref="O50" si="10">ROUNDUP(SUM(M50:N50),0)</f>
        <v>0</v>
      </c>
      <c r="P50" s="83"/>
      <c r="Q50" s="422" t="s">
        <v>215</v>
      </c>
      <c r="R50" s="422"/>
    </row>
    <row r="51" spans="1:18" s="116" customFormat="1" ht="65.55" hidden="1" customHeight="1">
      <c r="A51" s="76">
        <v>3</v>
      </c>
      <c r="B51" s="419" t="s">
        <v>208</v>
      </c>
      <c r="C51" s="419"/>
      <c r="D51" s="419"/>
      <c r="E51" s="419"/>
      <c r="F51" s="77" t="s">
        <v>232</v>
      </c>
      <c r="G51" s="183"/>
      <c r="H51" s="420">
        <v>0</v>
      </c>
      <c r="I51" s="421"/>
      <c r="J51" s="205" t="s">
        <v>29</v>
      </c>
      <c r="K51" s="205">
        <f>$P$26</f>
        <v>1090</v>
      </c>
      <c r="L51" s="80">
        <f>20/4500</f>
        <v>4.4444444444444444E-3</v>
      </c>
      <c r="M51" s="81">
        <f t="shared" si="8"/>
        <v>4.8444444444444441</v>
      </c>
      <c r="N51" s="184"/>
      <c r="O51" s="83">
        <f t="shared" ref="O51" si="11">ROUNDUP(SUM(M51:N51),0)</f>
        <v>5</v>
      </c>
      <c r="P51" s="83"/>
      <c r="Q51" s="422" t="s">
        <v>216</v>
      </c>
      <c r="R51" s="422"/>
    </row>
    <row r="52" spans="1:18" s="116" customFormat="1" ht="27.75" hidden="1" customHeight="1">
      <c r="A52" s="76">
        <v>3</v>
      </c>
      <c r="B52" s="419" t="s">
        <v>208</v>
      </c>
      <c r="C52" s="419"/>
      <c r="D52" s="419"/>
      <c r="E52" s="419"/>
      <c r="F52" s="77" t="s">
        <v>177</v>
      </c>
      <c r="G52" s="183"/>
      <c r="H52" s="420" t="s">
        <v>212</v>
      </c>
      <c r="I52" s="421"/>
      <c r="J52" s="205" t="s">
        <v>29</v>
      </c>
      <c r="K52" s="205">
        <f>$P$31</f>
        <v>0</v>
      </c>
      <c r="L52" s="80">
        <f>20/4500</f>
        <v>4.4444444444444444E-3</v>
      </c>
      <c r="M52" s="81">
        <f t="shared" si="8"/>
        <v>0</v>
      </c>
      <c r="N52" s="184"/>
      <c r="O52" s="83">
        <f t="shared" ref="O52" si="12">ROUNDUP(SUM(M52:N52),0)</f>
        <v>0</v>
      </c>
      <c r="P52" s="83"/>
      <c r="Q52" s="422" t="s">
        <v>216</v>
      </c>
      <c r="R52" s="422"/>
    </row>
    <row r="53" spans="1:18" s="116" customFormat="1" ht="76.5" hidden="1" customHeight="1">
      <c r="A53" s="76">
        <v>4</v>
      </c>
      <c r="B53" s="419" t="s">
        <v>207</v>
      </c>
      <c r="C53" s="419"/>
      <c r="D53" s="419"/>
      <c r="E53" s="419"/>
      <c r="F53" s="77" t="s">
        <v>174</v>
      </c>
      <c r="G53" s="183" t="s">
        <v>185</v>
      </c>
      <c r="H53" s="420">
        <v>0</v>
      </c>
      <c r="I53" s="421"/>
      <c r="J53" s="205" t="s">
        <v>29</v>
      </c>
      <c r="K53" s="205">
        <f>$P$26</f>
        <v>1090</v>
      </c>
      <c r="L53" s="80">
        <f>225/5000</f>
        <v>4.4999999999999998E-2</v>
      </c>
      <c r="M53" s="81">
        <f t="shared" ref="M53:M54" si="13">K53*L53</f>
        <v>49.05</v>
      </c>
      <c r="N53" s="184"/>
      <c r="O53" s="83">
        <f>ROUNDUP(SUM(M53:N53),0)</f>
        <v>50</v>
      </c>
      <c r="P53" s="283"/>
      <c r="Q53" s="422" t="s">
        <v>214</v>
      </c>
      <c r="R53" s="422"/>
    </row>
    <row r="54" spans="1:18" s="116" customFormat="1" ht="71.55" customHeight="1">
      <c r="A54" s="76">
        <v>2</v>
      </c>
      <c r="B54" s="419" t="s">
        <v>208</v>
      </c>
      <c r="C54" s="419"/>
      <c r="D54" s="419"/>
      <c r="E54" s="419"/>
      <c r="F54" s="77" t="s">
        <v>232</v>
      </c>
      <c r="G54" s="183"/>
      <c r="H54" s="420" t="str">
        <f>$D$26</f>
        <v>WINTER SKY</v>
      </c>
      <c r="I54" s="421"/>
      <c r="J54" s="205" t="s">
        <v>29</v>
      </c>
      <c r="K54" s="205">
        <f>$P$26</f>
        <v>1090</v>
      </c>
      <c r="L54" s="409">
        <f>1/4500</f>
        <v>2.2222222222222223E-4</v>
      </c>
      <c r="M54" s="81">
        <f t="shared" si="13"/>
        <v>0.24222222222222223</v>
      </c>
      <c r="N54" s="184"/>
      <c r="O54" s="83">
        <f>ROUNDUP(SUM(M54:N54),0)</f>
        <v>1</v>
      </c>
      <c r="P54" s="283" t="s">
        <v>342</v>
      </c>
      <c r="Q54" s="422" t="s">
        <v>214</v>
      </c>
      <c r="R54" s="422"/>
    </row>
    <row r="55" spans="1:18" s="116" customFormat="1" ht="73.95" customHeight="1">
      <c r="A55" s="76">
        <v>3</v>
      </c>
      <c r="B55" s="419" t="s">
        <v>326</v>
      </c>
      <c r="C55" s="419"/>
      <c r="D55" s="419"/>
      <c r="E55" s="419"/>
      <c r="F55" s="77" t="s">
        <v>232</v>
      </c>
      <c r="G55" s="183"/>
      <c r="H55" s="420" t="str">
        <f t="shared" ref="H55:H57" si="14">$D$26</f>
        <v>WINTER SKY</v>
      </c>
      <c r="I55" s="421"/>
      <c r="J55" s="205" t="s">
        <v>176</v>
      </c>
      <c r="K55" s="205">
        <f>$P$26</f>
        <v>1090</v>
      </c>
      <c r="L55" s="80">
        <v>1</v>
      </c>
      <c r="M55" s="81">
        <f t="shared" si="8"/>
        <v>1090</v>
      </c>
      <c r="N55" s="184"/>
      <c r="O55" s="83">
        <f t="shared" ref="O55" si="15">ROUNDUP(SUM(M55:N55),0)</f>
        <v>1090</v>
      </c>
      <c r="P55" s="400" t="s">
        <v>330</v>
      </c>
      <c r="Q55" s="422" t="s">
        <v>234</v>
      </c>
      <c r="R55" s="422" t="s">
        <v>218</v>
      </c>
    </row>
    <row r="56" spans="1:18" s="116" customFormat="1" ht="46.5" hidden="1" customHeight="1">
      <c r="A56" s="76">
        <v>4</v>
      </c>
      <c r="B56" s="419" t="s">
        <v>204</v>
      </c>
      <c r="C56" s="419"/>
      <c r="D56" s="419"/>
      <c r="E56" s="419"/>
      <c r="F56" s="77" t="s">
        <v>185</v>
      </c>
      <c r="G56" s="183"/>
      <c r="H56" s="420" t="s">
        <v>212</v>
      </c>
      <c r="I56" s="421"/>
      <c r="J56" s="205" t="s">
        <v>176</v>
      </c>
      <c r="K56" s="205">
        <f>$P$31</f>
        <v>0</v>
      </c>
      <c r="L56" s="80">
        <v>1</v>
      </c>
      <c r="M56" s="81">
        <f t="shared" si="8"/>
        <v>0</v>
      </c>
      <c r="N56" s="184"/>
      <c r="O56" s="83">
        <f t="shared" ref="O56" si="16">ROUNDUP(SUM(M56:N56),0)</f>
        <v>0</v>
      </c>
      <c r="P56" s="83"/>
      <c r="Q56" s="422" t="s">
        <v>217</v>
      </c>
      <c r="R56" s="422" t="s">
        <v>218</v>
      </c>
    </row>
    <row r="57" spans="1:18" s="116" customFormat="1" ht="69.45" customHeight="1">
      <c r="A57" s="76">
        <v>4</v>
      </c>
      <c r="B57" s="419" t="s">
        <v>327</v>
      </c>
      <c r="C57" s="419"/>
      <c r="D57" s="419"/>
      <c r="E57" s="419"/>
      <c r="F57" s="77" t="s">
        <v>232</v>
      </c>
      <c r="G57" s="183"/>
      <c r="H57" s="420" t="str">
        <f t="shared" si="14"/>
        <v>WINTER SKY</v>
      </c>
      <c r="I57" s="421"/>
      <c r="J57" s="205" t="s">
        <v>176</v>
      </c>
      <c r="K57" s="205">
        <f>$P$26</f>
        <v>1090</v>
      </c>
      <c r="L57" s="80">
        <v>1</v>
      </c>
      <c r="M57" s="81">
        <f t="shared" si="8"/>
        <v>1090</v>
      </c>
      <c r="N57" s="184"/>
      <c r="O57" s="83">
        <f t="shared" si="9"/>
        <v>1090</v>
      </c>
      <c r="P57" s="401" t="s">
        <v>331</v>
      </c>
      <c r="Q57" s="417" t="s">
        <v>247</v>
      </c>
      <c r="R57" s="418" t="s">
        <v>220</v>
      </c>
    </row>
    <row r="58" spans="1:18" s="116" customFormat="1" ht="46.5" hidden="1" customHeight="1">
      <c r="A58" s="76">
        <v>5</v>
      </c>
      <c r="B58" s="419" t="s">
        <v>189</v>
      </c>
      <c r="C58" s="419"/>
      <c r="D58" s="419"/>
      <c r="E58" s="419"/>
      <c r="F58" s="77" t="s">
        <v>186</v>
      </c>
      <c r="G58" s="183"/>
      <c r="H58" s="420" t="s">
        <v>212</v>
      </c>
      <c r="I58" s="421"/>
      <c r="J58" s="205" t="s">
        <v>176</v>
      </c>
      <c r="K58" s="205">
        <f>$P$31</f>
        <v>0</v>
      </c>
      <c r="L58" s="80">
        <v>1</v>
      </c>
      <c r="M58" s="81">
        <f t="shared" si="8"/>
        <v>0</v>
      </c>
      <c r="N58" s="184"/>
      <c r="O58" s="83">
        <f t="shared" ref="O58" si="17">ROUNDUP(SUM(M58:N58),0)</f>
        <v>0</v>
      </c>
      <c r="P58" s="83"/>
      <c r="Q58" s="417" t="s">
        <v>219</v>
      </c>
      <c r="R58" s="418" t="s">
        <v>220</v>
      </c>
    </row>
    <row r="59" spans="1:18" s="116" customFormat="1" ht="32.4" hidden="1">
      <c r="A59" s="76">
        <v>2</v>
      </c>
      <c r="B59" s="419" t="s">
        <v>207</v>
      </c>
      <c r="C59" s="419"/>
      <c r="D59" s="419"/>
      <c r="E59" s="419"/>
      <c r="F59" s="77" t="s">
        <v>186</v>
      </c>
      <c r="G59" s="183"/>
      <c r="H59" s="420">
        <v>0</v>
      </c>
      <c r="I59" s="421"/>
      <c r="J59" s="205" t="s">
        <v>176</v>
      </c>
      <c r="K59" s="205">
        <f>$P$26</f>
        <v>1090</v>
      </c>
      <c r="L59" s="80">
        <v>1</v>
      </c>
      <c r="M59" s="81">
        <f t="shared" ref="M59" si="18">K59*L59</f>
        <v>1090</v>
      </c>
      <c r="N59" s="184"/>
      <c r="O59" s="83">
        <f t="shared" si="9"/>
        <v>1090</v>
      </c>
      <c r="P59" s="83"/>
      <c r="Q59" s="422" t="s">
        <v>221</v>
      </c>
      <c r="R59" s="422" t="s">
        <v>222</v>
      </c>
    </row>
    <row r="60" spans="1:18" s="116" customFormat="1" ht="32.4" hidden="1">
      <c r="A60" s="76">
        <v>6</v>
      </c>
      <c r="B60" s="419" t="s">
        <v>207</v>
      </c>
      <c r="C60" s="419"/>
      <c r="D60" s="419"/>
      <c r="E60" s="419"/>
      <c r="F60" s="77" t="s">
        <v>186</v>
      </c>
      <c r="G60" s="183"/>
      <c r="H60" s="420" t="s">
        <v>212</v>
      </c>
      <c r="I60" s="421"/>
      <c r="J60" s="205" t="s">
        <v>176</v>
      </c>
      <c r="K60" s="205">
        <f>$P$31</f>
        <v>0</v>
      </c>
      <c r="L60" s="80">
        <v>1</v>
      </c>
      <c r="M60" s="81">
        <f t="shared" ref="M60:M61" si="19">K60*L60</f>
        <v>0</v>
      </c>
      <c r="N60" s="184"/>
      <c r="O60" s="83">
        <f t="shared" ref="O60:O61" si="20">ROUNDUP(SUM(M60:N60),0)</f>
        <v>0</v>
      </c>
      <c r="P60" s="269"/>
      <c r="Q60" s="422" t="s">
        <v>221</v>
      </c>
      <c r="R60" s="422" t="s">
        <v>222</v>
      </c>
    </row>
    <row r="61" spans="1:18" s="116" customFormat="1" ht="32.4" hidden="1">
      <c r="A61" s="76">
        <v>6</v>
      </c>
      <c r="B61" s="419" t="s">
        <v>226</v>
      </c>
      <c r="C61" s="419"/>
      <c r="D61" s="419"/>
      <c r="E61" s="419"/>
      <c r="F61" s="77" t="s">
        <v>228</v>
      </c>
      <c r="G61" s="183"/>
      <c r="H61" s="420">
        <v>0</v>
      </c>
      <c r="I61" s="421"/>
      <c r="J61" s="205" t="s">
        <v>176</v>
      </c>
      <c r="K61" s="205">
        <f>$P$26</f>
        <v>1090</v>
      </c>
      <c r="L61" s="80">
        <v>1</v>
      </c>
      <c r="M61" s="81">
        <f t="shared" si="19"/>
        <v>1090</v>
      </c>
      <c r="N61" s="184"/>
      <c r="O61" s="83">
        <f t="shared" si="20"/>
        <v>1090</v>
      </c>
      <c r="P61" s="83"/>
      <c r="Q61" s="422" t="s">
        <v>221</v>
      </c>
      <c r="R61" s="422" t="s">
        <v>222</v>
      </c>
    </row>
    <row r="62" spans="1:18" s="116" customFormat="1" ht="32.4" hidden="1">
      <c r="A62" s="76">
        <v>6</v>
      </c>
      <c r="B62" s="419" t="str">
        <f>B61</f>
        <v>MIẾNG PATCH THÊU 2.9"</v>
      </c>
      <c r="C62" s="419"/>
      <c r="D62" s="419"/>
      <c r="E62" s="419"/>
      <c r="F62" s="77" t="s">
        <v>186</v>
      </c>
      <c r="G62" s="183"/>
      <c r="H62" s="420" t="s">
        <v>212</v>
      </c>
      <c r="I62" s="421"/>
      <c r="J62" s="205" t="s">
        <v>176</v>
      </c>
      <c r="K62" s="205">
        <f>$P$31</f>
        <v>0</v>
      </c>
      <c r="L62" s="80">
        <v>1</v>
      </c>
      <c r="M62" s="81">
        <f t="shared" ref="M62" si="21">K62*L62</f>
        <v>0</v>
      </c>
      <c r="N62" s="184"/>
      <c r="O62" s="83">
        <f t="shared" ref="O62" si="22">ROUNDUP(SUM(M62:N62),0)</f>
        <v>0</v>
      </c>
      <c r="P62" s="269"/>
      <c r="Q62" s="422" t="s">
        <v>221</v>
      </c>
      <c r="R62" s="422" t="s">
        <v>222</v>
      </c>
    </row>
    <row r="63" spans="1:18" s="110" customFormat="1" ht="32.4">
      <c r="B63" s="117" t="s">
        <v>83</v>
      </c>
      <c r="C63" s="111"/>
      <c r="D63" s="111"/>
      <c r="E63" s="111"/>
      <c r="F63" s="118"/>
      <c r="G63" s="119"/>
      <c r="H63" s="118"/>
      <c r="I63" s="118"/>
      <c r="J63" s="118"/>
      <c r="K63" s="118"/>
      <c r="L63" s="118"/>
      <c r="M63" s="118"/>
      <c r="N63" s="118"/>
      <c r="O63" s="118"/>
      <c r="P63" s="120"/>
    </row>
    <row r="64" spans="1:18" s="116" customFormat="1" ht="96" hidden="1">
      <c r="A64" s="451" t="s">
        <v>22</v>
      </c>
      <c r="B64" s="452"/>
      <c r="C64" s="452"/>
      <c r="D64" s="452"/>
      <c r="E64" s="453"/>
      <c r="F64" s="114" t="s">
        <v>43</v>
      </c>
      <c r="G64" s="114" t="s">
        <v>23</v>
      </c>
      <c r="H64" s="454" t="s">
        <v>38</v>
      </c>
      <c r="I64" s="455"/>
      <c r="J64" s="115" t="s">
        <v>18</v>
      </c>
      <c r="K64" s="114" t="s">
        <v>44</v>
      </c>
      <c r="L64" s="114" t="s">
        <v>24</v>
      </c>
      <c r="M64" s="185" t="s">
        <v>25</v>
      </c>
      <c r="N64" s="185" t="s">
        <v>26</v>
      </c>
      <c r="O64" s="185" t="s">
        <v>27</v>
      </c>
      <c r="P64" s="185" t="s">
        <v>28</v>
      </c>
    </row>
    <row r="65" spans="1:17" s="192" customFormat="1" ht="32.4">
      <c r="A65" s="76">
        <v>1</v>
      </c>
      <c r="B65" s="456" t="s">
        <v>187</v>
      </c>
      <c r="C65" s="419"/>
      <c r="D65" s="419"/>
      <c r="E65" s="419"/>
      <c r="F65" s="77" t="s">
        <v>177</v>
      </c>
      <c r="G65" s="78"/>
      <c r="H65" s="420" t="str">
        <f t="shared" ref="H65:H70" si="23">$D$26</f>
        <v>WINTER SKY</v>
      </c>
      <c r="I65" s="421"/>
      <c r="J65" s="79" t="s">
        <v>30</v>
      </c>
      <c r="K65" s="205">
        <f t="shared" ref="K65:K70" si="24">$P$26</f>
        <v>1090</v>
      </c>
      <c r="L65" s="80">
        <v>1</v>
      </c>
      <c r="M65" s="85">
        <f t="shared" ref="M65:M66" si="25">L65*K65</f>
        <v>1090</v>
      </c>
      <c r="N65" s="82"/>
      <c r="O65" s="83">
        <f>ROUNDUP(N65+M65,0)</f>
        <v>1090</v>
      </c>
      <c r="P65" s="410" t="s">
        <v>343</v>
      </c>
      <c r="Q65" s="90"/>
    </row>
    <row r="66" spans="1:17" s="192" customFormat="1" ht="69.45" customHeight="1">
      <c r="A66" s="76">
        <v>2</v>
      </c>
      <c r="B66" s="456" t="s">
        <v>344</v>
      </c>
      <c r="C66" s="419"/>
      <c r="D66" s="419"/>
      <c r="E66" s="419"/>
      <c r="F66" s="77" t="s">
        <v>177</v>
      </c>
      <c r="G66" s="78"/>
      <c r="H66" s="420" t="str">
        <f t="shared" si="23"/>
        <v>WINTER SKY</v>
      </c>
      <c r="I66" s="421"/>
      <c r="J66" s="79" t="s">
        <v>30</v>
      </c>
      <c r="K66" s="205">
        <f>+K65</f>
        <v>1090</v>
      </c>
      <c r="L66" s="82">
        <v>1</v>
      </c>
      <c r="M66" s="85">
        <f t="shared" si="25"/>
        <v>1090</v>
      </c>
      <c r="N66" s="82"/>
      <c r="O66" s="83">
        <f t="shared" ref="O66" si="26">ROUNDUP(N66+M66,0)</f>
        <v>1090</v>
      </c>
      <c r="P66" s="246" t="s">
        <v>333</v>
      </c>
      <c r="Q66" s="90"/>
    </row>
    <row r="67" spans="1:17" s="192" customFormat="1" ht="32.4">
      <c r="A67" s="76">
        <v>3</v>
      </c>
      <c r="B67" s="456" t="s">
        <v>334</v>
      </c>
      <c r="C67" s="419"/>
      <c r="D67" s="419"/>
      <c r="E67" s="419"/>
      <c r="F67" s="77" t="s">
        <v>92</v>
      </c>
      <c r="G67" s="78"/>
      <c r="H67" s="420" t="str">
        <f t="shared" si="23"/>
        <v>WINTER SKY</v>
      </c>
      <c r="I67" s="421"/>
      <c r="J67" s="79" t="s">
        <v>30</v>
      </c>
      <c r="K67" s="205">
        <f t="shared" si="24"/>
        <v>1090</v>
      </c>
      <c r="L67" s="80">
        <v>1</v>
      </c>
      <c r="M67" s="85">
        <f t="shared" ref="M67" si="27">L67*K67</f>
        <v>1090</v>
      </c>
      <c r="N67" s="82"/>
      <c r="O67" s="83">
        <f>ROUNDUP(N67+M67,0)</f>
        <v>1090</v>
      </c>
      <c r="P67" s="246" t="s">
        <v>333</v>
      </c>
      <c r="Q67" s="90"/>
    </row>
    <row r="68" spans="1:17" s="192" customFormat="1" ht="32.4">
      <c r="A68" s="76">
        <v>4</v>
      </c>
      <c r="B68" s="478" t="s">
        <v>213</v>
      </c>
      <c r="C68" s="479"/>
      <c r="D68" s="479"/>
      <c r="E68" s="480"/>
      <c r="F68" s="77" t="s">
        <v>177</v>
      </c>
      <c r="G68" s="78"/>
      <c r="H68" s="420" t="str">
        <f t="shared" si="23"/>
        <v>WINTER SKY</v>
      </c>
      <c r="I68" s="421"/>
      <c r="J68" s="79" t="s">
        <v>30</v>
      </c>
      <c r="K68" s="205">
        <f t="shared" si="24"/>
        <v>1090</v>
      </c>
      <c r="L68" s="80">
        <v>1</v>
      </c>
      <c r="M68" s="85">
        <f t="shared" ref="M68" si="28">L68*K68</f>
        <v>1090</v>
      </c>
      <c r="N68" s="82"/>
      <c r="O68" s="83">
        <f t="shared" ref="O68" si="29">ROUNDUP(N68+M68,0)</f>
        <v>1090</v>
      </c>
      <c r="P68" s="84"/>
    </row>
    <row r="69" spans="1:17" s="192" customFormat="1" ht="50.25" customHeight="1">
      <c r="A69" s="76">
        <v>5</v>
      </c>
      <c r="B69" s="456" t="s">
        <v>205</v>
      </c>
      <c r="C69" s="456"/>
      <c r="D69" s="456"/>
      <c r="E69" s="456"/>
      <c r="F69" s="77" t="s">
        <v>71</v>
      </c>
      <c r="G69" s="78"/>
      <c r="H69" s="420" t="str">
        <f t="shared" si="23"/>
        <v>WINTER SKY</v>
      </c>
      <c r="I69" s="421"/>
      <c r="J69" s="79" t="s">
        <v>30</v>
      </c>
      <c r="K69" s="205">
        <f t="shared" si="24"/>
        <v>1090</v>
      </c>
      <c r="L69" s="80">
        <v>6.6666666666666666E-2</v>
      </c>
      <c r="M69" s="85">
        <f t="shared" ref="M69:M70" si="30">L69*K69</f>
        <v>72.666666666666671</v>
      </c>
      <c r="N69" s="82"/>
      <c r="O69" s="83">
        <f t="shared" ref="O69:O70" si="31">ROUNDUP(N69+M69,0)</f>
        <v>73</v>
      </c>
      <c r="P69" s="84"/>
    </row>
    <row r="70" spans="1:17" s="192" customFormat="1" ht="32.4">
      <c r="A70" s="76">
        <v>6</v>
      </c>
      <c r="B70" s="419" t="s">
        <v>70</v>
      </c>
      <c r="C70" s="419"/>
      <c r="D70" s="419"/>
      <c r="E70" s="419"/>
      <c r="F70" s="77" t="s">
        <v>71</v>
      </c>
      <c r="G70" s="78"/>
      <c r="H70" s="420" t="str">
        <f t="shared" si="23"/>
        <v>WINTER SKY</v>
      </c>
      <c r="I70" s="421"/>
      <c r="J70" s="79" t="s">
        <v>30</v>
      </c>
      <c r="K70" s="205">
        <f t="shared" si="24"/>
        <v>1090</v>
      </c>
      <c r="L70" s="80">
        <v>0.13333333333333333</v>
      </c>
      <c r="M70" s="85">
        <f t="shared" si="30"/>
        <v>145.33333333333334</v>
      </c>
      <c r="N70" s="82"/>
      <c r="O70" s="83">
        <f t="shared" si="31"/>
        <v>146</v>
      </c>
      <c r="P70" s="84"/>
    </row>
    <row r="71" spans="1:17" s="121" customFormat="1">
      <c r="B71" s="122"/>
      <c r="C71" s="122"/>
      <c r="G71" s="123"/>
      <c r="N71" s="124"/>
      <c r="O71" s="124"/>
      <c r="P71" s="125"/>
    </row>
    <row r="72" spans="1:17" s="110" customFormat="1" ht="33" customHeight="1">
      <c r="B72" s="107" t="s">
        <v>84</v>
      </c>
      <c r="C72" s="111"/>
      <c r="D72" s="111"/>
      <c r="E72" s="111"/>
      <c r="G72" s="112"/>
      <c r="J72" s="107" t="s">
        <v>31</v>
      </c>
      <c r="L72" s="121"/>
      <c r="P72" s="113"/>
    </row>
    <row r="73" spans="1:17" s="110" customFormat="1" ht="16.5" hidden="1" customHeight="1"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P73" s="113"/>
    </row>
    <row r="74" spans="1:17" s="110" customFormat="1" ht="16.5" hidden="1" customHeight="1">
      <c r="B74" s="500"/>
      <c r="C74" s="500"/>
      <c r="D74" s="500"/>
      <c r="E74" s="500"/>
      <c r="F74" s="500"/>
      <c r="G74" s="500"/>
      <c r="H74" s="500"/>
      <c r="I74" s="500"/>
      <c r="J74" s="500"/>
      <c r="K74" s="500"/>
      <c r="L74" s="500"/>
      <c r="P74" s="113"/>
    </row>
    <row r="75" spans="1:17" s="110" customFormat="1" ht="16.5" hidden="1" customHeight="1">
      <c r="B75" s="500"/>
      <c r="C75" s="500"/>
      <c r="D75" s="500"/>
      <c r="E75" s="500"/>
      <c r="F75" s="500"/>
      <c r="G75" s="500"/>
      <c r="H75" s="500"/>
      <c r="I75" s="500"/>
      <c r="J75" s="500"/>
      <c r="K75" s="500"/>
      <c r="L75" s="500"/>
      <c r="P75" s="113"/>
    </row>
    <row r="76" spans="1:17" s="324" customFormat="1" ht="36">
      <c r="A76" s="324">
        <v>1</v>
      </c>
      <c r="B76" s="325" t="s">
        <v>242</v>
      </c>
      <c r="C76" s="326" t="s">
        <v>346</v>
      </c>
      <c r="D76" s="327"/>
      <c r="E76" s="328"/>
      <c r="F76" s="325"/>
      <c r="G76" s="329"/>
      <c r="H76" s="329"/>
      <c r="I76" s="329"/>
      <c r="J76" s="329"/>
      <c r="K76" s="330"/>
      <c r="L76" s="329"/>
      <c r="M76" s="329"/>
      <c r="N76" s="329"/>
      <c r="O76" s="329"/>
      <c r="P76" s="329"/>
    </row>
    <row r="77" spans="1:17" s="192" customFormat="1" ht="60.75" customHeight="1">
      <c r="A77" s="90"/>
      <c r="B77" s="462" t="s">
        <v>311</v>
      </c>
      <c r="C77" s="463"/>
      <c r="D77" s="463"/>
      <c r="E77" s="463"/>
      <c r="F77" s="463"/>
      <c r="G77" s="463"/>
      <c r="H77" s="463"/>
      <c r="I77" s="466"/>
      <c r="J77" s="88"/>
      <c r="L77" s="88"/>
      <c r="M77" s="88"/>
      <c r="N77" s="88"/>
      <c r="O77" s="88"/>
      <c r="P77" s="88"/>
    </row>
    <row r="78" spans="1:17" s="192" customFormat="1" ht="43.8" customHeight="1">
      <c r="A78" s="90"/>
      <c r="B78" s="87" t="s">
        <v>38</v>
      </c>
      <c r="C78" s="467" t="s">
        <v>348</v>
      </c>
      <c r="D78" s="468"/>
      <c r="E78" s="468"/>
      <c r="F78" s="468"/>
      <c r="G78" s="468"/>
      <c r="H78" s="468"/>
      <c r="I78" s="469"/>
      <c r="J78" s="88"/>
      <c r="K78" s="196"/>
      <c r="L78" s="88"/>
      <c r="M78" s="88"/>
      <c r="N78" s="88"/>
      <c r="O78" s="88"/>
      <c r="P78" s="88"/>
    </row>
    <row r="79" spans="1:17" s="192" customFormat="1" ht="55.95" customHeight="1">
      <c r="A79" s="90"/>
      <c r="B79" s="476" t="str">
        <f>$D$24</f>
        <v>WINTER SKY</v>
      </c>
      <c r="C79" s="457" t="s">
        <v>303</v>
      </c>
      <c r="D79" s="458"/>
      <c r="E79" s="458"/>
      <c r="F79" s="458"/>
      <c r="G79" s="458"/>
      <c r="H79" s="458"/>
      <c r="I79" s="459"/>
      <c r="J79" s="88"/>
      <c r="K79" s="88"/>
      <c r="L79" s="88"/>
      <c r="M79" s="88"/>
      <c r="N79" s="88"/>
    </row>
    <row r="80" spans="1:17" s="192" customFormat="1" ht="32.549999999999997" hidden="1" customHeight="1">
      <c r="A80" s="90"/>
      <c r="B80" s="477"/>
      <c r="C80" s="457" t="s">
        <v>233</v>
      </c>
      <c r="D80" s="458"/>
      <c r="E80" s="458"/>
      <c r="F80" s="458"/>
      <c r="G80" s="458"/>
      <c r="H80" s="458"/>
      <c r="I80" s="459"/>
      <c r="J80" s="88"/>
      <c r="K80" s="88"/>
      <c r="L80" s="88"/>
      <c r="M80" s="88"/>
      <c r="N80" s="88"/>
    </row>
    <row r="81" spans="1:16" s="192" customFormat="1" ht="40.799999999999997" customHeight="1">
      <c r="A81" s="90"/>
      <c r="B81" s="462" t="s">
        <v>147</v>
      </c>
      <c r="C81" s="463"/>
      <c r="D81" s="464"/>
      <c r="E81" s="464"/>
      <c r="F81" s="464"/>
      <c r="G81" s="464"/>
      <c r="H81" s="464"/>
      <c r="I81" s="465"/>
      <c r="J81" s="88"/>
      <c r="K81" s="88"/>
    </row>
    <row r="82" spans="1:16" s="198" customFormat="1" ht="40.799999999999997" customHeight="1">
      <c r="A82" s="197"/>
      <c r="B82" s="460" t="s">
        <v>73</v>
      </c>
      <c r="C82" s="461"/>
      <c r="D82" s="89" t="s">
        <v>85</v>
      </c>
      <c r="E82" s="89" t="s">
        <v>77</v>
      </c>
      <c r="F82" s="89" t="s">
        <v>10</v>
      </c>
      <c r="G82" s="89" t="s">
        <v>74</v>
      </c>
      <c r="H82" s="89" t="s">
        <v>75</v>
      </c>
      <c r="I82" s="89" t="s">
        <v>251</v>
      </c>
      <c r="J82" s="89" t="s">
        <v>252</v>
      </c>
      <c r="K82" s="89" t="s">
        <v>253</v>
      </c>
      <c r="L82" s="89" t="s">
        <v>254</v>
      </c>
    </row>
    <row r="83" spans="1:16" s="105" customFormat="1" ht="122.4" customHeight="1">
      <c r="A83" s="106"/>
      <c r="B83" s="457" t="str">
        <f>SPEC!C23</f>
        <v>VỊ TRÍ HÌNH ART DƯỚI ĐƯỜNG MAY CỔ TRƯỚC (CM)</v>
      </c>
      <c r="C83" s="459"/>
      <c r="D83" s="411">
        <f>SPEC!E23</f>
        <v>2</v>
      </c>
      <c r="E83" s="411">
        <f>SPEC!F23</f>
        <v>2</v>
      </c>
      <c r="F83" s="411">
        <f>SPEC!G23</f>
        <v>2</v>
      </c>
      <c r="G83" s="411">
        <f>SPEC!H23</f>
        <v>2</v>
      </c>
      <c r="H83" s="411">
        <f>SPEC!I23</f>
        <v>2</v>
      </c>
      <c r="I83" s="411">
        <f>SPEC!J23</f>
        <v>2</v>
      </c>
      <c r="J83" s="411">
        <f>SPEC!K23</f>
        <v>2</v>
      </c>
      <c r="K83" s="411">
        <f>SPEC!L23</f>
        <v>2</v>
      </c>
      <c r="L83" s="411">
        <f>SPEC!M23</f>
        <v>2</v>
      </c>
      <c r="M83" s="198"/>
      <c r="N83" s="198"/>
      <c r="O83" s="198"/>
      <c r="P83" s="198"/>
    </row>
    <row r="84" spans="1:16" s="331" customFormat="1" ht="51" customHeight="1">
      <c r="A84" s="331">
        <v>2</v>
      </c>
      <c r="B84" s="332" t="s">
        <v>245</v>
      </c>
      <c r="C84" s="53" t="s">
        <v>309</v>
      </c>
      <c r="D84" s="332"/>
      <c r="E84" s="53"/>
      <c r="F84" s="332"/>
      <c r="G84" s="55"/>
      <c r="H84" s="55"/>
      <c r="I84" s="55"/>
      <c r="J84" s="55"/>
      <c r="K84" s="57"/>
      <c r="L84" s="55"/>
      <c r="M84" s="55"/>
      <c r="N84" s="55"/>
      <c r="O84" s="55"/>
      <c r="P84" s="55"/>
    </row>
    <row r="85" spans="1:16" s="331" customFormat="1" ht="38.4">
      <c r="B85" s="462" t="s">
        <v>45</v>
      </c>
      <c r="C85" s="463"/>
      <c r="D85" s="463"/>
      <c r="E85" s="463"/>
      <c r="F85" s="463"/>
      <c r="G85" s="463"/>
      <c r="H85" s="463"/>
      <c r="I85" s="466"/>
      <c r="J85" s="55"/>
      <c r="K85" s="57"/>
      <c r="L85" s="55"/>
      <c r="M85" s="55"/>
      <c r="N85" s="55"/>
      <c r="O85" s="55"/>
      <c r="P85" s="55"/>
    </row>
    <row r="86" spans="1:16" s="331" customFormat="1" ht="38.4">
      <c r="B86" s="87" t="s">
        <v>38</v>
      </c>
      <c r="C86" s="467" t="s">
        <v>310</v>
      </c>
      <c r="D86" s="468"/>
      <c r="E86" s="468"/>
      <c r="F86" s="468"/>
      <c r="G86" s="468"/>
      <c r="H86" s="468"/>
      <c r="I86" s="469"/>
      <c r="J86" s="55"/>
      <c r="K86" s="57"/>
      <c r="L86" s="55"/>
      <c r="M86" s="55"/>
      <c r="N86" s="55"/>
      <c r="O86" s="55"/>
      <c r="P86" s="55"/>
    </row>
    <row r="87" spans="1:16" s="331" customFormat="1" ht="38.4">
      <c r="B87" s="333" t="str">
        <f>$D$24</f>
        <v>WINTER SKY</v>
      </c>
      <c r="C87" s="457" t="s">
        <v>347</v>
      </c>
      <c r="D87" s="458"/>
      <c r="E87" s="458"/>
      <c r="F87" s="458"/>
      <c r="G87" s="458"/>
      <c r="H87" s="458"/>
      <c r="I87" s="459"/>
      <c r="J87" s="55"/>
      <c r="K87" s="57"/>
      <c r="L87" s="55"/>
      <c r="M87" s="55"/>
      <c r="N87" s="55"/>
      <c r="O87" s="55"/>
      <c r="P87" s="55"/>
    </row>
    <row r="88" spans="1:16" s="331" customFormat="1" ht="39" customHeight="1">
      <c r="B88" s="462" t="s">
        <v>306</v>
      </c>
      <c r="C88" s="463"/>
      <c r="D88" s="464"/>
      <c r="E88" s="464"/>
      <c r="F88" s="464"/>
      <c r="G88" s="464"/>
      <c r="H88" s="464"/>
      <c r="I88" s="465"/>
      <c r="J88" s="88"/>
      <c r="K88" s="57"/>
      <c r="L88" s="55"/>
      <c r="M88" s="55"/>
      <c r="N88" s="55"/>
      <c r="O88" s="55"/>
      <c r="P88" s="55"/>
    </row>
    <row r="89" spans="1:16" s="331" customFormat="1" ht="39" customHeight="1">
      <c r="B89" s="501" t="s">
        <v>78</v>
      </c>
      <c r="C89" s="461"/>
      <c r="D89" s="89" t="s">
        <v>85</v>
      </c>
      <c r="E89" s="89" t="s">
        <v>77</v>
      </c>
      <c r="F89" s="89" t="s">
        <v>10</v>
      </c>
      <c r="G89" s="89" t="s">
        <v>74</v>
      </c>
      <c r="H89" s="89" t="s">
        <v>75</v>
      </c>
      <c r="I89" s="89" t="s">
        <v>251</v>
      </c>
      <c r="J89" s="89" t="s">
        <v>252</v>
      </c>
      <c r="K89" s="89" t="s">
        <v>253</v>
      </c>
      <c r="L89" s="89" t="s">
        <v>254</v>
      </c>
      <c r="M89" s="55"/>
      <c r="N89" s="55"/>
      <c r="O89" s="55"/>
      <c r="P89" s="55"/>
    </row>
    <row r="90" spans="1:16" s="331" customFormat="1" ht="38.4" hidden="1">
      <c r="B90" s="457" t="s">
        <v>307</v>
      </c>
      <c r="C90" s="459"/>
      <c r="D90" s="502" t="s">
        <v>308</v>
      </c>
      <c r="E90" s="503"/>
      <c r="F90" s="503"/>
      <c r="G90" s="503"/>
      <c r="H90" s="503"/>
      <c r="I90" s="503"/>
      <c r="J90" s="504"/>
      <c r="K90" s="57"/>
      <c r="L90" s="55"/>
      <c r="M90" s="55"/>
      <c r="N90" s="55"/>
      <c r="O90" s="55"/>
      <c r="P90" s="55"/>
    </row>
    <row r="91" spans="1:16" s="331" customFormat="1" ht="118.8" customHeight="1">
      <c r="B91" s="457" t="s">
        <v>307</v>
      </c>
      <c r="C91" s="459"/>
      <c r="D91" s="494" t="s">
        <v>349</v>
      </c>
      <c r="E91" s="495"/>
      <c r="F91" s="495"/>
      <c r="G91" s="495"/>
      <c r="H91" s="495"/>
      <c r="I91" s="495"/>
      <c r="J91" s="495"/>
      <c r="K91" s="495"/>
      <c r="L91" s="496"/>
      <c r="M91" s="55"/>
      <c r="N91" s="55"/>
      <c r="O91" s="55"/>
      <c r="P91" s="55"/>
    </row>
    <row r="92" spans="1:16" s="331" customFormat="1" ht="38.4">
      <c r="A92" s="331">
        <v>3</v>
      </c>
      <c r="B92" s="332" t="s">
        <v>246</v>
      </c>
      <c r="C92" s="53" t="s">
        <v>256</v>
      </c>
      <c r="D92" s="332"/>
      <c r="E92" s="53"/>
      <c r="F92" s="332"/>
      <c r="G92" s="55"/>
      <c r="H92" s="55"/>
      <c r="I92" s="55"/>
      <c r="J92" s="55"/>
      <c r="K92" s="57"/>
      <c r="L92" s="55"/>
      <c r="M92" s="55"/>
      <c r="N92" s="55"/>
      <c r="O92" s="55"/>
      <c r="P92" s="55"/>
    </row>
    <row r="93" spans="1:16" s="192" customFormat="1" ht="27" hidden="1">
      <c r="A93" s="90"/>
      <c r="B93" s="87" t="s">
        <v>38</v>
      </c>
      <c r="C93" s="481" t="s">
        <v>148</v>
      </c>
      <c r="D93" s="481"/>
      <c r="E93" s="481"/>
      <c r="F93" s="481"/>
      <c r="G93" s="481"/>
      <c r="H93" s="481"/>
      <c r="I93" s="481"/>
      <c r="J93" s="88"/>
      <c r="K93" s="88"/>
      <c r="L93" s="88"/>
      <c r="M93" s="88"/>
      <c r="N93" s="88"/>
      <c r="O93" s="88"/>
      <c r="P93" s="88"/>
    </row>
    <row r="94" spans="1:16" s="192" customFormat="1" ht="29.4" hidden="1">
      <c r="A94" s="90"/>
      <c r="B94" s="282" t="str">
        <f>D26</f>
        <v>WINTER SKY</v>
      </c>
      <c r="C94" s="470" t="s">
        <v>243</v>
      </c>
      <c r="D94" s="471"/>
      <c r="E94" s="471"/>
      <c r="F94" s="471"/>
      <c r="G94" s="471"/>
      <c r="H94" s="471"/>
      <c r="I94" s="472"/>
      <c r="J94" s="88"/>
      <c r="K94" s="88"/>
      <c r="L94" s="88"/>
      <c r="M94" s="88"/>
      <c r="N94" s="88"/>
    </row>
    <row r="95" spans="1:16" s="192" customFormat="1" ht="29.4" hidden="1">
      <c r="A95" s="90"/>
      <c r="B95" s="282" t="s">
        <v>212</v>
      </c>
      <c r="C95" s="288"/>
      <c r="D95" s="288"/>
      <c r="E95" s="288"/>
      <c r="F95" s="288"/>
      <c r="G95" s="288"/>
      <c r="H95" s="288"/>
      <c r="I95" s="288"/>
      <c r="J95" s="88"/>
      <c r="K95" s="88"/>
      <c r="L95" s="88"/>
      <c r="M95" s="88"/>
      <c r="N95" s="88"/>
    </row>
    <row r="96" spans="1:16" s="198" customFormat="1" ht="29.4">
      <c r="A96" s="197"/>
      <c r="B96" s="292" t="s">
        <v>231</v>
      </c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</row>
    <row r="97" spans="1:16" s="69" customFormat="1" ht="29.25" customHeight="1">
      <c r="B97" s="107" t="s">
        <v>172</v>
      </c>
      <c r="C97" s="86"/>
      <c r="D97" s="74"/>
      <c r="E97" s="74"/>
      <c r="G97" s="193"/>
      <c r="M97" s="195"/>
      <c r="N97" s="194"/>
      <c r="O97" s="194"/>
      <c r="P97" s="195"/>
    </row>
    <row r="98" spans="1:16" s="192" customFormat="1" ht="35.25" hidden="1" customHeight="1">
      <c r="A98" s="90">
        <v>1</v>
      </c>
      <c r="B98" s="206" t="s">
        <v>188</v>
      </c>
      <c r="C98" s="90"/>
      <c r="D98" s="90"/>
      <c r="G98" s="88"/>
      <c r="M98" s="116"/>
      <c r="N98" s="200"/>
      <c r="O98" s="200"/>
      <c r="P98" s="116"/>
    </row>
    <row r="99" spans="1:16" s="192" customFormat="1" ht="35.25" customHeight="1">
      <c r="A99" s="90">
        <v>2</v>
      </c>
      <c r="B99" s="206" t="s">
        <v>350</v>
      </c>
      <c r="C99" s="90"/>
      <c r="D99" s="90"/>
      <c r="G99" s="88"/>
      <c r="M99" s="116"/>
      <c r="N99" s="200"/>
      <c r="O99" s="200"/>
      <c r="P99" s="116"/>
    </row>
    <row r="100" spans="1:16" s="192" customFormat="1" ht="35.25" customHeight="1">
      <c r="A100" s="90">
        <v>3</v>
      </c>
      <c r="B100" s="206" t="s">
        <v>180</v>
      </c>
      <c r="C100" s="90"/>
      <c r="D100" s="90"/>
      <c r="G100" s="88"/>
      <c r="M100" s="116"/>
      <c r="N100" s="200"/>
      <c r="O100" s="200"/>
      <c r="P100" s="116"/>
    </row>
    <row r="101" spans="1:16" s="61" customFormat="1" ht="41.25" customHeight="1">
      <c r="A101" s="59"/>
      <c r="B101" s="201" t="s">
        <v>78</v>
      </c>
      <c r="C101" s="91" t="str">
        <f>+F22</f>
        <v>XS</v>
      </c>
      <c r="D101" s="91" t="str">
        <f t="shared" ref="D101:I101" si="32">+G22</f>
        <v>S</v>
      </c>
      <c r="E101" s="91" t="str">
        <f t="shared" si="32"/>
        <v>M</v>
      </c>
      <c r="F101" s="91" t="str">
        <f t="shared" si="32"/>
        <v>L</v>
      </c>
      <c r="G101" s="91" t="str">
        <f t="shared" si="32"/>
        <v>XL</v>
      </c>
      <c r="H101" s="91" t="str">
        <f t="shared" si="32"/>
        <v>2XL</v>
      </c>
      <c r="I101" s="91" t="str">
        <f t="shared" si="32"/>
        <v>3XL</v>
      </c>
      <c r="J101" s="91" t="str">
        <f t="shared" ref="J101" si="33">+M22</f>
        <v>4XL</v>
      </c>
      <c r="K101" s="91" t="str">
        <f t="shared" ref="K101" si="34">+N22</f>
        <v>5XL</v>
      </c>
      <c r="L101" s="202" t="s">
        <v>11</v>
      </c>
      <c r="N101" s="204"/>
      <c r="O101" s="203"/>
    </row>
    <row r="102" spans="1:16" s="61" customFormat="1" ht="41.25" customHeight="1">
      <c r="A102" s="59"/>
      <c r="B102" s="201" t="s">
        <v>79</v>
      </c>
      <c r="C102" s="83">
        <f>+F34</f>
        <v>33</v>
      </c>
      <c r="D102" s="83">
        <f t="shared" ref="D102:K102" si="35">+G34</f>
        <v>111</v>
      </c>
      <c r="E102" s="83">
        <f t="shared" si="35"/>
        <v>266</v>
      </c>
      <c r="F102" s="83">
        <f t="shared" si="35"/>
        <v>312</v>
      </c>
      <c r="G102" s="83">
        <f t="shared" si="35"/>
        <v>215</v>
      </c>
      <c r="H102" s="83">
        <f t="shared" si="35"/>
        <v>72</v>
      </c>
      <c r="I102" s="83">
        <f t="shared" si="35"/>
        <v>36</v>
      </c>
      <c r="J102" s="83">
        <f t="shared" si="35"/>
        <v>24</v>
      </c>
      <c r="K102" s="83">
        <f t="shared" si="35"/>
        <v>21</v>
      </c>
      <c r="L102" s="83">
        <f>+P34</f>
        <v>1090</v>
      </c>
      <c r="N102" s="204"/>
      <c r="O102" s="203"/>
    </row>
    <row r="103" spans="1:16" hidden="1">
      <c r="A103" s="210"/>
      <c r="B103" s="210"/>
      <c r="C103" s="210"/>
      <c r="D103" s="210"/>
      <c r="E103" s="210"/>
      <c r="F103" s="210"/>
      <c r="G103" s="209"/>
      <c r="H103" s="210"/>
      <c r="I103" s="210"/>
      <c r="J103" s="210"/>
      <c r="K103" s="210"/>
      <c r="L103" s="210"/>
      <c r="M103" s="210"/>
      <c r="N103" s="210"/>
      <c r="O103" s="210"/>
      <c r="P103" s="210"/>
    </row>
    <row r="104" spans="1:16" ht="169.95" hidden="1" customHeight="1">
      <c r="A104" s="210"/>
      <c r="B104" s="211" t="s">
        <v>181</v>
      </c>
      <c r="C104" s="449" t="s">
        <v>244</v>
      </c>
      <c r="D104" s="450"/>
      <c r="E104" s="450"/>
      <c r="F104" s="450"/>
      <c r="G104" s="450"/>
      <c r="H104" s="450"/>
      <c r="I104" s="450"/>
      <c r="J104" s="450"/>
      <c r="K104" s="450"/>
      <c r="L104" s="450"/>
      <c r="M104" s="450"/>
      <c r="N104" s="450"/>
      <c r="O104" s="450"/>
      <c r="P104" s="450"/>
    </row>
    <row r="105" spans="1:16" ht="53.55" customHeight="1">
      <c r="A105" s="210"/>
      <c r="B105" s="268"/>
      <c r="C105" s="211"/>
      <c r="D105" s="210"/>
      <c r="E105" s="210"/>
      <c r="F105" s="210"/>
      <c r="G105" s="209"/>
      <c r="H105" s="210"/>
      <c r="I105" s="210"/>
      <c r="J105" s="210"/>
      <c r="K105" s="210"/>
      <c r="L105" s="210"/>
      <c r="M105" s="210"/>
      <c r="N105" s="210"/>
      <c r="O105" s="210"/>
      <c r="P105" s="210"/>
    </row>
  </sheetData>
  <autoFilter ref="A46:T70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WINTER SKY_x000a_14-4307 TCX"/>
      </filters>
    </filterColumn>
  </autoFilter>
  <mergeCells count="116">
    <mergeCell ref="D91:L91"/>
    <mergeCell ref="B25:C25"/>
    <mergeCell ref="D25:E25"/>
    <mergeCell ref="D23:E23"/>
    <mergeCell ref="D24:E24"/>
    <mergeCell ref="D26:E26"/>
    <mergeCell ref="B73:L75"/>
    <mergeCell ref="H56:I56"/>
    <mergeCell ref="B54:E54"/>
    <mergeCell ref="H54:I54"/>
    <mergeCell ref="B85:I85"/>
    <mergeCell ref="C86:I86"/>
    <mergeCell ref="C87:I87"/>
    <mergeCell ref="B88:I88"/>
    <mergeCell ref="B90:C90"/>
    <mergeCell ref="B91:C91"/>
    <mergeCell ref="B89:C89"/>
    <mergeCell ref="D90:J90"/>
    <mergeCell ref="B69:E69"/>
    <mergeCell ref="C93:I93"/>
    <mergeCell ref="D36:P36"/>
    <mergeCell ref="B38:D38"/>
    <mergeCell ref="B40:C40"/>
    <mergeCell ref="M40:P40"/>
    <mergeCell ref="N37:P37"/>
    <mergeCell ref="M39:P39"/>
    <mergeCell ref="A37:C37"/>
    <mergeCell ref="B39:C39"/>
    <mergeCell ref="B41:D41"/>
    <mergeCell ref="B42:C42"/>
    <mergeCell ref="N42:P42"/>
    <mergeCell ref="B43:C43"/>
    <mergeCell ref="A46:E46"/>
    <mergeCell ref="H46:I46"/>
    <mergeCell ref="N43:P43"/>
    <mergeCell ref="H62:I62"/>
    <mergeCell ref="B49:E49"/>
    <mergeCell ref="B52:E52"/>
    <mergeCell ref="H57:I57"/>
    <mergeCell ref="H52:I52"/>
    <mergeCell ref="B56:E56"/>
    <mergeCell ref="B66:E66"/>
    <mergeCell ref="H66:I66"/>
    <mergeCell ref="Q47:R47"/>
    <mergeCell ref="Q49:R49"/>
    <mergeCell ref="Q51:R51"/>
    <mergeCell ref="N44:P44"/>
    <mergeCell ref="B70:E70"/>
    <mergeCell ref="H70:I70"/>
    <mergeCell ref="C80:I80"/>
    <mergeCell ref="B79:B80"/>
    <mergeCell ref="B68:E68"/>
    <mergeCell ref="H48:I48"/>
    <mergeCell ref="B50:E50"/>
    <mergeCell ref="H50:I50"/>
    <mergeCell ref="H49:I49"/>
    <mergeCell ref="B51:E51"/>
    <mergeCell ref="H51:I51"/>
    <mergeCell ref="B62:E62"/>
    <mergeCell ref="B58:E58"/>
    <mergeCell ref="H58:I58"/>
    <mergeCell ref="B57:E57"/>
    <mergeCell ref="H47:I47"/>
    <mergeCell ref="B47:E47"/>
    <mergeCell ref="H68:I68"/>
    <mergeCell ref="Q62:R62"/>
    <mergeCell ref="B44:C44"/>
    <mergeCell ref="C104:P104"/>
    <mergeCell ref="Q59:R59"/>
    <mergeCell ref="A64:E64"/>
    <mergeCell ref="H64:I64"/>
    <mergeCell ref="B65:E65"/>
    <mergeCell ref="H65:I65"/>
    <mergeCell ref="H59:I59"/>
    <mergeCell ref="Q60:R60"/>
    <mergeCell ref="B67:E67"/>
    <mergeCell ref="H67:I67"/>
    <mergeCell ref="B59:E59"/>
    <mergeCell ref="H60:I60"/>
    <mergeCell ref="B61:E61"/>
    <mergeCell ref="H61:I61"/>
    <mergeCell ref="Q61:R61"/>
    <mergeCell ref="B60:E60"/>
    <mergeCell ref="C79:I79"/>
    <mergeCell ref="B82:C82"/>
    <mergeCell ref="B83:C83"/>
    <mergeCell ref="B81:I81"/>
    <mergeCell ref="H69:I69"/>
    <mergeCell ref="B77:I77"/>
    <mergeCell ref="C78:I78"/>
    <mergeCell ref="C94:I94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5:L8"/>
    <mergeCell ref="B1:L3"/>
    <mergeCell ref="Q58:R58"/>
    <mergeCell ref="B55:E55"/>
    <mergeCell ref="H55:I55"/>
    <mergeCell ref="B48:E48"/>
    <mergeCell ref="Q57:R57"/>
    <mergeCell ref="Q48:R48"/>
    <mergeCell ref="Q50:R50"/>
    <mergeCell ref="Q56:R56"/>
    <mergeCell ref="B53:E53"/>
    <mergeCell ref="H53:I53"/>
    <mergeCell ref="Q53:R53"/>
    <mergeCell ref="Q55:R55"/>
    <mergeCell ref="Q52:R52"/>
    <mergeCell ref="Q54:R54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4140625" defaultRowHeight="21"/>
  <cols>
    <col min="1" max="1" width="6.5546875" style="38" customWidth="1"/>
    <col min="2" max="2" width="58" style="38" customWidth="1"/>
    <col min="3" max="3" width="68.77734375" style="38" customWidth="1"/>
    <col min="4" max="4" width="18.44140625" style="38" customWidth="1"/>
    <col min="5" max="6" width="16.5546875" style="38" customWidth="1"/>
    <col min="7" max="7" width="15.21875" style="38" hidden="1" customWidth="1"/>
    <col min="8" max="13" width="15.21875" style="38" customWidth="1"/>
    <col min="14" max="26" width="8" style="38" customWidth="1"/>
    <col min="27" max="16384" width="14.44140625" style="38"/>
  </cols>
  <sheetData>
    <row r="1" spans="1:26" s="35" customFormat="1" ht="30.75" customHeight="1">
      <c r="A1" s="32"/>
      <c r="B1" s="32" t="s">
        <v>86</v>
      </c>
      <c r="C1" s="32" t="s">
        <v>91</v>
      </c>
      <c r="D1" s="32"/>
      <c r="E1" s="564"/>
      <c r="F1" s="564"/>
      <c r="G1" s="564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145</v>
      </c>
      <c r="C2" s="36" t="str">
        <f>'1. CUTTING DOCKET'!$D$7</f>
        <v>LYHD144</v>
      </c>
      <c r="D2" s="36"/>
      <c r="E2" s="565" t="s">
        <v>155</v>
      </c>
      <c r="F2" s="565"/>
      <c r="G2" s="565"/>
      <c r="H2" s="565"/>
      <c r="I2" s="565"/>
      <c r="J2" s="566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567" t="s">
        <v>146</v>
      </c>
      <c r="I3" s="567"/>
      <c r="J3" s="567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87</v>
      </c>
      <c r="B4" s="50" t="s">
        <v>93</v>
      </c>
      <c r="C4" s="50" t="s">
        <v>94</v>
      </c>
      <c r="D4" s="50" t="s">
        <v>95</v>
      </c>
      <c r="E4" s="50" t="s">
        <v>96</v>
      </c>
      <c r="F4" s="50" t="s">
        <v>97</v>
      </c>
      <c r="G4" s="50" t="s">
        <v>144</v>
      </c>
      <c r="H4" s="50" t="s">
        <v>85</v>
      </c>
      <c r="I4" s="50" t="s">
        <v>77</v>
      </c>
      <c r="J4" s="50" t="s">
        <v>10</v>
      </c>
      <c r="K4" s="50" t="s">
        <v>74</v>
      </c>
      <c r="L4" s="50" t="s">
        <v>75</v>
      </c>
      <c r="M4" s="50" t="s">
        <v>76</v>
      </c>
    </row>
    <row r="5" spans="1:26" s="41" customFormat="1" ht="39.75" customHeight="1">
      <c r="A5" s="40">
        <v>1</v>
      </c>
      <c r="B5" s="45" t="s">
        <v>98</v>
      </c>
      <c r="C5" s="46" t="s">
        <v>99</v>
      </c>
      <c r="D5" s="44" t="b">
        <v>1</v>
      </c>
      <c r="E5" s="44" t="s">
        <v>100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2">
        <v>30</v>
      </c>
    </row>
    <row r="6" spans="1:26" s="41" customFormat="1" ht="39.75" customHeight="1">
      <c r="A6" s="40">
        <v>2</v>
      </c>
      <c r="B6" s="45" t="s">
        <v>113</v>
      </c>
      <c r="C6" s="46" t="s">
        <v>114</v>
      </c>
      <c r="D6" s="44" t="b">
        <v>1</v>
      </c>
      <c r="E6" s="44" t="s">
        <v>100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89</v>
      </c>
      <c r="C7" s="46" t="s">
        <v>115</v>
      </c>
      <c r="D7" s="44" t="b">
        <v>1</v>
      </c>
      <c r="E7" s="44" t="s">
        <v>100</v>
      </c>
      <c r="F7" s="42">
        <v>43832</v>
      </c>
      <c r="G7" s="43">
        <v>7.5</v>
      </c>
      <c r="H7" s="93" t="s">
        <v>116</v>
      </c>
      <c r="I7" s="44" t="s">
        <v>116</v>
      </c>
      <c r="J7" s="44" t="s">
        <v>116</v>
      </c>
      <c r="K7" s="44" t="s">
        <v>116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111</v>
      </c>
      <c r="C8" s="46" t="s">
        <v>117</v>
      </c>
      <c r="D8" s="44" t="b">
        <v>1</v>
      </c>
      <c r="E8" s="44" t="s">
        <v>100</v>
      </c>
      <c r="F8" s="42">
        <v>43834</v>
      </c>
      <c r="G8" s="43">
        <v>3.5</v>
      </c>
      <c r="H8" s="93" t="s">
        <v>118</v>
      </c>
      <c r="I8" s="44" t="s">
        <v>118</v>
      </c>
      <c r="J8" s="44" t="s">
        <v>118</v>
      </c>
      <c r="K8" s="44" t="s">
        <v>118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112</v>
      </c>
      <c r="C9" s="46" t="s">
        <v>119</v>
      </c>
      <c r="D9" s="44" t="b">
        <v>1</v>
      </c>
      <c r="E9" s="44" t="s">
        <v>100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104</v>
      </c>
      <c r="C10" s="46" t="s">
        <v>120</v>
      </c>
      <c r="D10" s="44" t="b">
        <v>1</v>
      </c>
      <c r="E10" s="44" t="s">
        <v>100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121</v>
      </c>
      <c r="M10" s="44" t="s">
        <v>122</v>
      </c>
    </row>
    <row r="11" spans="1:26" s="41" customFormat="1" ht="39.75" customHeight="1">
      <c r="A11" s="40">
        <v>7</v>
      </c>
      <c r="B11" s="45" t="s">
        <v>101</v>
      </c>
      <c r="C11" s="46" t="s">
        <v>123</v>
      </c>
      <c r="D11" s="44" t="b">
        <v>1</v>
      </c>
      <c r="E11" s="44" t="s">
        <v>100</v>
      </c>
      <c r="F11" s="42">
        <v>43832</v>
      </c>
      <c r="G11" s="43">
        <v>16.5</v>
      </c>
      <c r="H11" s="43">
        <v>18.5</v>
      </c>
      <c r="I11" s="44" t="s">
        <v>124</v>
      </c>
      <c r="J11" s="44" t="s">
        <v>125</v>
      </c>
      <c r="K11" s="44" t="s">
        <v>102</v>
      </c>
      <c r="L11" s="44" t="s">
        <v>126</v>
      </c>
      <c r="M11" s="44" t="s">
        <v>127</v>
      </c>
    </row>
    <row r="12" spans="1:26" s="41" customFormat="1" ht="39.75" customHeight="1">
      <c r="A12" s="40">
        <v>8</v>
      </c>
      <c r="B12" s="45" t="s">
        <v>103</v>
      </c>
      <c r="C12" s="46" t="s">
        <v>128</v>
      </c>
      <c r="D12" s="44" t="b">
        <v>1</v>
      </c>
      <c r="E12" s="44" t="s">
        <v>107</v>
      </c>
      <c r="F12" s="42">
        <v>43832</v>
      </c>
      <c r="G12" s="43">
        <v>16.5</v>
      </c>
      <c r="H12" s="43">
        <v>18.5</v>
      </c>
      <c r="I12" s="44" t="s">
        <v>124</v>
      </c>
      <c r="J12" s="44" t="s">
        <v>125</v>
      </c>
      <c r="K12" s="44" t="s">
        <v>102</v>
      </c>
      <c r="L12" s="44" t="s">
        <v>126</v>
      </c>
      <c r="M12" s="44" t="s">
        <v>127</v>
      </c>
    </row>
    <row r="13" spans="1:26" s="41" customFormat="1" ht="39.75" customHeight="1">
      <c r="A13" s="40">
        <v>9</v>
      </c>
      <c r="B13" s="45" t="s">
        <v>88</v>
      </c>
      <c r="C13" s="46" t="s">
        <v>129</v>
      </c>
      <c r="D13" s="44" t="b">
        <v>1</v>
      </c>
      <c r="E13" s="44" t="s">
        <v>107</v>
      </c>
      <c r="F13" s="42">
        <v>43834</v>
      </c>
      <c r="G13" s="43">
        <v>8.5</v>
      </c>
      <c r="H13" s="43">
        <v>9</v>
      </c>
      <c r="I13" s="44" t="s">
        <v>108</v>
      </c>
      <c r="J13" s="44">
        <v>10</v>
      </c>
      <c r="K13" s="44" t="s">
        <v>130</v>
      </c>
      <c r="L13" s="44">
        <v>11</v>
      </c>
      <c r="M13" s="44" t="s">
        <v>131</v>
      </c>
    </row>
    <row r="14" spans="1:26" s="41" customFormat="1" ht="39.75" customHeight="1">
      <c r="A14" s="40">
        <v>10</v>
      </c>
      <c r="B14" s="45" t="s">
        <v>132</v>
      </c>
      <c r="C14" s="46" t="s">
        <v>133</v>
      </c>
      <c r="D14" s="44" t="b">
        <v>1</v>
      </c>
      <c r="E14" s="44" t="s">
        <v>100</v>
      </c>
      <c r="F14" s="42">
        <v>43834</v>
      </c>
      <c r="G14" s="43">
        <v>6.875</v>
      </c>
      <c r="H14" s="43">
        <v>7.25</v>
      </c>
      <c r="I14" s="44" t="s">
        <v>134</v>
      </c>
      <c r="J14" s="44">
        <v>8</v>
      </c>
      <c r="K14" s="44" t="s">
        <v>135</v>
      </c>
      <c r="L14" s="44" t="s">
        <v>136</v>
      </c>
      <c r="M14" s="44" t="s">
        <v>136</v>
      </c>
    </row>
    <row r="15" spans="1:26" s="41" customFormat="1" ht="39.75" customHeight="1">
      <c r="A15" s="40">
        <v>11</v>
      </c>
      <c r="B15" s="45" t="s">
        <v>106</v>
      </c>
      <c r="C15" s="46" t="s">
        <v>137</v>
      </c>
      <c r="D15" s="44" t="b">
        <v>1</v>
      </c>
      <c r="E15" s="44" t="s">
        <v>107</v>
      </c>
      <c r="F15" s="42">
        <v>43834</v>
      </c>
      <c r="G15" s="43">
        <v>7.75</v>
      </c>
      <c r="H15" s="43">
        <v>8.25</v>
      </c>
      <c r="I15" s="44" t="s">
        <v>136</v>
      </c>
      <c r="J15" s="44" t="s">
        <v>138</v>
      </c>
      <c r="K15" s="44" t="s">
        <v>139</v>
      </c>
      <c r="L15" s="44" t="s">
        <v>105</v>
      </c>
      <c r="M15" s="44" t="s">
        <v>140</v>
      </c>
    </row>
    <row r="16" spans="1:26" s="41" customFormat="1" ht="39.75" customHeight="1">
      <c r="A16" s="40">
        <v>12</v>
      </c>
      <c r="B16" s="45" t="s">
        <v>109</v>
      </c>
      <c r="C16" s="46" t="s">
        <v>141</v>
      </c>
      <c r="D16" s="44" t="b">
        <v>1</v>
      </c>
      <c r="E16" s="44" t="s">
        <v>100</v>
      </c>
      <c r="F16" s="42">
        <v>43834</v>
      </c>
      <c r="G16" s="43">
        <v>7</v>
      </c>
      <c r="H16" s="43">
        <v>7.5</v>
      </c>
      <c r="I16" s="44">
        <v>8</v>
      </c>
      <c r="J16" s="44" t="s">
        <v>110</v>
      </c>
      <c r="K16" s="44">
        <v>9</v>
      </c>
      <c r="L16" s="44" t="s">
        <v>108</v>
      </c>
      <c r="M16" s="44">
        <v>10</v>
      </c>
    </row>
    <row r="17" spans="1:13" s="41" customFormat="1" ht="39.75" customHeight="1">
      <c r="A17" s="40">
        <v>13</v>
      </c>
      <c r="B17" s="45" t="s">
        <v>142</v>
      </c>
      <c r="C17" s="46" t="s">
        <v>143</v>
      </c>
      <c r="D17" s="44" t="b">
        <v>1</v>
      </c>
      <c r="E17" s="44" t="s">
        <v>100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2" orientation="landscape" r:id="rId1"/>
  <headerFooter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"/>
  <cols>
    <col min="1" max="1" width="4.21875" style="4" customWidth="1"/>
    <col min="2" max="2" width="21.77734375" style="4" customWidth="1"/>
    <col min="3" max="3" width="17" style="4" customWidth="1"/>
    <col min="4" max="4" width="11.77734375" style="4" customWidth="1"/>
    <col min="5" max="5" width="24.5546875" style="4" customWidth="1"/>
    <col min="6" max="6" width="10.5546875" style="4" customWidth="1"/>
    <col min="7" max="7" width="16.21875" style="4" customWidth="1"/>
    <col min="8" max="8" width="14.44140625" style="4" customWidth="1"/>
    <col min="9" max="251" width="10" style="4"/>
    <col min="252" max="252" width="4.21875" style="4" customWidth="1"/>
    <col min="253" max="253" width="21.77734375" style="4" customWidth="1"/>
    <col min="254" max="254" width="17" style="4" customWidth="1"/>
    <col min="255" max="255" width="11.77734375" style="4" customWidth="1"/>
    <col min="256" max="256" width="24.5546875" style="4" customWidth="1"/>
    <col min="257" max="257" width="10.5546875" style="4" customWidth="1"/>
    <col min="258" max="258" width="16.21875" style="4" customWidth="1"/>
    <col min="259" max="259" width="14.44140625" style="4" customWidth="1"/>
    <col min="260" max="507" width="10" style="4"/>
    <col min="508" max="508" width="4.21875" style="4" customWidth="1"/>
    <col min="509" max="509" width="21.77734375" style="4" customWidth="1"/>
    <col min="510" max="510" width="17" style="4" customWidth="1"/>
    <col min="511" max="511" width="11.77734375" style="4" customWidth="1"/>
    <col min="512" max="512" width="24.5546875" style="4" customWidth="1"/>
    <col min="513" max="513" width="10.5546875" style="4" customWidth="1"/>
    <col min="514" max="514" width="16.21875" style="4" customWidth="1"/>
    <col min="515" max="515" width="14.44140625" style="4" customWidth="1"/>
    <col min="516" max="763" width="10" style="4"/>
    <col min="764" max="764" width="4.21875" style="4" customWidth="1"/>
    <col min="765" max="765" width="21.77734375" style="4" customWidth="1"/>
    <col min="766" max="766" width="17" style="4" customWidth="1"/>
    <col min="767" max="767" width="11.77734375" style="4" customWidth="1"/>
    <col min="768" max="768" width="24.5546875" style="4" customWidth="1"/>
    <col min="769" max="769" width="10.5546875" style="4" customWidth="1"/>
    <col min="770" max="770" width="16.21875" style="4" customWidth="1"/>
    <col min="771" max="771" width="14.44140625" style="4" customWidth="1"/>
    <col min="772" max="1019" width="10" style="4"/>
    <col min="1020" max="1020" width="4.21875" style="4" customWidth="1"/>
    <col min="1021" max="1021" width="21.77734375" style="4" customWidth="1"/>
    <col min="1022" max="1022" width="17" style="4" customWidth="1"/>
    <col min="1023" max="1023" width="11.77734375" style="4" customWidth="1"/>
    <col min="1024" max="1024" width="24.5546875" style="4" customWidth="1"/>
    <col min="1025" max="1025" width="10.5546875" style="4" customWidth="1"/>
    <col min="1026" max="1026" width="16.21875" style="4" customWidth="1"/>
    <col min="1027" max="1027" width="14.44140625" style="4" customWidth="1"/>
    <col min="1028" max="1275" width="10" style="4"/>
    <col min="1276" max="1276" width="4.21875" style="4" customWidth="1"/>
    <col min="1277" max="1277" width="21.77734375" style="4" customWidth="1"/>
    <col min="1278" max="1278" width="17" style="4" customWidth="1"/>
    <col min="1279" max="1279" width="11.77734375" style="4" customWidth="1"/>
    <col min="1280" max="1280" width="24.5546875" style="4" customWidth="1"/>
    <col min="1281" max="1281" width="10.5546875" style="4" customWidth="1"/>
    <col min="1282" max="1282" width="16.21875" style="4" customWidth="1"/>
    <col min="1283" max="1283" width="14.44140625" style="4" customWidth="1"/>
    <col min="1284" max="1531" width="10" style="4"/>
    <col min="1532" max="1532" width="4.21875" style="4" customWidth="1"/>
    <col min="1533" max="1533" width="21.77734375" style="4" customWidth="1"/>
    <col min="1534" max="1534" width="17" style="4" customWidth="1"/>
    <col min="1535" max="1535" width="11.77734375" style="4" customWidth="1"/>
    <col min="1536" max="1536" width="24.5546875" style="4" customWidth="1"/>
    <col min="1537" max="1537" width="10.5546875" style="4" customWidth="1"/>
    <col min="1538" max="1538" width="16.21875" style="4" customWidth="1"/>
    <col min="1539" max="1539" width="14.44140625" style="4" customWidth="1"/>
    <col min="1540" max="1787" width="10" style="4"/>
    <col min="1788" max="1788" width="4.21875" style="4" customWidth="1"/>
    <col min="1789" max="1789" width="21.77734375" style="4" customWidth="1"/>
    <col min="1790" max="1790" width="17" style="4" customWidth="1"/>
    <col min="1791" max="1791" width="11.77734375" style="4" customWidth="1"/>
    <col min="1792" max="1792" width="24.5546875" style="4" customWidth="1"/>
    <col min="1793" max="1793" width="10.5546875" style="4" customWidth="1"/>
    <col min="1794" max="1794" width="16.21875" style="4" customWidth="1"/>
    <col min="1795" max="1795" width="14.44140625" style="4" customWidth="1"/>
    <col min="1796" max="2043" width="10" style="4"/>
    <col min="2044" max="2044" width="4.21875" style="4" customWidth="1"/>
    <col min="2045" max="2045" width="21.77734375" style="4" customWidth="1"/>
    <col min="2046" max="2046" width="17" style="4" customWidth="1"/>
    <col min="2047" max="2047" width="11.77734375" style="4" customWidth="1"/>
    <col min="2048" max="2048" width="24.5546875" style="4" customWidth="1"/>
    <col min="2049" max="2049" width="10.5546875" style="4" customWidth="1"/>
    <col min="2050" max="2050" width="16.21875" style="4" customWidth="1"/>
    <col min="2051" max="2051" width="14.44140625" style="4" customWidth="1"/>
    <col min="2052" max="2299" width="10" style="4"/>
    <col min="2300" max="2300" width="4.21875" style="4" customWidth="1"/>
    <col min="2301" max="2301" width="21.77734375" style="4" customWidth="1"/>
    <col min="2302" max="2302" width="17" style="4" customWidth="1"/>
    <col min="2303" max="2303" width="11.77734375" style="4" customWidth="1"/>
    <col min="2304" max="2304" width="24.5546875" style="4" customWidth="1"/>
    <col min="2305" max="2305" width="10.5546875" style="4" customWidth="1"/>
    <col min="2306" max="2306" width="16.21875" style="4" customWidth="1"/>
    <col min="2307" max="2307" width="14.44140625" style="4" customWidth="1"/>
    <col min="2308" max="2555" width="10" style="4"/>
    <col min="2556" max="2556" width="4.21875" style="4" customWidth="1"/>
    <col min="2557" max="2557" width="21.77734375" style="4" customWidth="1"/>
    <col min="2558" max="2558" width="17" style="4" customWidth="1"/>
    <col min="2559" max="2559" width="11.77734375" style="4" customWidth="1"/>
    <col min="2560" max="2560" width="24.5546875" style="4" customWidth="1"/>
    <col min="2561" max="2561" width="10.5546875" style="4" customWidth="1"/>
    <col min="2562" max="2562" width="16.21875" style="4" customWidth="1"/>
    <col min="2563" max="2563" width="14.44140625" style="4" customWidth="1"/>
    <col min="2564" max="2811" width="10" style="4"/>
    <col min="2812" max="2812" width="4.21875" style="4" customWidth="1"/>
    <col min="2813" max="2813" width="21.77734375" style="4" customWidth="1"/>
    <col min="2814" max="2814" width="17" style="4" customWidth="1"/>
    <col min="2815" max="2815" width="11.77734375" style="4" customWidth="1"/>
    <col min="2816" max="2816" width="24.5546875" style="4" customWidth="1"/>
    <col min="2817" max="2817" width="10.5546875" style="4" customWidth="1"/>
    <col min="2818" max="2818" width="16.21875" style="4" customWidth="1"/>
    <col min="2819" max="2819" width="14.44140625" style="4" customWidth="1"/>
    <col min="2820" max="3067" width="10" style="4"/>
    <col min="3068" max="3068" width="4.21875" style="4" customWidth="1"/>
    <col min="3069" max="3069" width="21.77734375" style="4" customWidth="1"/>
    <col min="3070" max="3070" width="17" style="4" customWidth="1"/>
    <col min="3071" max="3071" width="11.77734375" style="4" customWidth="1"/>
    <col min="3072" max="3072" width="24.5546875" style="4" customWidth="1"/>
    <col min="3073" max="3073" width="10.5546875" style="4" customWidth="1"/>
    <col min="3074" max="3074" width="16.21875" style="4" customWidth="1"/>
    <col min="3075" max="3075" width="14.44140625" style="4" customWidth="1"/>
    <col min="3076" max="3323" width="10" style="4"/>
    <col min="3324" max="3324" width="4.21875" style="4" customWidth="1"/>
    <col min="3325" max="3325" width="21.77734375" style="4" customWidth="1"/>
    <col min="3326" max="3326" width="17" style="4" customWidth="1"/>
    <col min="3327" max="3327" width="11.77734375" style="4" customWidth="1"/>
    <col min="3328" max="3328" width="24.5546875" style="4" customWidth="1"/>
    <col min="3329" max="3329" width="10.5546875" style="4" customWidth="1"/>
    <col min="3330" max="3330" width="16.21875" style="4" customWidth="1"/>
    <col min="3331" max="3331" width="14.44140625" style="4" customWidth="1"/>
    <col min="3332" max="3579" width="10" style="4"/>
    <col min="3580" max="3580" width="4.21875" style="4" customWidth="1"/>
    <col min="3581" max="3581" width="21.77734375" style="4" customWidth="1"/>
    <col min="3582" max="3582" width="17" style="4" customWidth="1"/>
    <col min="3583" max="3583" width="11.77734375" style="4" customWidth="1"/>
    <col min="3584" max="3584" width="24.5546875" style="4" customWidth="1"/>
    <col min="3585" max="3585" width="10.5546875" style="4" customWidth="1"/>
    <col min="3586" max="3586" width="16.21875" style="4" customWidth="1"/>
    <col min="3587" max="3587" width="14.44140625" style="4" customWidth="1"/>
    <col min="3588" max="3835" width="10" style="4"/>
    <col min="3836" max="3836" width="4.21875" style="4" customWidth="1"/>
    <col min="3837" max="3837" width="21.77734375" style="4" customWidth="1"/>
    <col min="3838" max="3838" width="17" style="4" customWidth="1"/>
    <col min="3839" max="3839" width="11.77734375" style="4" customWidth="1"/>
    <col min="3840" max="3840" width="24.5546875" style="4" customWidth="1"/>
    <col min="3841" max="3841" width="10.5546875" style="4" customWidth="1"/>
    <col min="3842" max="3842" width="16.21875" style="4" customWidth="1"/>
    <col min="3843" max="3843" width="14.44140625" style="4" customWidth="1"/>
    <col min="3844" max="4091" width="10" style="4"/>
    <col min="4092" max="4092" width="4.21875" style="4" customWidth="1"/>
    <col min="4093" max="4093" width="21.77734375" style="4" customWidth="1"/>
    <col min="4094" max="4094" width="17" style="4" customWidth="1"/>
    <col min="4095" max="4095" width="11.77734375" style="4" customWidth="1"/>
    <col min="4096" max="4096" width="24.5546875" style="4" customWidth="1"/>
    <col min="4097" max="4097" width="10.5546875" style="4" customWidth="1"/>
    <col min="4098" max="4098" width="16.21875" style="4" customWidth="1"/>
    <col min="4099" max="4099" width="14.44140625" style="4" customWidth="1"/>
    <col min="4100" max="4347" width="10" style="4"/>
    <col min="4348" max="4348" width="4.21875" style="4" customWidth="1"/>
    <col min="4349" max="4349" width="21.77734375" style="4" customWidth="1"/>
    <col min="4350" max="4350" width="17" style="4" customWidth="1"/>
    <col min="4351" max="4351" width="11.77734375" style="4" customWidth="1"/>
    <col min="4352" max="4352" width="24.5546875" style="4" customWidth="1"/>
    <col min="4353" max="4353" width="10.5546875" style="4" customWidth="1"/>
    <col min="4354" max="4354" width="16.21875" style="4" customWidth="1"/>
    <col min="4355" max="4355" width="14.44140625" style="4" customWidth="1"/>
    <col min="4356" max="4603" width="10" style="4"/>
    <col min="4604" max="4604" width="4.21875" style="4" customWidth="1"/>
    <col min="4605" max="4605" width="21.77734375" style="4" customWidth="1"/>
    <col min="4606" max="4606" width="17" style="4" customWidth="1"/>
    <col min="4607" max="4607" width="11.77734375" style="4" customWidth="1"/>
    <col min="4608" max="4608" width="24.5546875" style="4" customWidth="1"/>
    <col min="4609" max="4609" width="10.5546875" style="4" customWidth="1"/>
    <col min="4610" max="4610" width="16.21875" style="4" customWidth="1"/>
    <col min="4611" max="4611" width="14.44140625" style="4" customWidth="1"/>
    <col min="4612" max="4859" width="10" style="4"/>
    <col min="4860" max="4860" width="4.21875" style="4" customWidth="1"/>
    <col min="4861" max="4861" width="21.77734375" style="4" customWidth="1"/>
    <col min="4862" max="4862" width="17" style="4" customWidth="1"/>
    <col min="4863" max="4863" width="11.77734375" style="4" customWidth="1"/>
    <col min="4864" max="4864" width="24.5546875" style="4" customWidth="1"/>
    <col min="4865" max="4865" width="10.5546875" style="4" customWidth="1"/>
    <col min="4866" max="4866" width="16.21875" style="4" customWidth="1"/>
    <col min="4867" max="4867" width="14.44140625" style="4" customWidth="1"/>
    <col min="4868" max="5115" width="10" style="4"/>
    <col min="5116" max="5116" width="4.21875" style="4" customWidth="1"/>
    <col min="5117" max="5117" width="21.77734375" style="4" customWidth="1"/>
    <col min="5118" max="5118" width="17" style="4" customWidth="1"/>
    <col min="5119" max="5119" width="11.77734375" style="4" customWidth="1"/>
    <col min="5120" max="5120" width="24.5546875" style="4" customWidth="1"/>
    <col min="5121" max="5121" width="10.5546875" style="4" customWidth="1"/>
    <col min="5122" max="5122" width="16.21875" style="4" customWidth="1"/>
    <col min="5123" max="5123" width="14.44140625" style="4" customWidth="1"/>
    <col min="5124" max="5371" width="10" style="4"/>
    <col min="5372" max="5372" width="4.21875" style="4" customWidth="1"/>
    <col min="5373" max="5373" width="21.77734375" style="4" customWidth="1"/>
    <col min="5374" max="5374" width="17" style="4" customWidth="1"/>
    <col min="5375" max="5375" width="11.77734375" style="4" customWidth="1"/>
    <col min="5376" max="5376" width="24.5546875" style="4" customWidth="1"/>
    <col min="5377" max="5377" width="10.5546875" style="4" customWidth="1"/>
    <col min="5378" max="5378" width="16.21875" style="4" customWidth="1"/>
    <col min="5379" max="5379" width="14.44140625" style="4" customWidth="1"/>
    <col min="5380" max="5627" width="10" style="4"/>
    <col min="5628" max="5628" width="4.21875" style="4" customWidth="1"/>
    <col min="5629" max="5629" width="21.77734375" style="4" customWidth="1"/>
    <col min="5630" max="5630" width="17" style="4" customWidth="1"/>
    <col min="5631" max="5631" width="11.77734375" style="4" customWidth="1"/>
    <col min="5632" max="5632" width="24.5546875" style="4" customWidth="1"/>
    <col min="5633" max="5633" width="10.5546875" style="4" customWidth="1"/>
    <col min="5634" max="5634" width="16.21875" style="4" customWidth="1"/>
    <col min="5635" max="5635" width="14.44140625" style="4" customWidth="1"/>
    <col min="5636" max="5883" width="10" style="4"/>
    <col min="5884" max="5884" width="4.21875" style="4" customWidth="1"/>
    <col min="5885" max="5885" width="21.77734375" style="4" customWidth="1"/>
    <col min="5886" max="5886" width="17" style="4" customWidth="1"/>
    <col min="5887" max="5887" width="11.77734375" style="4" customWidth="1"/>
    <col min="5888" max="5888" width="24.5546875" style="4" customWidth="1"/>
    <col min="5889" max="5889" width="10.5546875" style="4" customWidth="1"/>
    <col min="5890" max="5890" width="16.21875" style="4" customWidth="1"/>
    <col min="5891" max="5891" width="14.44140625" style="4" customWidth="1"/>
    <col min="5892" max="6139" width="10" style="4"/>
    <col min="6140" max="6140" width="4.21875" style="4" customWidth="1"/>
    <col min="6141" max="6141" width="21.77734375" style="4" customWidth="1"/>
    <col min="6142" max="6142" width="17" style="4" customWidth="1"/>
    <col min="6143" max="6143" width="11.77734375" style="4" customWidth="1"/>
    <col min="6144" max="6144" width="24.5546875" style="4" customWidth="1"/>
    <col min="6145" max="6145" width="10.5546875" style="4" customWidth="1"/>
    <col min="6146" max="6146" width="16.21875" style="4" customWidth="1"/>
    <col min="6147" max="6147" width="14.44140625" style="4" customWidth="1"/>
    <col min="6148" max="6395" width="10" style="4"/>
    <col min="6396" max="6396" width="4.21875" style="4" customWidth="1"/>
    <col min="6397" max="6397" width="21.77734375" style="4" customWidth="1"/>
    <col min="6398" max="6398" width="17" style="4" customWidth="1"/>
    <col min="6399" max="6399" width="11.77734375" style="4" customWidth="1"/>
    <col min="6400" max="6400" width="24.5546875" style="4" customWidth="1"/>
    <col min="6401" max="6401" width="10.5546875" style="4" customWidth="1"/>
    <col min="6402" max="6402" width="16.21875" style="4" customWidth="1"/>
    <col min="6403" max="6403" width="14.44140625" style="4" customWidth="1"/>
    <col min="6404" max="6651" width="10" style="4"/>
    <col min="6652" max="6652" width="4.21875" style="4" customWidth="1"/>
    <col min="6653" max="6653" width="21.77734375" style="4" customWidth="1"/>
    <col min="6654" max="6654" width="17" style="4" customWidth="1"/>
    <col min="6655" max="6655" width="11.77734375" style="4" customWidth="1"/>
    <col min="6656" max="6656" width="24.5546875" style="4" customWidth="1"/>
    <col min="6657" max="6657" width="10.5546875" style="4" customWidth="1"/>
    <col min="6658" max="6658" width="16.21875" style="4" customWidth="1"/>
    <col min="6659" max="6659" width="14.44140625" style="4" customWidth="1"/>
    <col min="6660" max="6907" width="10" style="4"/>
    <col min="6908" max="6908" width="4.21875" style="4" customWidth="1"/>
    <col min="6909" max="6909" width="21.77734375" style="4" customWidth="1"/>
    <col min="6910" max="6910" width="17" style="4" customWidth="1"/>
    <col min="6911" max="6911" width="11.77734375" style="4" customWidth="1"/>
    <col min="6912" max="6912" width="24.5546875" style="4" customWidth="1"/>
    <col min="6913" max="6913" width="10.5546875" style="4" customWidth="1"/>
    <col min="6914" max="6914" width="16.21875" style="4" customWidth="1"/>
    <col min="6915" max="6915" width="14.44140625" style="4" customWidth="1"/>
    <col min="6916" max="7163" width="10" style="4"/>
    <col min="7164" max="7164" width="4.21875" style="4" customWidth="1"/>
    <col min="7165" max="7165" width="21.77734375" style="4" customWidth="1"/>
    <col min="7166" max="7166" width="17" style="4" customWidth="1"/>
    <col min="7167" max="7167" width="11.77734375" style="4" customWidth="1"/>
    <col min="7168" max="7168" width="24.5546875" style="4" customWidth="1"/>
    <col min="7169" max="7169" width="10.5546875" style="4" customWidth="1"/>
    <col min="7170" max="7170" width="16.21875" style="4" customWidth="1"/>
    <col min="7171" max="7171" width="14.44140625" style="4" customWidth="1"/>
    <col min="7172" max="7419" width="10" style="4"/>
    <col min="7420" max="7420" width="4.21875" style="4" customWidth="1"/>
    <col min="7421" max="7421" width="21.77734375" style="4" customWidth="1"/>
    <col min="7422" max="7422" width="17" style="4" customWidth="1"/>
    <col min="7423" max="7423" width="11.77734375" style="4" customWidth="1"/>
    <col min="7424" max="7424" width="24.5546875" style="4" customWidth="1"/>
    <col min="7425" max="7425" width="10.5546875" style="4" customWidth="1"/>
    <col min="7426" max="7426" width="16.21875" style="4" customWidth="1"/>
    <col min="7427" max="7427" width="14.44140625" style="4" customWidth="1"/>
    <col min="7428" max="7675" width="10" style="4"/>
    <col min="7676" max="7676" width="4.21875" style="4" customWidth="1"/>
    <col min="7677" max="7677" width="21.77734375" style="4" customWidth="1"/>
    <col min="7678" max="7678" width="17" style="4" customWidth="1"/>
    <col min="7679" max="7679" width="11.77734375" style="4" customWidth="1"/>
    <col min="7680" max="7680" width="24.5546875" style="4" customWidth="1"/>
    <col min="7681" max="7681" width="10.5546875" style="4" customWidth="1"/>
    <col min="7682" max="7682" width="16.21875" style="4" customWidth="1"/>
    <col min="7683" max="7683" width="14.44140625" style="4" customWidth="1"/>
    <col min="7684" max="7931" width="10" style="4"/>
    <col min="7932" max="7932" width="4.21875" style="4" customWidth="1"/>
    <col min="7933" max="7933" width="21.77734375" style="4" customWidth="1"/>
    <col min="7934" max="7934" width="17" style="4" customWidth="1"/>
    <col min="7935" max="7935" width="11.77734375" style="4" customWidth="1"/>
    <col min="7936" max="7936" width="24.5546875" style="4" customWidth="1"/>
    <col min="7937" max="7937" width="10.5546875" style="4" customWidth="1"/>
    <col min="7938" max="7938" width="16.21875" style="4" customWidth="1"/>
    <col min="7939" max="7939" width="14.44140625" style="4" customWidth="1"/>
    <col min="7940" max="8187" width="10" style="4"/>
    <col min="8188" max="8188" width="4.21875" style="4" customWidth="1"/>
    <col min="8189" max="8189" width="21.77734375" style="4" customWidth="1"/>
    <col min="8190" max="8190" width="17" style="4" customWidth="1"/>
    <col min="8191" max="8191" width="11.77734375" style="4" customWidth="1"/>
    <col min="8192" max="8192" width="24.5546875" style="4" customWidth="1"/>
    <col min="8193" max="8193" width="10.5546875" style="4" customWidth="1"/>
    <col min="8194" max="8194" width="16.21875" style="4" customWidth="1"/>
    <col min="8195" max="8195" width="14.44140625" style="4" customWidth="1"/>
    <col min="8196" max="8443" width="10" style="4"/>
    <col min="8444" max="8444" width="4.21875" style="4" customWidth="1"/>
    <col min="8445" max="8445" width="21.77734375" style="4" customWidth="1"/>
    <col min="8446" max="8446" width="17" style="4" customWidth="1"/>
    <col min="8447" max="8447" width="11.77734375" style="4" customWidth="1"/>
    <col min="8448" max="8448" width="24.5546875" style="4" customWidth="1"/>
    <col min="8449" max="8449" width="10.5546875" style="4" customWidth="1"/>
    <col min="8450" max="8450" width="16.21875" style="4" customWidth="1"/>
    <col min="8451" max="8451" width="14.44140625" style="4" customWidth="1"/>
    <col min="8452" max="8699" width="10" style="4"/>
    <col min="8700" max="8700" width="4.21875" style="4" customWidth="1"/>
    <col min="8701" max="8701" width="21.77734375" style="4" customWidth="1"/>
    <col min="8702" max="8702" width="17" style="4" customWidth="1"/>
    <col min="8703" max="8703" width="11.77734375" style="4" customWidth="1"/>
    <col min="8704" max="8704" width="24.5546875" style="4" customWidth="1"/>
    <col min="8705" max="8705" width="10.5546875" style="4" customWidth="1"/>
    <col min="8706" max="8706" width="16.21875" style="4" customWidth="1"/>
    <col min="8707" max="8707" width="14.44140625" style="4" customWidth="1"/>
    <col min="8708" max="8955" width="10" style="4"/>
    <col min="8956" max="8956" width="4.21875" style="4" customWidth="1"/>
    <col min="8957" max="8957" width="21.77734375" style="4" customWidth="1"/>
    <col min="8958" max="8958" width="17" style="4" customWidth="1"/>
    <col min="8959" max="8959" width="11.77734375" style="4" customWidth="1"/>
    <col min="8960" max="8960" width="24.5546875" style="4" customWidth="1"/>
    <col min="8961" max="8961" width="10.5546875" style="4" customWidth="1"/>
    <col min="8962" max="8962" width="16.21875" style="4" customWidth="1"/>
    <col min="8963" max="8963" width="14.44140625" style="4" customWidth="1"/>
    <col min="8964" max="9211" width="10" style="4"/>
    <col min="9212" max="9212" width="4.21875" style="4" customWidth="1"/>
    <col min="9213" max="9213" width="21.77734375" style="4" customWidth="1"/>
    <col min="9214" max="9214" width="17" style="4" customWidth="1"/>
    <col min="9215" max="9215" width="11.77734375" style="4" customWidth="1"/>
    <col min="9216" max="9216" width="24.5546875" style="4" customWidth="1"/>
    <col min="9217" max="9217" width="10.5546875" style="4" customWidth="1"/>
    <col min="9218" max="9218" width="16.21875" style="4" customWidth="1"/>
    <col min="9219" max="9219" width="14.44140625" style="4" customWidth="1"/>
    <col min="9220" max="9467" width="10" style="4"/>
    <col min="9468" max="9468" width="4.21875" style="4" customWidth="1"/>
    <col min="9469" max="9469" width="21.77734375" style="4" customWidth="1"/>
    <col min="9470" max="9470" width="17" style="4" customWidth="1"/>
    <col min="9471" max="9471" width="11.77734375" style="4" customWidth="1"/>
    <col min="9472" max="9472" width="24.5546875" style="4" customWidth="1"/>
    <col min="9473" max="9473" width="10.5546875" style="4" customWidth="1"/>
    <col min="9474" max="9474" width="16.21875" style="4" customWidth="1"/>
    <col min="9475" max="9475" width="14.44140625" style="4" customWidth="1"/>
    <col min="9476" max="9723" width="10" style="4"/>
    <col min="9724" max="9724" width="4.21875" style="4" customWidth="1"/>
    <col min="9725" max="9725" width="21.77734375" style="4" customWidth="1"/>
    <col min="9726" max="9726" width="17" style="4" customWidth="1"/>
    <col min="9727" max="9727" width="11.77734375" style="4" customWidth="1"/>
    <col min="9728" max="9728" width="24.5546875" style="4" customWidth="1"/>
    <col min="9729" max="9729" width="10.5546875" style="4" customWidth="1"/>
    <col min="9730" max="9730" width="16.21875" style="4" customWidth="1"/>
    <col min="9731" max="9731" width="14.44140625" style="4" customWidth="1"/>
    <col min="9732" max="9979" width="10" style="4"/>
    <col min="9980" max="9980" width="4.21875" style="4" customWidth="1"/>
    <col min="9981" max="9981" width="21.77734375" style="4" customWidth="1"/>
    <col min="9982" max="9982" width="17" style="4" customWidth="1"/>
    <col min="9983" max="9983" width="11.77734375" style="4" customWidth="1"/>
    <col min="9984" max="9984" width="24.5546875" style="4" customWidth="1"/>
    <col min="9985" max="9985" width="10.5546875" style="4" customWidth="1"/>
    <col min="9986" max="9986" width="16.21875" style="4" customWidth="1"/>
    <col min="9987" max="9987" width="14.44140625" style="4" customWidth="1"/>
    <col min="9988" max="10235" width="10" style="4"/>
    <col min="10236" max="10236" width="4.21875" style="4" customWidth="1"/>
    <col min="10237" max="10237" width="21.77734375" style="4" customWidth="1"/>
    <col min="10238" max="10238" width="17" style="4" customWidth="1"/>
    <col min="10239" max="10239" width="11.77734375" style="4" customWidth="1"/>
    <col min="10240" max="10240" width="24.5546875" style="4" customWidth="1"/>
    <col min="10241" max="10241" width="10.5546875" style="4" customWidth="1"/>
    <col min="10242" max="10242" width="16.21875" style="4" customWidth="1"/>
    <col min="10243" max="10243" width="14.44140625" style="4" customWidth="1"/>
    <col min="10244" max="10491" width="10" style="4"/>
    <col min="10492" max="10492" width="4.21875" style="4" customWidth="1"/>
    <col min="10493" max="10493" width="21.77734375" style="4" customWidth="1"/>
    <col min="10494" max="10494" width="17" style="4" customWidth="1"/>
    <col min="10495" max="10495" width="11.77734375" style="4" customWidth="1"/>
    <col min="10496" max="10496" width="24.5546875" style="4" customWidth="1"/>
    <col min="10497" max="10497" width="10.5546875" style="4" customWidth="1"/>
    <col min="10498" max="10498" width="16.21875" style="4" customWidth="1"/>
    <col min="10499" max="10499" width="14.44140625" style="4" customWidth="1"/>
    <col min="10500" max="10747" width="10" style="4"/>
    <col min="10748" max="10748" width="4.21875" style="4" customWidth="1"/>
    <col min="10749" max="10749" width="21.77734375" style="4" customWidth="1"/>
    <col min="10750" max="10750" width="17" style="4" customWidth="1"/>
    <col min="10751" max="10751" width="11.77734375" style="4" customWidth="1"/>
    <col min="10752" max="10752" width="24.5546875" style="4" customWidth="1"/>
    <col min="10753" max="10753" width="10.5546875" style="4" customWidth="1"/>
    <col min="10754" max="10754" width="16.21875" style="4" customWidth="1"/>
    <col min="10755" max="10755" width="14.44140625" style="4" customWidth="1"/>
    <col min="10756" max="11003" width="10" style="4"/>
    <col min="11004" max="11004" width="4.21875" style="4" customWidth="1"/>
    <col min="11005" max="11005" width="21.77734375" style="4" customWidth="1"/>
    <col min="11006" max="11006" width="17" style="4" customWidth="1"/>
    <col min="11007" max="11007" width="11.77734375" style="4" customWidth="1"/>
    <col min="11008" max="11008" width="24.5546875" style="4" customWidth="1"/>
    <col min="11009" max="11009" width="10.5546875" style="4" customWidth="1"/>
    <col min="11010" max="11010" width="16.21875" style="4" customWidth="1"/>
    <col min="11011" max="11011" width="14.44140625" style="4" customWidth="1"/>
    <col min="11012" max="11259" width="10" style="4"/>
    <col min="11260" max="11260" width="4.21875" style="4" customWidth="1"/>
    <col min="11261" max="11261" width="21.77734375" style="4" customWidth="1"/>
    <col min="11262" max="11262" width="17" style="4" customWidth="1"/>
    <col min="11263" max="11263" width="11.77734375" style="4" customWidth="1"/>
    <col min="11264" max="11264" width="24.5546875" style="4" customWidth="1"/>
    <col min="11265" max="11265" width="10.5546875" style="4" customWidth="1"/>
    <col min="11266" max="11266" width="16.21875" style="4" customWidth="1"/>
    <col min="11267" max="11267" width="14.44140625" style="4" customWidth="1"/>
    <col min="11268" max="11515" width="10" style="4"/>
    <col min="11516" max="11516" width="4.21875" style="4" customWidth="1"/>
    <col min="11517" max="11517" width="21.77734375" style="4" customWidth="1"/>
    <col min="11518" max="11518" width="17" style="4" customWidth="1"/>
    <col min="11519" max="11519" width="11.77734375" style="4" customWidth="1"/>
    <col min="11520" max="11520" width="24.5546875" style="4" customWidth="1"/>
    <col min="11521" max="11521" width="10.5546875" style="4" customWidth="1"/>
    <col min="11522" max="11522" width="16.21875" style="4" customWidth="1"/>
    <col min="11523" max="11523" width="14.44140625" style="4" customWidth="1"/>
    <col min="11524" max="11771" width="10" style="4"/>
    <col min="11772" max="11772" width="4.21875" style="4" customWidth="1"/>
    <col min="11773" max="11773" width="21.77734375" style="4" customWidth="1"/>
    <col min="11774" max="11774" width="17" style="4" customWidth="1"/>
    <col min="11775" max="11775" width="11.77734375" style="4" customWidth="1"/>
    <col min="11776" max="11776" width="24.5546875" style="4" customWidth="1"/>
    <col min="11777" max="11777" width="10.5546875" style="4" customWidth="1"/>
    <col min="11778" max="11778" width="16.21875" style="4" customWidth="1"/>
    <col min="11779" max="11779" width="14.44140625" style="4" customWidth="1"/>
    <col min="11780" max="12027" width="10" style="4"/>
    <col min="12028" max="12028" width="4.21875" style="4" customWidth="1"/>
    <col min="12029" max="12029" width="21.77734375" style="4" customWidth="1"/>
    <col min="12030" max="12030" width="17" style="4" customWidth="1"/>
    <col min="12031" max="12031" width="11.77734375" style="4" customWidth="1"/>
    <col min="12032" max="12032" width="24.5546875" style="4" customWidth="1"/>
    <col min="12033" max="12033" width="10.5546875" style="4" customWidth="1"/>
    <col min="12034" max="12034" width="16.21875" style="4" customWidth="1"/>
    <col min="12035" max="12035" width="14.44140625" style="4" customWidth="1"/>
    <col min="12036" max="12283" width="10" style="4"/>
    <col min="12284" max="12284" width="4.21875" style="4" customWidth="1"/>
    <col min="12285" max="12285" width="21.77734375" style="4" customWidth="1"/>
    <col min="12286" max="12286" width="17" style="4" customWidth="1"/>
    <col min="12287" max="12287" width="11.77734375" style="4" customWidth="1"/>
    <col min="12288" max="12288" width="24.5546875" style="4" customWidth="1"/>
    <col min="12289" max="12289" width="10.5546875" style="4" customWidth="1"/>
    <col min="12290" max="12290" width="16.21875" style="4" customWidth="1"/>
    <col min="12291" max="12291" width="14.44140625" style="4" customWidth="1"/>
    <col min="12292" max="12539" width="10" style="4"/>
    <col min="12540" max="12540" width="4.21875" style="4" customWidth="1"/>
    <col min="12541" max="12541" width="21.77734375" style="4" customWidth="1"/>
    <col min="12542" max="12542" width="17" style="4" customWidth="1"/>
    <col min="12543" max="12543" width="11.77734375" style="4" customWidth="1"/>
    <col min="12544" max="12544" width="24.5546875" style="4" customWidth="1"/>
    <col min="12545" max="12545" width="10.5546875" style="4" customWidth="1"/>
    <col min="12546" max="12546" width="16.21875" style="4" customWidth="1"/>
    <col min="12547" max="12547" width="14.44140625" style="4" customWidth="1"/>
    <col min="12548" max="12795" width="10" style="4"/>
    <col min="12796" max="12796" width="4.21875" style="4" customWidth="1"/>
    <col min="12797" max="12797" width="21.77734375" style="4" customWidth="1"/>
    <col min="12798" max="12798" width="17" style="4" customWidth="1"/>
    <col min="12799" max="12799" width="11.77734375" style="4" customWidth="1"/>
    <col min="12800" max="12800" width="24.5546875" style="4" customWidth="1"/>
    <col min="12801" max="12801" width="10.5546875" style="4" customWidth="1"/>
    <col min="12802" max="12802" width="16.21875" style="4" customWidth="1"/>
    <col min="12803" max="12803" width="14.44140625" style="4" customWidth="1"/>
    <col min="12804" max="13051" width="10" style="4"/>
    <col min="13052" max="13052" width="4.21875" style="4" customWidth="1"/>
    <col min="13053" max="13053" width="21.77734375" style="4" customWidth="1"/>
    <col min="13054" max="13054" width="17" style="4" customWidth="1"/>
    <col min="13055" max="13055" width="11.77734375" style="4" customWidth="1"/>
    <col min="13056" max="13056" width="24.5546875" style="4" customWidth="1"/>
    <col min="13057" max="13057" width="10.5546875" style="4" customWidth="1"/>
    <col min="13058" max="13058" width="16.21875" style="4" customWidth="1"/>
    <col min="13059" max="13059" width="14.44140625" style="4" customWidth="1"/>
    <col min="13060" max="13307" width="10" style="4"/>
    <col min="13308" max="13308" width="4.21875" style="4" customWidth="1"/>
    <col min="13309" max="13309" width="21.77734375" style="4" customWidth="1"/>
    <col min="13310" max="13310" width="17" style="4" customWidth="1"/>
    <col min="13311" max="13311" width="11.77734375" style="4" customWidth="1"/>
    <col min="13312" max="13312" width="24.5546875" style="4" customWidth="1"/>
    <col min="13313" max="13313" width="10.5546875" style="4" customWidth="1"/>
    <col min="13314" max="13314" width="16.21875" style="4" customWidth="1"/>
    <col min="13315" max="13315" width="14.44140625" style="4" customWidth="1"/>
    <col min="13316" max="13563" width="10" style="4"/>
    <col min="13564" max="13564" width="4.21875" style="4" customWidth="1"/>
    <col min="13565" max="13565" width="21.77734375" style="4" customWidth="1"/>
    <col min="13566" max="13566" width="17" style="4" customWidth="1"/>
    <col min="13567" max="13567" width="11.77734375" style="4" customWidth="1"/>
    <col min="13568" max="13568" width="24.5546875" style="4" customWidth="1"/>
    <col min="13569" max="13569" width="10.5546875" style="4" customWidth="1"/>
    <col min="13570" max="13570" width="16.21875" style="4" customWidth="1"/>
    <col min="13571" max="13571" width="14.44140625" style="4" customWidth="1"/>
    <col min="13572" max="13819" width="10" style="4"/>
    <col min="13820" max="13820" width="4.21875" style="4" customWidth="1"/>
    <col min="13821" max="13821" width="21.77734375" style="4" customWidth="1"/>
    <col min="13822" max="13822" width="17" style="4" customWidth="1"/>
    <col min="13823" max="13823" width="11.77734375" style="4" customWidth="1"/>
    <col min="13824" max="13824" width="24.5546875" style="4" customWidth="1"/>
    <col min="13825" max="13825" width="10.5546875" style="4" customWidth="1"/>
    <col min="13826" max="13826" width="16.21875" style="4" customWidth="1"/>
    <col min="13827" max="13827" width="14.44140625" style="4" customWidth="1"/>
    <col min="13828" max="14075" width="10" style="4"/>
    <col min="14076" max="14076" width="4.21875" style="4" customWidth="1"/>
    <col min="14077" max="14077" width="21.77734375" style="4" customWidth="1"/>
    <col min="14078" max="14078" width="17" style="4" customWidth="1"/>
    <col min="14079" max="14079" width="11.77734375" style="4" customWidth="1"/>
    <col min="14080" max="14080" width="24.5546875" style="4" customWidth="1"/>
    <col min="14081" max="14081" width="10.5546875" style="4" customWidth="1"/>
    <col min="14082" max="14082" width="16.21875" style="4" customWidth="1"/>
    <col min="14083" max="14083" width="14.44140625" style="4" customWidth="1"/>
    <col min="14084" max="14331" width="10" style="4"/>
    <col min="14332" max="14332" width="4.21875" style="4" customWidth="1"/>
    <col min="14333" max="14333" width="21.77734375" style="4" customWidth="1"/>
    <col min="14334" max="14334" width="17" style="4" customWidth="1"/>
    <col min="14335" max="14335" width="11.77734375" style="4" customWidth="1"/>
    <col min="14336" max="14336" width="24.5546875" style="4" customWidth="1"/>
    <col min="14337" max="14337" width="10.5546875" style="4" customWidth="1"/>
    <col min="14338" max="14338" width="16.21875" style="4" customWidth="1"/>
    <col min="14339" max="14339" width="14.44140625" style="4" customWidth="1"/>
    <col min="14340" max="14587" width="10" style="4"/>
    <col min="14588" max="14588" width="4.21875" style="4" customWidth="1"/>
    <col min="14589" max="14589" width="21.77734375" style="4" customWidth="1"/>
    <col min="14590" max="14590" width="17" style="4" customWidth="1"/>
    <col min="14591" max="14591" width="11.77734375" style="4" customWidth="1"/>
    <col min="14592" max="14592" width="24.5546875" style="4" customWidth="1"/>
    <col min="14593" max="14593" width="10.5546875" style="4" customWidth="1"/>
    <col min="14594" max="14594" width="16.21875" style="4" customWidth="1"/>
    <col min="14595" max="14595" width="14.44140625" style="4" customWidth="1"/>
    <col min="14596" max="14843" width="10" style="4"/>
    <col min="14844" max="14844" width="4.21875" style="4" customWidth="1"/>
    <col min="14845" max="14845" width="21.77734375" style="4" customWidth="1"/>
    <col min="14846" max="14846" width="17" style="4" customWidth="1"/>
    <col min="14847" max="14847" width="11.77734375" style="4" customWidth="1"/>
    <col min="14848" max="14848" width="24.5546875" style="4" customWidth="1"/>
    <col min="14849" max="14849" width="10.5546875" style="4" customWidth="1"/>
    <col min="14850" max="14850" width="16.21875" style="4" customWidth="1"/>
    <col min="14851" max="14851" width="14.44140625" style="4" customWidth="1"/>
    <col min="14852" max="15099" width="10" style="4"/>
    <col min="15100" max="15100" width="4.21875" style="4" customWidth="1"/>
    <col min="15101" max="15101" width="21.77734375" style="4" customWidth="1"/>
    <col min="15102" max="15102" width="17" style="4" customWidth="1"/>
    <col min="15103" max="15103" width="11.77734375" style="4" customWidth="1"/>
    <col min="15104" max="15104" width="24.5546875" style="4" customWidth="1"/>
    <col min="15105" max="15105" width="10.5546875" style="4" customWidth="1"/>
    <col min="15106" max="15106" width="16.21875" style="4" customWidth="1"/>
    <col min="15107" max="15107" width="14.44140625" style="4" customWidth="1"/>
    <col min="15108" max="15355" width="10" style="4"/>
    <col min="15356" max="15356" width="4.21875" style="4" customWidth="1"/>
    <col min="15357" max="15357" width="21.77734375" style="4" customWidth="1"/>
    <col min="15358" max="15358" width="17" style="4" customWidth="1"/>
    <col min="15359" max="15359" width="11.77734375" style="4" customWidth="1"/>
    <col min="15360" max="15360" width="24.5546875" style="4" customWidth="1"/>
    <col min="15361" max="15361" width="10.5546875" style="4" customWidth="1"/>
    <col min="15362" max="15362" width="16.21875" style="4" customWidth="1"/>
    <col min="15363" max="15363" width="14.44140625" style="4" customWidth="1"/>
    <col min="15364" max="15611" width="10" style="4"/>
    <col min="15612" max="15612" width="4.21875" style="4" customWidth="1"/>
    <col min="15613" max="15613" width="21.77734375" style="4" customWidth="1"/>
    <col min="15614" max="15614" width="17" style="4" customWidth="1"/>
    <col min="15615" max="15615" width="11.77734375" style="4" customWidth="1"/>
    <col min="15616" max="15616" width="24.5546875" style="4" customWidth="1"/>
    <col min="15617" max="15617" width="10.5546875" style="4" customWidth="1"/>
    <col min="15618" max="15618" width="16.21875" style="4" customWidth="1"/>
    <col min="15619" max="15619" width="14.44140625" style="4" customWidth="1"/>
    <col min="15620" max="15867" width="10" style="4"/>
    <col min="15868" max="15868" width="4.21875" style="4" customWidth="1"/>
    <col min="15869" max="15869" width="21.77734375" style="4" customWidth="1"/>
    <col min="15870" max="15870" width="17" style="4" customWidth="1"/>
    <col min="15871" max="15871" width="11.77734375" style="4" customWidth="1"/>
    <col min="15872" max="15872" width="24.5546875" style="4" customWidth="1"/>
    <col min="15873" max="15873" width="10.5546875" style="4" customWidth="1"/>
    <col min="15874" max="15874" width="16.21875" style="4" customWidth="1"/>
    <col min="15875" max="15875" width="14.44140625" style="4" customWidth="1"/>
    <col min="15876" max="16123" width="10" style="4"/>
    <col min="16124" max="16124" width="4.21875" style="4" customWidth="1"/>
    <col min="16125" max="16125" width="21.77734375" style="4" customWidth="1"/>
    <col min="16126" max="16126" width="17" style="4" customWidth="1"/>
    <col min="16127" max="16127" width="11.77734375" style="4" customWidth="1"/>
    <col min="16128" max="16128" width="24.5546875" style="4" customWidth="1"/>
    <col min="16129" max="16129" width="10.5546875" style="4" customWidth="1"/>
    <col min="16130" max="16130" width="16.21875" style="4" customWidth="1"/>
    <col min="16131" max="16131" width="14.44140625" style="4" customWidth="1"/>
    <col min="16132" max="16384" width="10" style="4"/>
  </cols>
  <sheetData>
    <row r="1" spans="1:8" ht="18.600000000000001" thickBot="1">
      <c r="A1" s="3"/>
      <c r="B1" s="1" t="s">
        <v>49</v>
      </c>
      <c r="H1" s="2"/>
    </row>
    <row r="2" spans="1:8" ht="17.25" customHeight="1" thickBot="1">
      <c r="A2" s="3"/>
      <c r="E2" s="5" t="s">
        <v>50</v>
      </c>
      <c r="F2" s="581">
        <f ca="1">TODAY()</f>
        <v>45489</v>
      </c>
      <c r="G2" s="582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51</v>
      </c>
      <c r="C5" s="583" t="str">
        <f>'1. CUTTING DOCKET'!$L$14</f>
        <v>LOYALIST</v>
      </c>
      <c r="D5" s="582"/>
      <c r="E5" s="5" t="s">
        <v>52</v>
      </c>
      <c r="F5" s="584" t="str">
        <f>'1. CUTTING DOCKET'!$D$9</f>
        <v>SS24</v>
      </c>
      <c r="G5" s="582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53</v>
      </c>
      <c r="C7" s="585" t="str">
        <f>'1. CUTTING DOCKET'!$D$7</f>
        <v>LYHD144</v>
      </c>
      <c r="D7" s="582"/>
      <c r="E7" s="5" t="s">
        <v>54</v>
      </c>
      <c r="F7" s="583" t="s">
        <v>55</v>
      </c>
      <c r="G7" s="582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56</v>
      </c>
      <c r="C9" s="571"/>
      <c r="D9" s="572"/>
      <c r="E9" s="572"/>
      <c r="F9" s="573"/>
      <c r="G9" s="31" t="s">
        <v>57</v>
      </c>
      <c r="H9" s="14" t="s">
        <v>58</v>
      </c>
    </row>
    <row r="10" spans="1:8" ht="75" customHeight="1">
      <c r="A10" s="15">
        <v>1</v>
      </c>
      <c r="B10" s="15" t="s">
        <v>59</v>
      </c>
      <c r="C10" s="574" t="s">
        <v>60</v>
      </c>
      <c r="D10" s="575"/>
      <c r="E10" s="575"/>
      <c r="F10" s="576"/>
      <c r="G10" s="16"/>
      <c r="H10" s="17"/>
    </row>
    <row r="11" spans="1:8" ht="75" customHeight="1">
      <c r="A11" s="18">
        <v>2</v>
      </c>
      <c r="B11" s="19" t="s">
        <v>61</v>
      </c>
      <c r="C11" s="577" t="s">
        <v>60</v>
      </c>
      <c r="D11" s="578"/>
      <c r="E11" s="578"/>
      <c r="F11" s="579"/>
      <c r="G11" s="20"/>
      <c r="H11" s="21"/>
    </row>
    <row r="12" spans="1:8" ht="75" customHeight="1">
      <c r="A12" s="18">
        <v>3</v>
      </c>
      <c r="B12" s="22" t="s">
        <v>62</v>
      </c>
      <c r="C12" s="577" t="s">
        <v>154</v>
      </c>
      <c r="D12" s="578"/>
      <c r="E12" s="578"/>
      <c r="F12" s="579"/>
      <c r="G12" s="20"/>
      <c r="H12" s="21"/>
    </row>
    <row r="13" spans="1:8" ht="75" customHeight="1">
      <c r="A13" s="18">
        <v>4</v>
      </c>
      <c r="B13" s="22" t="s">
        <v>63</v>
      </c>
      <c r="C13" s="577" t="s">
        <v>80</v>
      </c>
      <c r="D13" s="578"/>
      <c r="E13" s="578"/>
      <c r="F13" s="579"/>
      <c r="G13" s="20"/>
      <c r="H13" s="21"/>
    </row>
    <row r="14" spans="1:8" ht="80.25" customHeight="1">
      <c r="A14" s="23">
        <v>5</v>
      </c>
      <c r="B14" s="19" t="s">
        <v>64</v>
      </c>
      <c r="C14" s="577" t="s">
        <v>158</v>
      </c>
      <c r="D14" s="578"/>
      <c r="E14" s="578"/>
      <c r="F14" s="579"/>
      <c r="G14" s="20"/>
      <c r="H14" s="21"/>
    </row>
    <row r="15" spans="1:8" ht="112.5" customHeight="1">
      <c r="A15" s="23">
        <v>6</v>
      </c>
      <c r="B15" s="19" t="s">
        <v>65</v>
      </c>
      <c r="C15" s="577" t="s">
        <v>157</v>
      </c>
      <c r="D15" s="578"/>
      <c r="E15" s="578"/>
      <c r="F15" s="579"/>
      <c r="G15" s="20"/>
      <c r="H15" s="21"/>
    </row>
    <row r="16" spans="1:8" ht="75" customHeight="1">
      <c r="A16" s="18">
        <v>7</v>
      </c>
      <c r="B16" s="22" t="s">
        <v>66</v>
      </c>
      <c r="C16" s="580" t="str">
        <f>'1. CUTTING DOCKET'!$C$76</f>
        <v>IN BÁN THÀNH PHẨM TẠI THÂN TRƯỚC</v>
      </c>
      <c r="D16" s="578"/>
      <c r="E16" s="578"/>
      <c r="F16" s="579"/>
      <c r="G16" s="20"/>
      <c r="H16" s="21"/>
    </row>
    <row r="17" spans="1:8" ht="75" customHeight="1">
      <c r="A17" s="18">
        <v>8</v>
      </c>
      <c r="B17" s="22" t="s">
        <v>67</v>
      </c>
      <c r="C17" s="580" t="str">
        <f>'1. CUTTING DOCKET'!$C$84</f>
        <v>THÊU BÁN THÀNH PHẨM THÂN TRƯỚC SAU KHI IN</v>
      </c>
      <c r="D17" s="578"/>
      <c r="E17" s="578"/>
      <c r="F17" s="579"/>
      <c r="G17" s="24"/>
      <c r="H17" s="25"/>
    </row>
    <row r="18" spans="1:8" ht="75" customHeight="1">
      <c r="A18" s="18">
        <v>9</v>
      </c>
      <c r="B18" s="22" t="s">
        <v>68</v>
      </c>
      <c r="C18" s="580" t="str">
        <f>'1. CUTTING DOCKET'!$C$92</f>
        <v>KHÔNG WASH</v>
      </c>
      <c r="D18" s="578"/>
      <c r="E18" s="578"/>
      <c r="F18" s="579"/>
      <c r="G18" s="20"/>
      <c r="H18" s="21"/>
    </row>
    <row r="19" spans="1:8" ht="75" customHeight="1" thickBot="1">
      <c r="A19" s="26">
        <v>10</v>
      </c>
      <c r="B19" s="27" t="s">
        <v>69</v>
      </c>
      <c r="C19" s="568"/>
      <c r="D19" s="569"/>
      <c r="E19" s="569"/>
      <c r="F19" s="570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77734375" defaultRowHeight="18.600000000000001"/>
  <cols>
    <col min="1" max="1" width="3.77734375" style="178" customWidth="1"/>
    <col min="2" max="2" width="18.77734375" style="178" customWidth="1"/>
    <col min="3" max="3" width="13.77734375" style="178" customWidth="1"/>
    <col min="4" max="4" width="16.21875" style="178" customWidth="1"/>
    <col min="5" max="6" width="12.77734375" style="181" customWidth="1"/>
    <col min="7" max="7" width="14" style="178" bestFit="1" customWidth="1"/>
    <col min="8" max="8" width="19.5546875" style="178" customWidth="1"/>
    <col min="9" max="256" width="9.77734375" style="178"/>
    <col min="257" max="257" width="3.77734375" style="178" customWidth="1"/>
    <col min="258" max="259" width="9.5546875" style="178" customWidth="1"/>
    <col min="260" max="261" width="14.77734375" style="178" customWidth="1"/>
    <col min="262" max="262" width="0" style="178" hidden="1" customWidth="1"/>
    <col min="263" max="269" width="9.5546875" style="178" customWidth="1"/>
    <col min="270" max="512" width="9.77734375" style="178"/>
    <col min="513" max="513" width="3.77734375" style="178" customWidth="1"/>
    <col min="514" max="515" width="9.5546875" style="178" customWidth="1"/>
    <col min="516" max="517" width="14.77734375" style="178" customWidth="1"/>
    <col min="518" max="518" width="0" style="178" hidden="1" customWidth="1"/>
    <col min="519" max="525" width="9.5546875" style="178" customWidth="1"/>
    <col min="526" max="768" width="9.77734375" style="178"/>
    <col min="769" max="769" width="3.77734375" style="178" customWidth="1"/>
    <col min="770" max="771" width="9.5546875" style="178" customWidth="1"/>
    <col min="772" max="773" width="14.77734375" style="178" customWidth="1"/>
    <col min="774" max="774" width="0" style="178" hidden="1" customWidth="1"/>
    <col min="775" max="781" width="9.5546875" style="178" customWidth="1"/>
    <col min="782" max="1024" width="9.77734375" style="178"/>
    <col min="1025" max="1025" width="3.77734375" style="178" customWidth="1"/>
    <col min="1026" max="1027" width="9.5546875" style="178" customWidth="1"/>
    <col min="1028" max="1029" width="14.77734375" style="178" customWidth="1"/>
    <col min="1030" max="1030" width="0" style="178" hidden="1" customWidth="1"/>
    <col min="1031" max="1037" width="9.5546875" style="178" customWidth="1"/>
    <col min="1038" max="1280" width="9.77734375" style="178"/>
    <col min="1281" max="1281" width="3.77734375" style="178" customWidth="1"/>
    <col min="1282" max="1283" width="9.5546875" style="178" customWidth="1"/>
    <col min="1284" max="1285" width="14.77734375" style="178" customWidth="1"/>
    <col min="1286" max="1286" width="0" style="178" hidden="1" customWidth="1"/>
    <col min="1287" max="1293" width="9.5546875" style="178" customWidth="1"/>
    <col min="1294" max="1536" width="9.77734375" style="178"/>
    <col min="1537" max="1537" width="3.77734375" style="178" customWidth="1"/>
    <col min="1538" max="1539" width="9.5546875" style="178" customWidth="1"/>
    <col min="1540" max="1541" width="14.77734375" style="178" customWidth="1"/>
    <col min="1542" max="1542" width="0" style="178" hidden="1" customWidth="1"/>
    <col min="1543" max="1549" width="9.5546875" style="178" customWidth="1"/>
    <col min="1550" max="1792" width="9.77734375" style="178"/>
    <col min="1793" max="1793" width="3.77734375" style="178" customWidth="1"/>
    <col min="1794" max="1795" width="9.5546875" style="178" customWidth="1"/>
    <col min="1796" max="1797" width="14.77734375" style="178" customWidth="1"/>
    <col min="1798" max="1798" width="0" style="178" hidden="1" customWidth="1"/>
    <col min="1799" max="1805" width="9.5546875" style="178" customWidth="1"/>
    <col min="1806" max="2048" width="9.77734375" style="178"/>
    <col min="2049" max="2049" width="3.77734375" style="178" customWidth="1"/>
    <col min="2050" max="2051" width="9.5546875" style="178" customWidth="1"/>
    <col min="2052" max="2053" width="14.77734375" style="178" customWidth="1"/>
    <col min="2054" max="2054" width="0" style="178" hidden="1" customWidth="1"/>
    <col min="2055" max="2061" width="9.5546875" style="178" customWidth="1"/>
    <col min="2062" max="2304" width="9.77734375" style="178"/>
    <col min="2305" max="2305" width="3.77734375" style="178" customWidth="1"/>
    <col min="2306" max="2307" width="9.5546875" style="178" customWidth="1"/>
    <col min="2308" max="2309" width="14.77734375" style="178" customWidth="1"/>
    <col min="2310" max="2310" width="0" style="178" hidden="1" customWidth="1"/>
    <col min="2311" max="2317" width="9.5546875" style="178" customWidth="1"/>
    <col min="2318" max="2560" width="9.77734375" style="178"/>
    <col min="2561" max="2561" width="3.77734375" style="178" customWidth="1"/>
    <col min="2562" max="2563" width="9.5546875" style="178" customWidth="1"/>
    <col min="2564" max="2565" width="14.77734375" style="178" customWidth="1"/>
    <col min="2566" max="2566" width="0" style="178" hidden="1" customWidth="1"/>
    <col min="2567" max="2573" width="9.5546875" style="178" customWidth="1"/>
    <col min="2574" max="2816" width="9.77734375" style="178"/>
    <col min="2817" max="2817" width="3.77734375" style="178" customWidth="1"/>
    <col min="2818" max="2819" width="9.5546875" style="178" customWidth="1"/>
    <col min="2820" max="2821" width="14.77734375" style="178" customWidth="1"/>
    <col min="2822" max="2822" width="0" style="178" hidden="1" customWidth="1"/>
    <col min="2823" max="2829" width="9.5546875" style="178" customWidth="1"/>
    <col min="2830" max="3072" width="9.77734375" style="178"/>
    <col min="3073" max="3073" width="3.77734375" style="178" customWidth="1"/>
    <col min="3074" max="3075" width="9.5546875" style="178" customWidth="1"/>
    <col min="3076" max="3077" width="14.77734375" style="178" customWidth="1"/>
    <col min="3078" max="3078" width="0" style="178" hidden="1" customWidth="1"/>
    <col min="3079" max="3085" width="9.5546875" style="178" customWidth="1"/>
    <col min="3086" max="3328" width="9.77734375" style="178"/>
    <col min="3329" max="3329" width="3.77734375" style="178" customWidth="1"/>
    <col min="3330" max="3331" width="9.5546875" style="178" customWidth="1"/>
    <col min="3332" max="3333" width="14.77734375" style="178" customWidth="1"/>
    <col min="3334" max="3334" width="0" style="178" hidden="1" customWidth="1"/>
    <col min="3335" max="3341" width="9.5546875" style="178" customWidth="1"/>
    <col min="3342" max="3584" width="9.77734375" style="178"/>
    <col min="3585" max="3585" width="3.77734375" style="178" customWidth="1"/>
    <col min="3586" max="3587" width="9.5546875" style="178" customWidth="1"/>
    <col min="3588" max="3589" width="14.77734375" style="178" customWidth="1"/>
    <col min="3590" max="3590" width="0" style="178" hidden="1" customWidth="1"/>
    <col min="3591" max="3597" width="9.5546875" style="178" customWidth="1"/>
    <col min="3598" max="3840" width="9.77734375" style="178"/>
    <col min="3841" max="3841" width="3.77734375" style="178" customWidth="1"/>
    <col min="3842" max="3843" width="9.5546875" style="178" customWidth="1"/>
    <col min="3844" max="3845" width="14.77734375" style="178" customWidth="1"/>
    <col min="3846" max="3846" width="0" style="178" hidden="1" customWidth="1"/>
    <col min="3847" max="3853" width="9.5546875" style="178" customWidth="1"/>
    <col min="3854" max="4096" width="9.77734375" style="178"/>
    <col min="4097" max="4097" width="3.77734375" style="178" customWidth="1"/>
    <col min="4098" max="4099" width="9.5546875" style="178" customWidth="1"/>
    <col min="4100" max="4101" width="14.77734375" style="178" customWidth="1"/>
    <col min="4102" max="4102" width="0" style="178" hidden="1" customWidth="1"/>
    <col min="4103" max="4109" width="9.5546875" style="178" customWidth="1"/>
    <col min="4110" max="4352" width="9.77734375" style="178"/>
    <col min="4353" max="4353" width="3.77734375" style="178" customWidth="1"/>
    <col min="4354" max="4355" width="9.5546875" style="178" customWidth="1"/>
    <col min="4356" max="4357" width="14.77734375" style="178" customWidth="1"/>
    <col min="4358" max="4358" width="0" style="178" hidden="1" customWidth="1"/>
    <col min="4359" max="4365" width="9.5546875" style="178" customWidth="1"/>
    <col min="4366" max="4608" width="9.77734375" style="178"/>
    <col min="4609" max="4609" width="3.77734375" style="178" customWidth="1"/>
    <col min="4610" max="4611" width="9.5546875" style="178" customWidth="1"/>
    <col min="4612" max="4613" width="14.77734375" style="178" customWidth="1"/>
    <col min="4614" max="4614" width="0" style="178" hidden="1" customWidth="1"/>
    <col min="4615" max="4621" width="9.5546875" style="178" customWidth="1"/>
    <col min="4622" max="4864" width="9.77734375" style="178"/>
    <col min="4865" max="4865" width="3.77734375" style="178" customWidth="1"/>
    <col min="4866" max="4867" width="9.5546875" style="178" customWidth="1"/>
    <col min="4868" max="4869" width="14.77734375" style="178" customWidth="1"/>
    <col min="4870" max="4870" width="0" style="178" hidden="1" customWidth="1"/>
    <col min="4871" max="4877" width="9.5546875" style="178" customWidth="1"/>
    <col min="4878" max="5120" width="9.77734375" style="178"/>
    <col min="5121" max="5121" width="3.77734375" style="178" customWidth="1"/>
    <col min="5122" max="5123" width="9.5546875" style="178" customWidth="1"/>
    <col min="5124" max="5125" width="14.77734375" style="178" customWidth="1"/>
    <col min="5126" max="5126" width="0" style="178" hidden="1" customWidth="1"/>
    <col min="5127" max="5133" width="9.5546875" style="178" customWidth="1"/>
    <col min="5134" max="5376" width="9.77734375" style="178"/>
    <col min="5377" max="5377" width="3.77734375" style="178" customWidth="1"/>
    <col min="5378" max="5379" width="9.5546875" style="178" customWidth="1"/>
    <col min="5380" max="5381" width="14.77734375" style="178" customWidth="1"/>
    <col min="5382" max="5382" width="0" style="178" hidden="1" customWidth="1"/>
    <col min="5383" max="5389" width="9.5546875" style="178" customWidth="1"/>
    <col min="5390" max="5632" width="9.77734375" style="178"/>
    <col min="5633" max="5633" width="3.77734375" style="178" customWidth="1"/>
    <col min="5634" max="5635" width="9.5546875" style="178" customWidth="1"/>
    <col min="5636" max="5637" width="14.77734375" style="178" customWidth="1"/>
    <col min="5638" max="5638" width="0" style="178" hidden="1" customWidth="1"/>
    <col min="5639" max="5645" width="9.5546875" style="178" customWidth="1"/>
    <col min="5646" max="5888" width="9.77734375" style="178"/>
    <col min="5889" max="5889" width="3.77734375" style="178" customWidth="1"/>
    <col min="5890" max="5891" width="9.5546875" style="178" customWidth="1"/>
    <col min="5892" max="5893" width="14.77734375" style="178" customWidth="1"/>
    <col min="5894" max="5894" width="0" style="178" hidden="1" customWidth="1"/>
    <col min="5895" max="5901" width="9.5546875" style="178" customWidth="1"/>
    <col min="5902" max="6144" width="9.77734375" style="178"/>
    <col min="6145" max="6145" width="3.77734375" style="178" customWidth="1"/>
    <col min="6146" max="6147" width="9.5546875" style="178" customWidth="1"/>
    <col min="6148" max="6149" width="14.77734375" style="178" customWidth="1"/>
    <col min="6150" max="6150" width="0" style="178" hidden="1" customWidth="1"/>
    <col min="6151" max="6157" width="9.5546875" style="178" customWidth="1"/>
    <col min="6158" max="6400" width="9.77734375" style="178"/>
    <col min="6401" max="6401" width="3.77734375" style="178" customWidth="1"/>
    <col min="6402" max="6403" width="9.5546875" style="178" customWidth="1"/>
    <col min="6404" max="6405" width="14.77734375" style="178" customWidth="1"/>
    <col min="6406" max="6406" width="0" style="178" hidden="1" customWidth="1"/>
    <col min="6407" max="6413" width="9.5546875" style="178" customWidth="1"/>
    <col min="6414" max="6656" width="9.77734375" style="178"/>
    <col min="6657" max="6657" width="3.77734375" style="178" customWidth="1"/>
    <col min="6658" max="6659" width="9.5546875" style="178" customWidth="1"/>
    <col min="6660" max="6661" width="14.77734375" style="178" customWidth="1"/>
    <col min="6662" max="6662" width="0" style="178" hidden="1" customWidth="1"/>
    <col min="6663" max="6669" width="9.5546875" style="178" customWidth="1"/>
    <col min="6670" max="6912" width="9.77734375" style="178"/>
    <col min="6913" max="6913" width="3.77734375" style="178" customWidth="1"/>
    <col min="6914" max="6915" width="9.5546875" style="178" customWidth="1"/>
    <col min="6916" max="6917" width="14.77734375" style="178" customWidth="1"/>
    <col min="6918" max="6918" width="0" style="178" hidden="1" customWidth="1"/>
    <col min="6919" max="6925" width="9.5546875" style="178" customWidth="1"/>
    <col min="6926" max="7168" width="9.77734375" style="178"/>
    <col min="7169" max="7169" width="3.77734375" style="178" customWidth="1"/>
    <col min="7170" max="7171" width="9.5546875" style="178" customWidth="1"/>
    <col min="7172" max="7173" width="14.77734375" style="178" customWidth="1"/>
    <col min="7174" max="7174" width="0" style="178" hidden="1" customWidth="1"/>
    <col min="7175" max="7181" width="9.5546875" style="178" customWidth="1"/>
    <col min="7182" max="7424" width="9.77734375" style="178"/>
    <col min="7425" max="7425" width="3.77734375" style="178" customWidth="1"/>
    <col min="7426" max="7427" width="9.5546875" style="178" customWidth="1"/>
    <col min="7428" max="7429" width="14.77734375" style="178" customWidth="1"/>
    <col min="7430" max="7430" width="0" style="178" hidden="1" customWidth="1"/>
    <col min="7431" max="7437" width="9.5546875" style="178" customWidth="1"/>
    <col min="7438" max="7680" width="9.77734375" style="178"/>
    <col min="7681" max="7681" width="3.77734375" style="178" customWidth="1"/>
    <col min="7682" max="7683" width="9.5546875" style="178" customWidth="1"/>
    <col min="7684" max="7685" width="14.77734375" style="178" customWidth="1"/>
    <col min="7686" max="7686" width="0" style="178" hidden="1" customWidth="1"/>
    <col min="7687" max="7693" width="9.5546875" style="178" customWidth="1"/>
    <col min="7694" max="7936" width="9.77734375" style="178"/>
    <col min="7937" max="7937" width="3.77734375" style="178" customWidth="1"/>
    <col min="7938" max="7939" width="9.5546875" style="178" customWidth="1"/>
    <col min="7940" max="7941" width="14.77734375" style="178" customWidth="1"/>
    <col min="7942" max="7942" width="0" style="178" hidden="1" customWidth="1"/>
    <col min="7943" max="7949" width="9.5546875" style="178" customWidth="1"/>
    <col min="7950" max="8192" width="9.77734375" style="178"/>
    <col min="8193" max="8193" width="3.77734375" style="178" customWidth="1"/>
    <col min="8194" max="8195" width="9.5546875" style="178" customWidth="1"/>
    <col min="8196" max="8197" width="14.77734375" style="178" customWidth="1"/>
    <col min="8198" max="8198" width="0" style="178" hidden="1" customWidth="1"/>
    <col min="8199" max="8205" width="9.5546875" style="178" customWidth="1"/>
    <col min="8206" max="8448" width="9.77734375" style="178"/>
    <col min="8449" max="8449" width="3.77734375" style="178" customWidth="1"/>
    <col min="8450" max="8451" width="9.5546875" style="178" customWidth="1"/>
    <col min="8452" max="8453" width="14.77734375" style="178" customWidth="1"/>
    <col min="8454" max="8454" width="0" style="178" hidden="1" customWidth="1"/>
    <col min="8455" max="8461" width="9.5546875" style="178" customWidth="1"/>
    <col min="8462" max="8704" width="9.77734375" style="178"/>
    <col min="8705" max="8705" width="3.77734375" style="178" customWidth="1"/>
    <col min="8706" max="8707" width="9.5546875" style="178" customWidth="1"/>
    <col min="8708" max="8709" width="14.77734375" style="178" customWidth="1"/>
    <col min="8710" max="8710" width="0" style="178" hidden="1" customWidth="1"/>
    <col min="8711" max="8717" width="9.5546875" style="178" customWidth="1"/>
    <col min="8718" max="8960" width="9.77734375" style="178"/>
    <col min="8961" max="8961" width="3.77734375" style="178" customWidth="1"/>
    <col min="8962" max="8963" width="9.5546875" style="178" customWidth="1"/>
    <col min="8964" max="8965" width="14.77734375" style="178" customWidth="1"/>
    <col min="8966" max="8966" width="0" style="178" hidden="1" customWidth="1"/>
    <col min="8967" max="8973" width="9.5546875" style="178" customWidth="1"/>
    <col min="8974" max="9216" width="9.77734375" style="178"/>
    <col min="9217" max="9217" width="3.77734375" style="178" customWidth="1"/>
    <col min="9218" max="9219" width="9.5546875" style="178" customWidth="1"/>
    <col min="9220" max="9221" width="14.77734375" style="178" customWidth="1"/>
    <col min="9222" max="9222" width="0" style="178" hidden="1" customWidth="1"/>
    <col min="9223" max="9229" width="9.5546875" style="178" customWidth="1"/>
    <col min="9230" max="9472" width="9.77734375" style="178"/>
    <col min="9473" max="9473" width="3.77734375" style="178" customWidth="1"/>
    <col min="9474" max="9475" width="9.5546875" style="178" customWidth="1"/>
    <col min="9476" max="9477" width="14.77734375" style="178" customWidth="1"/>
    <col min="9478" max="9478" width="0" style="178" hidden="1" customWidth="1"/>
    <col min="9479" max="9485" width="9.5546875" style="178" customWidth="1"/>
    <col min="9486" max="9728" width="9.77734375" style="178"/>
    <col min="9729" max="9729" width="3.77734375" style="178" customWidth="1"/>
    <col min="9730" max="9731" width="9.5546875" style="178" customWidth="1"/>
    <col min="9732" max="9733" width="14.77734375" style="178" customWidth="1"/>
    <col min="9734" max="9734" width="0" style="178" hidden="1" customWidth="1"/>
    <col min="9735" max="9741" width="9.5546875" style="178" customWidth="1"/>
    <col min="9742" max="9984" width="9.77734375" style="178"/>
    <col min="9985" max="9985" width="3.77734375" style="178" customWidth="1"/>
    <col min="9986" max="9987" width="9.5546875" style="178" customWidth="1"/>
    <col min="9988" max="9989" width="14.77734375" style="178" customWidth="1"/>
    <col min="9990" max="9990" width="0" style="178" hidden="1" customWidth="1"/>
    <col min="9991" max="9997" width="9.5546875" style="178" customWidth="1"/>
    <col min="9998" max="10240" width="9.77734375" style="178"/>
    <col min="10241" max="10241" width="3.77734375" style="178" customWidth="1"/>
    <col min="10242" max="10243" width="9.5546875" style="178" customWidth="1"/>
    <col min="10244" max="10245" width="14.77734375" style="178" customWidth="1"/>
    <col min="10246" max="10246" width="0" style="178" hidden="1" customWidth="1"/>
    <col min="10247" max="10253" width="9.5546875" style="178" customWidth="1"/>
    <col min="10254" max="10496" width="9.77734375" style="178"/>
    <col min="10497" max="10497" width="3.77734375" style="178" customWidth="1"/>
    <col min="10498" max="10499" width="9.5546875" style="178" customWidth="1"/>
    <col min="10500" max="10501" width="14.77734375" style="178" customWidth="1"/>
    <col min="10502" max="10502" width="0" style="178" hidden="1" customWidth="1"/>
    <col min="10503" max="10509" width="9.5546875" style="178" customWidth="1"/>
    <col min="10510" max="10752" width="9.77734375" style="178"/>
    <col min="10753" max="10753" width="3.77734375" style="178" customWidth="1"/>
    <col min="10754" max="10755" width="9.5546875" style="178" customWidth="1"/>
    <col min="10756" max="10757" width="14.77734375" style="178" customWidth="1"/>
    <col min="10758" max="10758" width="0" style="178" hidden="1" customWidth="1"/>
    <col min="10759" max="10765" width="9.5546875" style="178" customWidth="1"/>
    <col min="10766" max="11008" width="9.77734375" style="178"/>
    <col min="11009" max="11009" width="3.77734375" style="178" customWidth="1"/>
    <col min="11010" max="11011" width="9.5546875" style="178" customWidth="1"/>
    <col min="11012" max="11013" width="14.77734375" style="178" customWidth="1"/>
    <col min="11014" max="11014" width="0" style="178" hidden="1" customWidth="1"/>
    <col min="11015" max="11021" width="9.5546875" style="178" customWidth="1"/>
    <col min="11022" max="11264" width="9.77734375" style="178"/>
    <col min="11265" max="11265" width="3.77734375" style="178" customWidth="1"/>
    <col min="11266" max="11267" width="9.5546875" style="178" customWidth="1"/>
    <col min="11268" max="11269" width="14.77734375" style="178" customWidth="1"/>
    <col min="11270" max="11270" width="0" style="178" hidden="1" customWidth="1"/>
    <col min="11271" max="11277" width="9.5546875" style="178" customWidth="1"/>
    <col min="11278" max="11520" width="9.77734375" style="178"/>
    <col min="11521" max="11521" width="3.77734375" style="178" customWidth="1"/>
    <col min="11522" max="11523" width="9.5546875" style="178" customWidth="1"/>
    <col min="11524" max="11525" width="14.77734375" style="178" customWidth="1"/>
    <col min="11526" max="11526" width="0" style="178" hidden="1" customWidth="1"/>
    <col min="11527" max="11533" width="9.5546875" style="178" customWidth="1"/>
    <col min="11534" max="11776" width="9.77734375" style="178"/>
    <col min="11777" max="11777" width="3.77734375" style="178" customWidth="1"/>
    <col min="11778" max="11779" width="9.5546875" style="178" customWidth="1"/>
    <col min="11780" max="11781" width="14.77734375" style="178" customWidth="1"/>
    <col min="11782" max="11782" width="0" style="178" hidden="1" customWidth="1"/>
    <col min="11783" max="11789" width="9.5546875" style="178" customWidth="1"/>
    <col min="11790" max="12032" width="9.77734375" style="178"/>
    <col min="12033" max="12033" width="3.77734375" style="178" customWidth="1"/>
    <col min="12034" max="12035" width="9.5546875" style="178" customWidth="1"/>
    <col min="12036" max="12037" width="14.77734375" style="178" customWidth="1"/>
    <col min="12038" max="12038" width="0" style="178" hidden="1" customWidth="1"/>
    <col min="12039" max="12045" width="9.5546875" style="178" customWidth="1"/>
    <col min="12046" max="12288" width="9.77734375" style="178"/>
    <col min="12289" max="12289" width="3.77734375" style="178" customWidth="1"/>
    <col min="12290" max="12291" width="9.5546875" style="178" customWidth="1"/>
    <col min="12292" max="12293" width="14.77734375" style="178" customWidth="1"/>
    <col min="12294" max="12294" width="0" style="178" hidden="1" customWidth="1"/>
    <col min="12295" max="12301" width="9.5546875" style="178" customWidth="1"/>
    <col min="12302" max="12544" width="9.77734375" style="178"/>
    <col min="12545" max="12545" width="3.77734375" style="178" customWidth="1"/>
    <col min="12546" max="12547" width="9.5546875" style="178" customWidth="1"/>
    <col min="12548" max="12549" width="14.77734375" style="178" customWidth="1"/>
    <col min="12550" max="12550" width="0" style="178" hidden="1" customWidth="1"/>
    <col min="12551" max="12557" width="9.5546875" style="178" customWidth="1"/>
    <col min="12558" max="12800" width="9.77734375" style="178"/>
    <col min="12801" max="12801" width="3.77734375" style="178" customWidth="1"/>
    <col min="12802" max="12803" width="9.5546875" style="178" customWidth="1"/>
    <col min="12804" max="12805" width="14.77734375" style="178" customWidth="1"/>
    <col min="12806" max="12806" width="0" style="178" hidden="1" customWidth="1"/>
    <col min="12807" max="12813" width="9.5546875" style="178" customWidth="1"/>
    <col min="12814" max="13056" width="9.77734375" style="178"/>
    <col min="13057" max="13057" width="3.77734375" style="178" customWidth="1"/>
    <col min="13058" max="13059" width="9.5546875" style="178" customWidth="1"/>
    <col min="13060" max="13061" width="14.77734375" style="178" customWidth="1"/>
    <col min="13062" max="13062" width="0" style="178" hidden="1" customWidth="1"/>
    <col min="13063" max="13069" width="9.5546875" style="178" customWidth="1"/>
    <col min="13070" max="13312" width="9.77734375" style="178"/>
    <col min="13313" max="13313" width="3.77734375" style="178" customWidth="1"/>
    <col min="13314" max="13315" width="9.5546875" style="178" customWidth="1"/>
    <col min="13316" max="13317" width="14.77734375" style="178" customWidth="1"/>
    <col min="13318" max="13318" width="0" style="178" hidden="1" customWidth="1"/>
    <col min="13319" max="13325" width="9.5546875" style="178" customWidth="1"/>
    <col min="13326" max="13568" width="9.77734375" style="178"/>
    <col min="13569" max="13569" width="3.77734375" style="178" customWidth="1"/>
    <col min="13570" max="13571" width="9.5546875" style="178" customWidth="1"/>
    <col min="13572" max="13573" width="14.77734375" style="178" customWidth="1"/>
    <col min="13574" max="13574" width="0" style="178" hidden="1" customWidth="1"/>
    <col min="13575" max="13581" width="9.5546875" style="178" customWidth="1"/>
    <col min="13582" max="13824" width="9.77734375" style="178"/>
    <col min="13825" max="13825" width="3.77734375" style="178" customWidth="1"/>
    <col min="13826" max="13827" width="9.5546875" style="178" customWidth="1"/>
    <col min="13828" max="13829" width="14.77734375" style="178" customWidth="1"/>
    <col min="13830" max="13830" width="0" style="178" hidden="1" customWidth="1"/>
    <col min="13831" max="13837" width="9.5546875" style="178" customWidth="1"/>
    <col min="13838" max="14080" width="9.77734375" style="178"/>
    <col min="14081" max="14081" width="3.77734375" style="178" customWidth="1"/>
    <col min="14082" max="14083" width="9.5546875" style="178" customWidth="1"/>
    <col min="14084" max="14085" width="14.77734375" style="178" customWidth="1"/>
    <col min="14086" max="14086" width="0" style="178" hidden="1" customWidth="1"/>
    <col min="14087" max="14093" width="9.5546875" style="178" customWidth="1"/>
    <col min="14094" max="14336" width="9.77734375" style="178"/>
    <col min="14337" max="14337" width="3.77734375" style="178" customWidth="1"/>
    <col min="14338" max="14339" width="9.5546875" style="178" customWidth="1"/>
    <col min="14340" max="14341" width="14.77734375" style="178" customWidth="1"/>
    <col min="14342" max="14342" width="0" style="178" hidden="1" customWidth="1"/>
    <col min="14343" max="14349" width="9.5546875" style="178" customWidth="1"/>
    <col min="14350" max="14592" width="9.77734375" style="178"/>
    <col min="14593" max="14593" width="3.77734375" style="178" customWidth="1"/>
    <col min="14594" max="14595" width="9.5546875" style="178" customWidth="1"/>
    <col min="14596" max="14597" width="14.77734375" style="178" customWidth="1"/>
    <col min="14598" max="14598" width="0" style="178" hidden="1" customWidth="1"/>
    <col min="14599" max="14605" width="9.5546875" style="178" customWidth="1"/>
    <col min="14606" max="14848" width="9.77734375" style="178"/>
    <col min="14849" max="14849" width="3.77734375" style="178" customWidth="1"/>
    <col min="14850" max="14851" width="9.5546875" style="178" customWidth="1"/>
    <col min="14852" max="14853" width="14.77734375" style="178" customWidth="1"/>
    <col min="14854" max="14854" width="0" style="178" hidden="1" customWidth="1"/>
    <col min="14855" max="14861" width="9.5546875" style="178" customWidth="1"/>
    <col min="14862" max="15104" width="9.77734375" style="178"/>
    <col min="15105" max="15105" width="3.77734375" style="178" customWidth="1"/>
    <col min="15106" max="15107" width="9.5546875" style="178" customWidth="1"/>
    <col min="15108" max="15109" width="14.77734375" style="178" customWidth="1"/>
    <col min="15110" max="15110" width="0" style="178" hidden="1" customWidth="1"/>
    <col min="15111" max="15117" width="9.5546875" style="178" customWidth="1"/>
    <col min="15118" max="15360" width="9.77734375" style="178"/>
    <col min="15361" max="15361" width="3.77734375" style="178" customWidth="1"/>
    <col min="15362" max="15363" width="9.5546875" style="178" customWidth="1"/>
    <col min="15364" max="15365" width="14.77734375" style="178" customWidth="1"/>
    <col min="15366" max="15366" width="0" style="178" hidden="1" customWidth="1"/>
    <col min="15367" max="15373" width="9.5546875" style="178" customWidth="1"/>
    <col min="15374" max="15616" width="9.77734375" style="178"/>
    <col min="15617" max="15617" width="3.77734375" style="178" customWidth="1"/>
    <col min="15618" max="15619" width="9.5546875" style="178" customWidth="1"/>
    <col min="15620" max="15621" width="14.77734375" style="178" customWidth="1"/>
    <col min="15622" max="15622" width="0" style="178" hidden="1" customWidth="1"/>
    <col min="15623" max="15629" width="9.5546875" style="178" customWidth="1"/>
    <col min="15630" max="15872" width="9.77734375" style="178"/>
    <col min="15873" max="15873" width="3.77734375" style="178" customWidth="1"/>
    <col min="15874" max="15875" width="9.5546875" style="178" customWidth="1"/>
    <col min="15876" max="15877" width="14.77734375" style="178" customWidth="1"/>
    <col min="15878" max="15878" width="0" style="178" hidden="1" customWidth="1"/>
    <col min="15879" max="15885" width="9.5546875" style="178" customWidth="1"/>
    <col min="15886" max="16128" width="9.77734375" style="178"/>
    <col min="16129" max="16129" width="3.77734375" style="178" customWidth="1"/>
    <col min="16130" max="16131" width="9.5546875" style="178" customWidth="1"/>
    <col min="16132" max="16133" width="14.77734375" style="178" customWidth="1"/>
    <col min="16134" max="16134" width="0" style="178" hidden="1" customWidth="1"/>
    <col min="16135" max="16141" width="9.5546875" style="178" customWidth="1"/>
    <col min="16142" max="16384" width="9.77734375" style="178"/>
  </cols>
  <sheetData>
    <row r="1" spans="1:8" s="136" customFormat="1" ht="14.1" customHeight="1">
      <c r="A1" s="130"/>
      <c r="B1" s="131" t="s">
        <v>149</v>
      </c>
      <c r="C1" s="132" t="s">
        <v>159</v>
      </c>
      <c r="D1" s="133"/>
      <c r="E1" s="134"/>
      <c r="F1" s="134"/>
      <c r="G1" s="133"/>
      <c r="H1" s="135"/>
    </row>
    <row r="2" spans="1:8" s="136" customFormat="1" ht="14.1" customHeight="1" thickBot="1">
      <c r="A2" s="137"/>
      <c r="B2" s="138" t="s">
        <v>151</v>
      </c>
      <c r="C2" s="139" t="s">
        <v>152</v>
      </c>
      <c r="E2" s="140"/>
      <c r="F2" s="140"/>
      <c r="H2" s="141"/>
    </row>
    <row r="3" spans="1:8" s="136" customFormat="1" ht="14.1" customHeight="1" thickBot="1">
      <c r="A3" s="137"/>
      <c r="B3" s="138" t="s">
        <v>153</v>
      </c>
      <c r="C3" s="142" t="s">
        <v>160</v>
      </c>
      <c r="E3" s="589" t="s">
        <v>50</v>
      </c>
      <c r="F3" s="590"/>
      <c r="G3" s="143">
        <f ca="1">TODAY()</f>
        <v>45489</v>
      </c>
      <c r="H3" s="141"/>
    </row>
    <row r="4" spans="1:8" s="147" customFormat="1" ht="4.05" customHeight="1" thickBot="1">
      <c r="A4" s="144"/>
      <c r="B4" s="145"/>
      <c r="C4" s="145"/>
      <c r="D4" s="145"/>
      <c r="E4" s="146"/>
      <c r="F4" s="146"/>
      <c r="G4" s="145"/>
      <c r="H4" s="141"/>
    </row>
    <row r="5" spans="1:8" s="147" customFormat="1" ht="17.25" customHeight="1" thickBot="1">
      <c r="A5" s="144"/>
      <c r="B5" s="148" t="s">
        <v>51</v>
      </c>
      <c r="C5" s="591" t="str">
        <f>'1. CUTTING DOCKET'!L14</f>
        <v>LOYALIST</v>
      </c>
      <c r="D5" s="592"/>
      <c r="E5" s="149" t="s">
        <v>52</v>
      </c>
      <c r="F5" s="591" t="str">
        <f>'1. CUTTING DOCKET'!D9</f>
        <v>SS24</v>
      </c>
      <c r="G5" s="592"/>
      <c r="H5" s="141"/>
    </row>
    <row r="6" spans="1:8" s="147" customFormat="1" ht="4.05" customHeight="1" thickBot="1">
      <c r="A6" s="144"/>
      <c r="B6" s="150"/>
      <c r="C6" s="145"/>
      <c r="D6" s="145"/>
      <c r="E6" s="151"/>
      <c r="F6" s="146"/>
      <c r="G6" s="145"/>
      <c r="H6" s="141"/>
    </row>
    <row r="7" spans="1:8" s="147" customFormat="1" ht="26.55" customHeight="1" thickBot="1">
      <c r="A7" s="144"/>
      <c r="B7" s="148" t="s">
        <v>161</v>
      </c>
      <c r="C7" s="593" t="str">
        <f>'1. CUTTING DOCKET'!D7</f>
        <v>LYHD144</v>
      </c>
      <c r="D7" s="594"/>
      <c r="E7" s="149" t="s">
        <v>54</v>
      </c>
      <c r="F7" s="591" t="str">
        <f>'1. CUTTING DOCKET'!D10</f>
        <v>HOODIE</v>
      </c>
      <c r="G7" s="592"/>
      <c r="H7" s="141"/>
    </row>
    <row r="8" spans="1:8" s="147" customFormat="1" ht="9" customHeight="1" thickBot="1">
      <c r="A8" s="152"/>
      <c r="B8" s="153"/>
      <c r="C8" s="153"/>
      <c r="D8" s="153"/>
      <c r="E8" s="154"/>
      <c r="F8" s="154"/>
      <c r="G8" s="153"/>
      <c r="H8" s="135"/>
    </row>
    <row r="9" spans="1:8" s="159" customFormat="1" ht="26.55" customHeight="1" thickBot="1">
      <c r="A9" s="155"/>
      <c r="B9" s="156" t="s">
        <v>56</v>
      </c>
      <c r="C9" s="586" t="s">
        <v>49</v>
      </c>
      <c r="D9" s="587"/>
      <c r="E9" s="587"/>
      <c r="F9" s="588"/>
      <c r="G9" s="157" t="s">
        <v>57</v>
      </c>
      <c r="H9" s="158" t="s">
        <v>162</v>
      </c>
    </row>
    <row r="10" spans="1:8" s="147" customFormat="1" ht="57" customHeight="1">
      <c r="A10" s="160">
        <v>1</v>
      </c>
      <c r="B10" s="161" t="s">
        <v>59</v>
      </c>
      <c r="C10" s="574" t="s">
        <v>60</v>
      </c>
      <c r="D10" s="575"/>
      <c r="E10" s="575"/>
      <c r="F10" s="576"/>
      <c r="G10" s="162"/>
      <c r="H10" s="163"/>
    </row>
    <row r="11" spans="1:8" s="147" customFormat="1" ht="57" customHeight="1">
      <c r="A11" s="164">
        <v>2</v>
      </c>
      <c r="B11" s="165" t="s">
        <v>61</v>
      </c>
      <c r="C11" s="577" t="s">
        <v>60</v>
      </c>
      <c r="D11" s="578"/>
      <c r="E11" s="578"/>
      <c r="F11" s="579"/>
      <c r="G11" s="166"/>
      <c r="H11" s="167"/>
    </row>
    <row r="12" spans="1:8" s="147" customFormat="1" ht="57" customHeight="1">
      <c r="A12" s="164">
        <v>3</v>
      </c>
      <c r="B12" s="165" t="s">
        <v>62</v>
      </c>
      <c r="C12" s="577" t="s">
        <v>154</v>
      </c>
      <c r="D12" s="578"/>
      <c r="E12" s="578"/>
      <c r="F12" s="579"/>
      <c r="G12" s="166"/>
      <c r="H12" s="167"/>
    </row>
    <row r="13" spans="1:8" s="147" customFormat="1" ht="49.5" customHeight="1">
      <c r="A13" s="164">
        <v>4</v>
      </c>
      <c r="B13" s="168" t="s">
        <v>63</v>
      </c>
      <c r="C13" s="577" t="s">
        <v>80</v>
      </c>
      <c r="D13" s="578"/>
      <c r="E13" s="578"/>
      <c r="F13" s="579"/>
      <c r="G13" s="166"/>
      <c r="H13" s="167"/>
    </row>
    <row r="14" spans="1:8" s="147" customFormat="1" ht="80.25" customHeight="1">
      <c r="A14" s="169">
        <v>5</v>
      </c>
      <c r="B14" s="165" t="s">
        <v>64</v>
      </c>
      <c r="C14" s="577" t="s">
        <v>171</v>
      </c>
      <c r="D14" s="578"/>
      <c r="E14" s="578"/>
      <c r="F14" s="579"/>
      <c r="G14" s="166"/>
      <c r="H14" s="167"/>
    </row>
    <row r="15" spans="1:8" s="147" customFormat="1" ht="100.5" customHeight="1">
      <c r="A15" s="169">
        <v>6</v>
      </c>
      <c r="B15" s="165" t="s">
        <v>65</v>
      </c>
      <c r="C15" s="577" t="s">
        <v>157</v>
      </c>
      <c r="D15" s="578"/>
      <c r="E15" s="578"/>
      <c r="F15" s="579"/>
      <c r="G15" s="166"/>
      <c r="H15" s="167"/>
    </row>
    <row r="16" spans="1:8" s="147" customFormat="1" ht="57" customHeight="1">
      <c r="A16" s="164">
        <v>7</v>
      </c>
      <c r="B16" s="168" t="s">
        <v>163</v>
      </c>
      <c r="C16" s="580" t="str">
        <f>'1. CUTTING DOCKET'!C76</f>
        <v>IN BÁN THÀNH PHẨM TẠI THÂN TRƯỚC</v>
      </c>
      <c r="D16" s="578"/>
      <c r="E16" s="578"/>
      <c r="F16" s="579"/>
      <c r="G16" s="166"/>
      <c r="H16" s="167"/>
    </row>
    <row r="17" spans="1:8" s="147" customFormat="1" ht="57" customHeight="1">
      <c r="A17" s="164"/>
      <c r="B17" s="170" t="s">
        <v>67</v>
      </c>
      <c r="C17" s="580" t="str">
        <f>'1. CUTTING DOCKET'!C84</f>
        <v>THÊU BÁN THÀNH PHẨM THÂN TRƯỚC SAU KHI IN</v>
      </c>
      <c r="D17" s="578"/>
      <c r="E17" s="578"/>
      <c r="F17" s="579"/>
      <c r="G17" s="171"/>
      <c r="H17" s="172"/>
    </row>
    <row r="18" spans="1:8" s="147" customFormat="1" ht="58.5" customHeight="1">
      <c r="A18" s="164">
        <v>9</v>
      </c>
      <c r="B18" s="168" t="s">
        <v>68</v>
      </c>
      <c r="C18" s="580" t="str">
        <f>'1. CUTTING DOCKET'!C92</f>
        <v>KHÔNG WASH</v>
      </c>
      <c r="D18" s="578"/>
      <c r="E18" s="578"/>
      <c r="F18" s="579"/>
      <c r="G18" s="166"/>
      <c r="H18" s="167"/>
    </row>
    <row r="19" spans="1:8" s="147" customFormat="1" ht="58.5" customHeight="1" thickBot="1">
      <c r="A19" s="173">
        <v>10</v>
      </c>
      <c r="B19" s="174" t="s">
        <v>69</v>
      </c>
      <c r="C19" s="568"/>
      <c r="D19" s="569"/>
      <c r="E19" s="569"/>
      <c r="F19" s="570"/>
      <c r="G19" s="175"/>
      <c r="H19" s="176"/>
    </row>
    <row r="20" spans="1:8" ht="5.55" customHeight="1">
      <c r="A20" s="159"/>
      <c r="B20" s="159"/>
      <c r="C20" s="151"/>
      <c r="D20" s="151"/>
      <c r="E20" s="151"/>
      <c r="F20" s="151"/>
      <c r="G20" s="159"/>
      <c r="H20" s="177"/>
    </row>
    <row r="21" spans="1:8" ht="40.049999999999997" customHeight="1">
      <c r="A21" s="159"/>
      <c r="B21" s="179" t="s">
        <v>164</v>
      </c>
      <c r="C21" s="179" t="s">
        <v>165</v>
      </c>
      <c r="D21" s="180" t="s">
        <v>166</v>
      </c>
      <c r="E21" s="180" t="s">
        <v>167</v>
      </c>
      <c r="F21" s="180" t="s">
        <v>168</v>
      </c>
      <c r="G21" s="179" t="s">
        <v>169</v>
      </c>
      <c r="H21" s="179" t="s">
        <v>170</v>
      </c>
    </row>
    <row r="22" spans="1:8" ht="40.049999999999997" customHeight="1">
      <c r="A22" s="145"/>
      <c r="B22" s="136"/>
      <c r="C22" s="136"/>
      <c r="D22" s="136"/>
      <c r="E22" s="140"/>
      <c r="F22" s="140"/>
      <c r="G22" s="136"/>
      <c r="H22" s="136"/>
    </row>
    <row r="23" spans="1:8" ht="40.049999999999997" customHeight="1">
      <c r="A23" s="145"/>
      <c r="B23" s="136"/>
      <c r="C23" s="136"/>
      <c r="D23" s="136"/>
      <c r="E23" s="140"/>
      <c r="F23" s="140"/>
      <c r="G23" s="136"/>
      <c r="H23" s="136"/>
    </row>
    <row r="24" spans="1:8" ht="40.049999999999997" customHeight="1">
      <c r="A24" s="145"/>
      <c r="B24" s="136"/>
      <c r="C24" s="136"/>
      <c r="D24" s="136"/>
      <c r="E24" s="140"/>
      <c r="F24" s="140"/>
      <c r="G24" s="136"/>
      <c r="H24" s="136"/>
    </row>
    <row r="25" spans="1:8" ht="40.049999999999997" customHeight="1">
      <c r="A25" s="145"/>
      <c r="B25" s="136"/>
      <c r="C25" s="136"/>
      <c r="D25" s="136"/>
      <c r="E25" s="140"/>
      <c r="F25" s="140"/>
      <c r="G25" s="136"/>
      <c r="H25" s="136"/>
    </row>
    <row r="26" spans="1:8" ht="40.049999999999997" customHeight="1">
      <c r="A26" s="145"/>
      <c r="B26" s="136"/>
      <c r="C26" s="136"/>
      <c r="D26" s="136"/>
      <c r="E26" s="140"/>
      <c r="F26" s="140"/>
      <c r="G26" s="136"/>
      <c r="H26" s="136"/>
    </row>
    <row r="27" spans="1:8" ht="40.049999999999997" customHeight="1">
      <c r="A27" s="145"/>
      <c r="B27" s="136"/>
      <c r="C27" s="136"/>
      <c r="D27" s="136"/>
      <c r="E27" s="140"/>
      <c r="F27" s="140"/>
      <c r="G27" s="136"/>
      <c r="H27" s="136"/>
    </row>
    <row r="28" spans="1:8" ht="40.049999999999997" customHeight="1">
      <c r="A28" s="145"/>
      <c r="B28" s="136"/>
      <c r="C28" s="136"/>
      <c r="D28" s="136"/>
      <c r="E28" s="140"/>
      <c r="F28" s="140"/>
      <c r="G28" s="136"/>
      <c r="H28" s="136"/>
    </row>
    <row r="29" spans="1:8" ht="40.049999999999997" customHeight="1">
      <c r="A29" s="145"/>
      <c r="B29" s="136"/>
      <c r="C29" s="136"/>
      <c r="D29" s="136"/>
      <c r="E29" s="140"/>
      <c r="F29" s="140"/>
      <c r="G29" s="136"/>
      <c r="H29" s="136"/>
    </row>
    <row r="30" spans="1:8" ht="40.049999999999997" customHeight="1">
      <c r="A30" s="145"/>
      <c r="B30" s="136"/>
      <c r="C30" s="136"/>
      <c r="D30" s="136"/>
      <c r="E30" s="140"/>
      <c r="F30" s="140"/>
      <c r="G30" s="136"/>
      <c r="H30" s="136"/>
    </row>
    <row r="31" spans="1:8" ht="40.049999999999997" customHeight="1">
      <c r="A31" s="145"/>
      <c r="B31" s="136"/>
      <c r="C31" s="136"/>
      <c r="D31" s="136"/>
      <c r="E31" s="140"/>
      <c r="F31" s="140"/>
      <c r="G31" s="136"/>
      <c r="H31" s="136"/>
    </row>
    <row r="32" spans="1:8" ht="40.049999999999997" customHeight="1">
      <c r="A32" s="145"/>
      <c r="B32" s="136"/>
      <c r="C32" s="136"/>
      <c r="D32" s="136"/>
      <c r="E32" s="140"/>
      <c r="F32" s="140"/>
      <c r="G32" s="136"/>
      <c r="H32" s="136"/>
    </row>
    <row r="33" spans="1:8" ht="40.049999999999997" customHeight="1">
      <c r="A33" s="145"/>
      <c r="B33" s="136"/>
      <c r="C33" s="136"/>
      <c r="D33" s="136"/>
      <c r="E33" s="140"/>
      <c r="F33" s="140"/>
      <c r="G33" s="136"/>
      <c r="H33" s="136"/>
    </row>
    <row r="34" spans="1:8" ht="40.049999999999997" customHeight="1">
      <c r="A34" s="145"/>
      <c r="B34" s="136"/>
      <c r="C34" s="136"/>
      <c r="D34" s="136"/>
      <c r="E34" s="140"/>
      <c r="F34" s="140"/>
      <c r="G34" s="136"/>
      <c r="H34" s="136"/>
    </row>
    <row r="35" spans="1:8" ht="40.049999999999997" customHeight="1">
      <c r="A35" s="145"/>
      <c r="B35" s="136"/>
      <c r="C35" s="136"/>
      <c r="D35" s="136"/>
      <c r="E35" s="140"/>
      <c r="F35" s="140"/>
      <c r="G35" s="136"/>
      <c r="H35" s="136"/>
    </row>
    <row r="36" spans="1:8" ht="40.049999999999997" customHeight="1">
      <c r="A36" s="145"/>
      <c r="B36" s="136"/>
      <c r="C36" s="136"/>
      <c r="D36" s="136"/>
      <c r="E36" s="140"/>
      <c r="F36" s="140"/>
      <c r="G36" s="136"/>
      <c r="H36" s="136"/>
    </row>
    <row r="37" spans="1:8" ht="40.049999999999997" customHeight="1">
      <c r="A37" s="145"/>
      <c r="B37" s="136"/>
      <c r="C37" s="136"/>
      <c r="D37" s="136"/>
      <c r="E37" s="140"/>
      <c r="F37" s="140"/>
      <c r="G37" s="136"/>
      <c r="H37" s="136"/>
    </row>
    <row r="38" spans="1:8" ht="40.049999999999997" customHeight="1">
      <c r="A38" s="145"/>
      <c r="B38" s="136"/>
      <c r="C38" s="136"/>
      <c r="D38" s="136"/>
      <c r="E38" s="140"/>
      <c r="F38" s="140"/>
      <c r="G38" s="136"/>
      <c r="H38" s="136"/>
    </row>
    <row r="39" spans="1:8" ht="40.049999999999997" customHeight="1">
      <c r="A39" s="145"/>
      <c r="B39" s="136"/>
      <c r="C39" s="136"/>
      <c r="D39" s="136"/>
      <c r="E39" s="140"/>
      <c r="F39" s="140"/>
      <c r="G39" s="136"/>
      <c r="H39" s="136"/>
    </row>
    <row r="40" spans="1:8" ht="40.049999999999997" customHeight="1">
      <c r="A40" s="145"/>
      <c r="B40" s="136"/>
      <c r="C40" s="136"/>
      <c r="D40" s="136"/>
      <c r="E40" s="140"/>
      <c r="F40" s="140"/>
      <c r="G40" s="136"/>
      <c r="H40" s="136"/>
    </row>
    <row r="41" spans="1:8" ht="40.049999999999997" customHeight="1">
      <c r="A41" s="145"/>
      <c r="B41" s="136"/>
      <c r="C41" s="136"/>
      <c r="D41" s="136"/>
      <c r="E41" s="140"/>
      <c r="F41" s="140"/>
      <c r="G41" s="136"/>
      <c r="H41" s="136"/>
    </row>
    <row r="42" spans="1:8" ht="40.049999999999997" customHeight="1">
      <c r="A42" s="145"/>
      <c r="B42" s="136"/>
      <c r="C42" s="136"/>
      <c r="D42" s="136"/>
      <c r="E42" s="140"/>
      <c r="F42" s="140"/>
      <c r="G42" s="136"/>
      <c r="H42" s="136"/>
    </row>
    <row r="43" spans="1:8" ht="40.049999999999997" customHeight="1">
      <c r="A43" s="145"/>
      <c r="B43" s="136"/>
      <c r="C43" s="136"/>
      <c r="D43" s="136"/>
      <c r="E43" s="140"/>
      <c r="F43" s="140"/>
      <c r="G43" s="136"/>
      <c r="H43" s="136"/>
    </row>
    <row r="44" spans="1:8" ht="40.049999999999997" customHeight="1">
      <c r="A44" s="145"/>
      <c r="B44" s="136"/>
      <c r="C44" s="136"/>
      <c r="D44" s="136"/>
      <c r="E44" s="140"/>
      <c r="F44" s="140"/>
      <c r="G44" s="136"/>
      <c r="H44" s="136"/>
    </row>
    <row r="45" spans="1:8" ht="40.049999999999997" customHeight="1">
      <c r="A45" s="145"/>
      <c r="B45" s="136"/>
      <c r="C45" s="136"/>
      <c r="D45" s="136"/>
      <c r="E45" s="140"/>
      <c r="F45" s="140"/>
      <c r="G45" s="136"/>
      <c r="H45" s="136"/>
    </row>
    <row r="46" spans="1:8" ht="40.049999999999997" customHeight="1">
      <c r="A46" s="145"/>
      <c r="B46" s="136"/>
      <c r="C46" s="136"/>
      <c r="D46" s="136"/>
      <c r="E46" s="140"/>
      <c r="F46" s="140"/>
      <c r="G46" s="136"/>
      <c r="H46" s="136"/>
    </row>
    <row r="47" spans="1:8" ht="40.049999999999997" customHeight="1">
      <c r="A47" s="145"/>
      <c r="B47" s="136"/>
      <c r="C47" s="136"/>
      <c r="D47" s="136"/>
      <c r="E47" s="140"/>
      <c r="F47" s="140"/>
      <c r="G47" s="136"/>
      <c r="H47" s="136"/>
    </row>
    <row r="48" spans="1:8" ht="40.049999999999997" customHeight="1">
      <c r="A48" s="145"/>
      <c r="B48" s="136"/>
      <c r="C48" s="136"/>
      <c r="D48" s="136"/>
      <c r="E48" s="140"/>
      <c r="F48" s="140"/>
      <c r="G48" s="136"/>
      <c r="H48" s="136"/>
    </row>
    <row r="49" spans="1:8" ht="40.049999999999997" customHeight="1">
      <c r="A49" s="145"/>
      <c r="B49" s="136"/>
      <c r="C49" s="136"/>
      <c r="D49" s="136"/>
      <c r="E49" s="140"/>
      <c r="F49" s="140"/>
      <c r="G49" s="136"/>
      <c r="H49" s="136"/>
    </row>
    <row r="50" spans="1:8" ht="40.049999999999997" customHeight="1">
      <c r="A50" s="145"/>
      <c r="B50" s="136"/>
      <c r="C50" s="136"/>
      <c r="D50" s="136"/>
      <c r="E50" s="140"/>
      <c r="F50" s="140"/>
      <c r="G50" s="136"/>
      <c r="H50" s="136"/>
    </row>
    <row r="51" spans="1:8" ht="40.049999999999997" customHeight="1">
      <c r="A51" s="145"/>
      <c r="B51" s="136"/>
      <c r="C51" s="136"/>
      <c r="D51" s="136"/>
      <c r="E51" s="140"/>
      <c r="F51" s="140"/>
      <c r="G51" s="136"/>
      <c r="H51" s="136"/>
    </row>
    <row r="52" spans="1:8" ht="40.049999999999997" customHeight="1">
      <c r="A52" s="145"/>
      <c r="B52" s="136"/>
      <c r="C52" s="136"/>
      <c r="D52" s="136"/>
      <c r="E52" s="140"/>
      <c r="F52" s="140"/>
      <c r="G52" s="136"/>
      <c r="H52" s="136"/>
    </row>
    <row r="53" spans="1:8" ht="40.049999999999997" customHeight="1">
      <c r="A53" s="145"/>
      <c r="B53" s="136"/>
      <c r="C53" s="136"/>
      <c r="D53" s="136"/>
      <c r="E53" s="140"/>
      <c r="F53" s="140"/>
      <c r="G53" s="136"/>
      <c r="H53" s="136"/>
    </row>
    <row r="54" spans="1:8" ht="40.049999999999997" customHeight="1">
      <c r="A54" s="145"/>
      <c r="B54" s="136"/>
      <c r="C54" s="136"/>
      <c r="D54" s="136"/>
      <c r="E54" s="140"/>
      <c r="F54" s="140"/>
      <c r="G54" s="136"/>
      <c r="H54" s="136"/>
    </row>
    <row r="55" spans="1:8" ht="40.049999999999997" customHeight="1">
      <c r="A55" s="145"/>
      <c r="B55" s="136"/>
      <c r="C55" s="136"/>
      <c r="D55" s="136"/>
      <c r="E55" s="140"/>
      <c r="F55" s="140"/>
      <c r="G55" s="136"/>
      <c r="H55" s="136"/>
    </row>
    <row r="56" spans="1:8" ht="40.049999999999997" customHeight="1">
      <c r="A56" s="145"/>
      <c r="B56" s="136"/>
      <c r="C56" s="136"/>
      <c r="D56" s="136"/>
      <c r="E56" s="140"/>
      <c r="F56" s="140"/>
      <c r="G56" s="136"/>
      <c r="H56" s="136"/>
    </row>
    <row r="57" spans="1:8" ht="40.049999999999997" customHeight="1">
      <c r="A57" s="145"/>
      <c r="B57" s="136"/>
      <c r="C57" s="136"/>
      <c r="D57" s="136"/>
      <c r="E57" s="140"/>
      <c r="F57" s="140"/>
      <c r="G57" s="136"/>
      <c r="H57" s="136"/>
    </row>
    <row r="58" spans="1:8" ht="40.049999999999997" customHeight="1">
      <c r="A58" s="145"/>
      <c r="B58" s="136"/>
      <c r="C58" s="136"/>
      <c r="D58" s="136"/>
      <c r="E58" s="140"/>
      <c r="F58" s="140"/>
      <c r="G58" s="136"/>
      <c r="H58" s="136"/>
    </row>
    <row r="59" spans="1:8" ht="40.049999999999997" customHeight="1">
      <c r="A59" s="145"/>
      <c r="B59" s="136"/>
      <c r="C59" s="136"/>
      <c r="D59" s="136"/>
      <c r="E59" s="140"/>
      <c r="F59" s="140"/>
      <c r="G59" s="136"/>
      <c r="H59" s="136"/>
    </row>
    <row r="60" spans="1:8" ht="40.049999999999997" customHeight="1">
      <c r="A60" s="145"/>
      <c r="B60" s="136"/>
      <c r="C60" s="136"/>
      <c r="D60" s="136"/>
      <c r="E60" s="140"/>
      <c r="F60" s="140"/>
      <c r="G60" s="136"/>
      <c r="H60" s="136"/>
    </row>
    <row r="61" spans="1:8" ht="40.049999999999997" customHeight="1">
      <c r="A61" s="145"/>
      <c r="B61" s="136"/>
      <c r="C61" s="136"/>
      <c r="D61" s="136"/>
      <c r="E61" s="140"/>
      <c r="F61" s="140"/>
      <c r="G61" s="136"/>
      <c r="H61" s="136"/>
    </row>
    <row r="62" spans="1:8" ht="40.049999999999997" customHeight="1">
      <c r="A62" s="145"/>
      <c r="B62" s="136"/>
      <c r="C62" s="136"/>
      <c r="D62" s="136"/>
      <c r="E62" s="140"/>
      <c r="F62" s="140"/>
      <c r="G62" s="136"/>
      <c r="H62" s="136"/>
    </row>
    <row r="63" spans="1:8" ht="40.049999999999997" customHeight="1">
      <c r="A63" s="145"/>
      <c r="B63" s="136"/>
      <c r="C63" s="136"/>
      <c r="D63" s="136"/>
      <c r="E63" s="140"/>
      <c r="F63" s="140"/>
      <c r="G63" s="136"/>
      <c r="H63" s="136"/>
    </row>
    <row r="64" spans="1:8" ht="40.049999999999997" customHeight="1">
      <c r="A64" s="145"/>
      <c r="B64" s="136"/>
      <c r="C64" s="136"/>
      <c r="D64" s="136"/>
      <c r="E64" s="140"/>
      <c r="F64" s="140"/>
      <c r="G64" s="136"/>
      <c r="H64" s="136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8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38"/>
  <sheetViews>
    <sheetView view="pageBreakPreview" topLeftCell="A23" zoomScale="40" zoomScaleNormal="40" zoomScaleSheetLayoutView="40" zoomScalePageLayoutView="25" workbookViewId="0">
      <selection activeCell="B27" sqref="B27"/>
    </sheetView>
  </sheetViews>
  <sheetFormatPr defaultColWidth="9.21875" defaultRowHeight="24"/>
  <cols>
    <col min="1" max="1" width="74.88671875" style="219" customWidth="1"/>
    <col min="2" max="2" width="159.5546875" style="219" customWidth="1"/>
    <col min="3" max="3" width="102" style="220" customWidth="1"/>
    <col min="4" max="16384" width="9.21875" style="220"/>
  </cols>
  <sheetData>
    <row r="1" spans="1:9" s="212" customFormat="1" ht="37.5" customHeight="1">
      <c r="A1" s="208"/>
      <c r="B1" s="280"/>
      <c r="C1" s="208"/>
    </row>
    <row r="2" spans="1:9" s="212" customFormat="1" ht="37.5" customHeight="1">
      <c r="A2" s="208" t="str">
        <f>'1. CUTTING DOCKET'!$B$6</f>
        <v xml:space="preserve">JOB NUMBER:  </v>
      </c>
      <c r="B2" s="207" t="str">
        <f>'1. CUTTING DOCKET'!$D$6</f>
        <v>L16 SS24 G2619</v>
      </c>
      <c r="C2" s="208"/>
    </row>
    <row r="3" spans="1:9" s="212" customFormat="1" ht="37.5" customHeight="1">
      <c r="A3" s="207" t="str">
        <f>'1. CUTTING DOCKET'!$B$7</f>
        <v xml:space="preserve">STYLE NUMBER: </v>
      </c>
      <c r="B3" s="207" t="str">
        <f>'1. CUTTING DOCKET'!$D$7</f>
        <v>LYHD144</v>
      </c>
      <c r="C3" s="207"/>
    </row>
    <row r="4" spans="1:9" s="212" customFormat="1" ht="37.5" customHeight="1">
      <c r="A4" s="207" t="str">
        <f>'1. CUTTING DOCKET'!$B$8</f>
        <v xml:space="preserve">STYLE NAME : </v>
      </c>
      <c r="B4" s="207" t="str">
        <f>'1. CUTTING DOCKET'!$D$8</f>
        <v>PASTORAL SYMPHONY HOODIE</v>
      </c>
      <c r="C4" s="207"/>
    </row>
    <row r="5" spans="1:9" s="212" customFormat="1" ht="54">
      <c r="A5" s="213"/>
      <c r="B5" s="395" t="str">
        <f>'1. CUTTING DOCKET'!$D$24</f>
        <v>WINTER SKY</v>
      </c>
      <c r="C5" s="221">
        <f>'1. CUTTING DOCKET'!$D$31</f>
        <v>0</v>
      </c>
    </row>
    <row r="6" spans="1:9" s="215" customFormat="1" ht="41.4">
      <c r="A6" s="214" t="s">
        <v>32</v>
      </c>
      <c r="B6" s="271" t="str">
        <f>'1. CUTTING DOCKET'!E42</f>
        <v>WINTER SKY 14-4307 TCX</v>
      </c>
      <c r="C6" s="276"/>
    </row>
    <row r="7" spans="1:9" s="215" customFormat="1" ht="79.05" customHeight="1">
      <c r="A7" s="216" t="s">
        <v>33</v>
      </c>
      <c r="B7" s="271" t="str">
        <f>'1. CUTTING DOCKET'!$L$11</f>
        <v>100%COTTON DRY BRUSHED FLEECE (30'S/1CD+10'S/1CM 61/39)_340GSM</v>
      </c>
      <c r="C7" s="276"/>
    </row>
    <row r="8" spans="1:9" s="215" customFormat="1" ht="409.6" customHeight="1">
      <c r="A8" s="217" t="str">
        <f>'1. CUTTING DOCKET'!D42</f>
        <v>VẢI CHÍNH</v>
      </c>
      <c r="B8" s="274"/>
      <c r="C8" s="279"/>
      <c r="I8" s="218"/>
    </row>
    <row r="9" spans="1:9" s="215" customFormat="1" ht="76.8">
      <c r="A9" s="281" t="str">
        <f>'1. CUTTING DOCKET'!B43</f>
        <v>100%COTTON RIB 1x1 (20'S/1x2CM) 400gsm</v>
      </c>
      <c r="B9" s="272" t="str">
        <f>'1. CUTTING DOCKET'!E43</f>
        <v>WINTER SKY 14-4307 TCX</v>
      </c>
      <c r="C9" s="277"/>
    </row>
    <row r="10" spans="1:9" s="215" customFormat="1" ht="409.6" customHeight="1">
      <c r="A10" s="217" t="str">
        <f>'1. CUTTING DOCKET'!D40</f>
        <v>BO TAY/ LAI</v>
      </c>
      <c r="B10" s="273"/>
      <c r="C10" s="278"/>
    </row>
    <row r="11" spans="1:9" s="215" customFormat="1" ht="41.4">
      <c r="A11" s="281" t="str">
        <f>'1. CUTTING DOCKET'!$B$44</f>
        <v>SINGLE JERSEY190GSM</v>
      </c>
      <c r="B11" s="272" t="str">
        <f>'1. CUTTING DOCKET'!E44</f>
        <v>WINTER SKY 14-4307 TCX</v>
      </c>
      <c r="C11" s="277"/>
    </row>
    <row r="12" spans="1:9" s="215" customFormat="1" ht="409.2" customHeight="1">
      <c r="A12" s="217" t="s">
        <v>235</v>
      </c>
      <c r="B12" s="273"/>
      <c r="C12" s="278"/>
    </row>
    <row r="13" spans="1:9" s="215" customFormat="1" ht="82.8">
      <c r="A13" s="214" t="str">
        <f>'1. CUTTING DOCKET'!B47</f>
        <v>CHỈ 40/2 MAY CHÍNH + VẮT SỔ</v>
      </c>
      <c r="B13" s="128" t="str">
        <f>'1. CUTTING DOCKET'!$F47</f>
        <v>WINTER SKY</v>
      </c>
      <c r="C13" s="128"/>
    </row>
    <row r="14" spans="1:9" s="215" customFormat="1" ht="61.5" customHeight="1">
      <c r="A14" s="217"/>
      <c r="B14" s="270" t="str">
        <f>'1. CUTTING DOCKET'!G47</f>
        <v>GR10.170</v>
      </c>
      <c r="C14" s="266"/>
      <c r="D14" s="267"/>
    </row>
    <row r="15" spans="1:9" s="215" customFormat="1" ht="41.4" hidden="1">
      <c r="A15" s="214" t="s">
        <v>230</v>
      </c>
      <c r="B15" s="128" t="s">
        <v>186</v>
      </c>
      <c r="C15" s="128"/>
    </row>
    <row r="16" spans="1:9" s="215" customFormat="1" ht="11.55" hidden="1" customHeight="1">
      <c r="A16" s="217"/>
      <c r="B16" s="270"/>
      <c r="C16" s="266"/>
      <c r="D16" s="267"/>
    </row>
    <row r="17" spans="1:4" s="215" customFormat="1" ht="48" customHeight="1">
      <c r="A17" s="214" t="str">
        <f>+'1. CUTTING DOCKET'!B54</f>
        <v>CHỈ 40/2 MAY NHÃN</v>
      </c>
      <c r="B17" s="128" t="str">
        <f>+'1. CUTTING DOCKET'!F54</f>
        <v>BLUE</v>
      </c>
      <c r="C17" s="128"/>
    </row>
    <row r="18" spans="1:4" s="215" customFormat="1" ht="54.45" customHeight="1">
      <c r="A18" s="217" t="s">
        <v>328</v>
      </c>
      <c r="B18" s="270" t="str">
        <f>'1. CUTTING DOCKET'!P54</f>
        <v>PO CHỈ CHỢ L16-0252</v>
      </c>
      <c r="C18" s="266"/>
      <c r="D18" s="267"/>
    </row>
    <row r="19" spans="1:4" s="215" customFormat="1" ht="41.4">
      <c r="A19" s="214" t="s">
        <v>326</v>
      </c>
      <c r="B19" s="272" t="s">
        <v>232</v>
      </c>
      <c r="C19" s="277"/>
    </row>
    <row r="20" spans="1:4" s="215" customFormat="1" ht="192.6" customHeight="1">
      <c r="A20" s="505" t="s">
        <v>351</v>
      </c>
      <c r="B20" s="508" t="s">
        <v>248</v>
      </c>
      <c r="C20" s="267"/>
    </row>
    <row r="21" spans="1:4" s="215" customFormat="1" ht="192.6" customHeight="1">
      <c r="A21" s="506"/>
      <c r="B21" s="509"/>
      <c r="C21" s="267"/>
    </row>
    <row r="22" spans="1:4" s="215" customFormat="1" ht="230.4" customHeight="1">
      <c r="A22" s="507"/>
      <c r="B22" s="510"/>
      <c r="C22" s="267"/>
    </row>
    <row r="23" spans="1:4" s="215" customFormat="1" ht="44.4" customHeight="1">
      <c r="A23" s="214" t="s">
        <v>327</v>
      </c>
      <c r="B23" s="272" t="s">
        <v>232</v>
      </c>
      <c r="C23" s="277"/>
    </row>
    <row r="24" spans="1:4" s="215" customFormat="1" ht="223.8" customHeight="1">
      <c r="A24" s="511" t="s">
        <v>362</v>
      </c>
      <c r="B24" s="514"/>
      <c r="C24" s="267"/>
    </row>
    <row r="25" spans="1:4" s="215" customFormat="1" ht="220.8" customHeight="1">
      <c r="A25" s="512"/>
      <c r="B25" s="515"/>
      <c r="C25" s="277"/>
    </row>
    <row r="26" spans="1:4" s="215" customFormat="1" ht="220.8" customHeight="1">
      <c r="A26" s="513"/>
      <c r="B26" s="516"/>
      <c r="C26" s="267"/>
    </row>
    <row r="27" spans="1:4" s="215" customFormat="1" ht="130.80000000000001" customHeight="1">
      <c r="A27" s="214" t="str">
        <f>'1. CUTTING DOCKET'!B65</f>
        <v>BARCODE STICKER
2" (W) X 1" (L)</v>
      </c>
      <c r="B27" s="128" t="str">
        <f>'1. CUTTING DOCKET'!F65</f>
        <v>WHITE</v>
      </c>
      <c r="C27" s="128">
        <f>'1. CUTTING DOCKET'!G65</f>
        <v>0</v>
      </c>
    </row>
    <row r="28" spans="1:4" s="215" customFormat="1" ht="321.60000000000002" customHeight="1">
      <c r="A28" s="290" t="s">
        <v>227</v>
      </c>
      <c r="B28" s="412" t="s">
        <v>352</v>
      </c>
      <c r="C28" s="264" t="str">
        <f>"Vị trí dán: góc phải của túi polybag, cách mỗi cạnh 3cm 
"&amp;'1. CUTTING DOCKET'!R65</f>
        <v xml:space="preserve">Vị trí dán: góc phải của túi polybag, cách mỗi cạnh 3cm 
</v>
      </c>
    </row>
    <row r="29" spans="1:4" s="215" customFormat="1" ht="93.45" customHeight="1">
      <c r="A29" s="291" t="s">
        <v>344</v>
      </c>
      <c r="B29" s="128" t="str">
        <f>'1. CUTTING DOCKET'!F66</f>
        <v>WHITE</v>
      </c>
      <c r="C29" s="128">
        <v>0</v>
      </c>
    </row>
    <row r="30" spans="1:4" s="215" customFormat="1" ht="409.2" customHeight="1">
      <c r="A30" s="217" t="s">
        <v>335</v>
      </c>
      <c r="B30" s="129"/>
      <c r="C30" s="129">
        <v>0</v>
      </c>
    </row>
    <row r="31" spans="1:4" s="215" customFormat="1" ht="74.55" customHeight="1">
      <c r="A31" s="291" t="str">
        <f>'1. CUTTING DOCKET'!B67</f>
        <v>POLYBAG PLEASING</v>
      </c>
      <c r="B31" s="128" t="str">
        <f>'1. CUTTING DOCKET'!F67</f>
        <v>CLEAR</v>
      </c>
      <c r="C31" s="128">
        <f>'1. CUTTING DOCKET'!G67</f>
        <v>0</v>
      </c>
    </row>
    <row r="32" spans="1:4" s="215" customFormat="1" ht="265.5" customHeight="1">
      <c r="A32" s="217" t="s">
        <v>336</v>
      </c>
      <c r="B32" s="129"/>
      <c r="C32" s="129">
        <f>'1. CUTTING DOCKET'!R67</f>
        <v>0</v>
      </c>
    </row>
    <row r="33" spans="1:3" s="215" customFormat="1" ht="41.4">
      <c r="A33" s="214" t="str">
        <f>'1. CUTTING DOCKET'!B68</f>
        <v>GÓI CHỐNG ẨM</v>
      </c>
      <c r="B33" s="128" t="str">
        <f>'1. CUTTING DOCKET'!F68</f>
        <v>WHITE</v>
      </c>
      <c r="C33" s="128">
        <f>'1. CUTTING DOCKET'!G68</f>
        <v>0</v>
      </c>
    </row>
    <row r="34" spans="1:3" s="215" customFormat="1" ht="41.4">
      <c r="A34" s="217" t="s">
        <v>225</v>
      </c>
      <c r="B34" s="129"/>
      <c r="C34" s="129"/>
    </row>
    <row r="35" spans="1:3" s="215" customFormat="1" ht="41.4">
      <c r="A35" s="214" t="str">
        <f>'1. CUTTING DOCKET'!B70</f>
        <v>TẤM LÓT THÙNG</v>
      </c>
      <c r="B35" s="128" t="str">
        <f>'1. CUTTING DOCKET'!F70</f>
        <v>NATURAL</v>
      </c>
      <c r="C35" s="128">
        <f>'1. CUTTING DOCKET'!G70</f>
        <v>0</v>
      </c>
    </row>
    <row r="36" spans="1:3" s="215" customFormat="1" ht="41.4">
      <c r="A36" s="217" t="s">
        <v>190</v>
      </c>
      <c r="B36" s="129"/>
      <c r="C36" s="129"/>
    </row>
    <row r="37" spans="1:3" s="215" customFormat="1" ht="82.8">
      <c r="A37" s="214" t="str">
        <f>'1. CUTTING DOCKET'!B69</f>
        <v>THÙNG CARTON 60CM (L) *40CM (W)* 30CM (H)</v>
      </c>
      <c r="B37" s="128" t="str">
        <f>'1. CUTTING DOCKET'!F69</f>
        <v>NATURAL</v>
      </c>
      <c r="C37" s="128">
        <f>'1. CUTTING DOCKET'!G69</f>
        <v>0</v>
      </c>
    </row>
    <row r="38" spans="1:3" s="215" customFormat="1" ht="41.4">
      <c r="A38" s="217"/>
      <c r="B38" s="129"/>
      <c r="C38" s="129"/>
    </row>
  </sheetData>
  <mergeCells count="4">
    <mergeCell ref="A20:A22"/>
    <mergeCell ref="B20:B22"/>
    <mergeCell ref="A24:A26"/>
    <mergeCell ref="B24:B26"/>
  </mergeCells>
  <printOptions horizontalCentered="1"/>
  <pageMargins left="0.25" right="0" top="0.60416666666666696" bottom="0" header="0" footer="0"/>
  <pageSetup paperSize="9" scale="42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2" max="1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F152D-66FF-4E34-83F2-A2323F822907}">
  <dimension ref="A1"/>
  <sheetViews>
    <sheetView view="pageBreakPreview" zoomScale="80" zoomScaleNormal="100" zoomScaleSheetLayoutView="80" workbookViewId="0">
      <selection activeCell="N15" sqref="N15"/>
    </sheetView>
  </sheetViews>
  <sheetFormatPr defaultRowHeight="14.4"/>
  <sheetData>
    <row r="1" spans="1:1" ht="18">
      <c r="A1" s="321" t="s">
        <v>239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13898-68F1-4E2A-B50B-449A69FB2B5D}">
  <sheetPr>
    <pageSetUpPr fitToPage="1"/>
  </sheetPr>
  <dimension ref="A1:Z945"/>
  <sheetViews>
    <sheetView view="pageBreakPreview" topLeftCell="A6" zoomScale="42" zoomScaleNormal="85" zoomScaleSheetLayoutView="10" workbookViewId="0">
      <selection activeCell="B23" sqref="B23:M25"/>
    </sheetView>
  </sheetViews>
  <sheetFormatPr defaultColWidth="14.44140625" defaultRowHeight="24"/>
  <cols>
    <col min="1" max="1" width="6.5546875" style="364" customWidth="1"/>
    <col min="2" max="2" width="97.77734375" style="364" bestFit="1" customWidth="1"/>
    <col min="3" max="3" width="92.77734375" style="364" customWidth="1"/>
    <col min="4" max="4" width="18.44140625" style="364" customWidth="1"/>
    <col min="5" max="6" width="16.5546875" style="364" customWidth="1"/>
    <col min="7" max="11" width="15.21875" style="364" customWidth="1"/>
    <col min="12" max="12" width="19.77734375" style="364" customWidth="1"/>
    <col min="13" max="13" width="20.5546875" style="364" customWidth="1"/>
    <col min="14" max="26" width="8" style="364" customWidth="1"/>
    <col min="27" max="16384" width="14.44140625" style="364"/>
  </cols>
  <sheetData>
    <row r="1" spans="1:26" s="339" customFormat="1" ht="105.6">
      <c r="A1" s="335"/>
      <c r="B1" s="336" t="str">
        <f>+'1. CUTTING DOCKET'!D7</f>
        <v>LYHD144</v>
      </c>
      <c r="C1" s="336" t="s">
        <v>257</v>
      </c>
      <c r="D1" s="335"/>
      <c r="E1" s="335"/>
      <c r="F1" s="337"/>
      <c r="G1" s="335"/>
      <c r="H1" s="335"/>
      <c r="I1" s="335"/>
      <c r="J1" s="335"/>
      <c r="K1" s="335"/>
      <c r="L1" s="335"/>
      <c r="M1" s="335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</row>
    <row r="2" spans="1:26" s="346" customFormat="1" ht="48.75" customHeight="1">
      <c r="A2" s="340" t="s">
        <v>87</v>
      </c>
      <c r="B2" s="341" t="s">
        <v>93</v>
      </c>
      <c r="C2" s="341" t="s">
        <v>94</v>
      </c>
      <c r="D2" s="342" t="s">
        <v>258</v>
      </c>
      <c r="E2" s="343" t="s">
        <v>85</v>
      </c>
      <c r="F2" s="344" t="s">
        <v>77</v>
      </c>
      <c r="G2" s="345" t="s">
        <v>10</v>
      </c>
      <c r="H2" s="343" t="s">
        <v>74</v>
      </c>
      <c r="I2" s="343" t="s">
        <v>75</v>
      </c>
      <c r="J2" s="343" t="s">
        <v>76</v>
      </c>
      <c r="K2" s="343" t="s">
        <v>252</v>
      </c>
      <c r="L2" s="343" t="s">
        <v>253</v>
      </c>
      <c r="M2" s="343" t="s">
        <v>254</v>
      </c>
    </row>
    <row r="3" spans="1:26" s="351" customFormat="1" ht="39.75" customHeight="1">
      <c r="A3" s="347">
        <v>1</v>
      </c>
      <c r="B3" s="348" t="s">
        <v>259</v>
      </c>
      <c r="C3" s="349" t="s">
        <v>99</v>
      </c>
      <c r="D3" s="396">
        <v>0.5</v>
      </c>
      <c r="E3" s="396">
        <v>63</v>
      </c>
      <c r="F3" s="396">
        <v>65.5</v>
      </c>
      <c r="G3" s="397">
        <v>68</v>
      </c>
      <c r="H3" s="396">
        <v>70.5</v>
      </c>
      <c r="I3" s="396">
        <v>73.5</v>
      </c>
      <c r="J3" s="396">
        <v>76.5</v>
      </c>
      <c r="K3" s="396">
        <v>79.5</v>
      </c>
      <c r="L3" s="396">
        <v>82.5</v>
      </c>
      <c r="M3" s="350">
        <v>85.5</v>
      </c>
    </row>
    <row r="4" spans="1:26" s="351" customFormat="1" ht="39.75" customHeight="1">
      <c r="A4" s="347">
        <v>2</v>
      </c>
      <c r="B4" s="348" t="s">
        <v>260</v>
      </c>
      <c r="C4" s="349" t="s">
        <v>261</v>
      </c>
      <c r="D4" s="398">
        <v>0.13</v>
      </c>
      <c r="E4" s="398">
        <v>21</v>
      </c>
      <c r="F4" s="398">
        <v>22</v>
      </c>
      <c r="G4" s="399">
        <v>23</v>
      </c>
      <c r="H4" s="398">
        <v>24</v>
      </c>
      <c r="I4" s="398">
        <v>25</v>
      </c>
      <c r="J4" s="398">
        <v>26</v>
      </c>
      <c r="K4" s="398">
        <v>27</v>
      </c>
      <c r="L4" s="398">
        <v>28</v>
      </c>
      <c r="M4" s="353">
        <v>29</v>
      </c>
    </row>
    <row r="5" spans="1:26" s="351" customFormat="1" ht="39.75" customHeight="1">
      <c r="A5" s="347">
        <v>3</v>
      </c>
      <c r="B5" s="348" t="s">
        <v>262</v>
      </c>
      <c r="C5" s="349" t="s">
        <v>263</v>
      </c>
      <c r="D5" s="398">
        <v>0.13</v>
      </c>
      <c r="E5" s="398">
        <v>9</v>
      </c>
      <c r="F5" s="398">
        <v>9.5</v>
      </c>
      <c r="G5" s="399">
        <v>10</v>
      </c>
      <c r="H5" s="398">
        <v>10.5</v>
      </c>
      <c r="I5" s="398">
        <v>11</v>
      </c>
      <c r="J5" s="398">
        <v>11.5</v>
      </c>
      <c r="K5" s="398">
        <v>12</v>
      </c>
      <c r="L5" s="398">
        <v>12.5</v>
      </c>
      <c r="M5" s="353">
        <v>13</v>
      </c>
    </row>
    <row r="6" spans="1:26" s="351" customFormat="1" ht="39.75" customHeight="1">
      <c r="A6" s="347">
        <v>4</v>
      </c>
      <c r="B6" s="348" t="s">
        <v>264</v>
      </c>
      <c r="C6" s="349" t="s">
        <v>265</v>
      </c>
      <c r="D6" s="398">
        <v>0.13</v>
      </c>
      <c r="E6" s="398">
        <v>2</v>
      </c>
      <c r="F6" s="398">
        <v>2</v>
      </c>
      <c r="G6" s="399">
        <v>2</v>
      </c>
      <c r="H6" s="398">
        <v>2</v>
      </c>
      <c r="I6" s="398">
        <v>2</v>
      </c>
      <c r="J6" s="398">
        <v>2</v>
      </c>
      <c r="K6" s="398">
        <v>2</v>
      </c>
      <c r="L6" s="398">
        <v>2</v>
      </c>
      <c r="M6" s="353">
        <v>2</v>
      </c>
    </row>
    <row r="7" spans="1:26" s="351" customFormat="1" ht="39.75" customHeight="1">
      <c r="A7" s="347">
        <v>5</v>
      </c>
      <c r="B7" s="348" t="s">
        <v>266</v>
      </c>
      <c r="C7" s="349" t="s">
        <v>267</v>
      </c>
      <c r="D7" s="398">
        <v>0.5</v>
      </c>
      <c r="E7" s="398">
        <v>46</v>
      </c>
      <c r="F7" s="398">
        <v>50</v>
      </c>
      <c r="G7" s="399">
        <v>54</v>
      </c>
      <c r="H7" s="398">
        <v>58</v>
      </c>
      <c r="I7" s="398">
        <v>60.5</v>
      </c>
      <c r="J7" s="398">
        <v>63</v>
      </c>
      <c r="K7" s="398">
        <v>65.5</v>
      </c>
      <c r="L7" s="398">
        <v>68</v>
      </c>
      <c r="M7" s="353">
        <v>70.5</v>
      </c>
    </row>
    <row r="8" spans="1:26" s="351" customFormat="1" ht="39.75" customHeight="1">
      <c r="A8" s="347">
        <v>6</v>
      </c>
      <c r="B8" s="348" t="s">
        <v>268</v>
      </c>
      <c r="C8" s="349" t="s">
        <v>269</v>
      </c>
      <c r="D8" s="398">
        <v>0.5</v>
      </c>
      <c r="E8" s="398">
        <v>52.5</v>
      </c>
      <c r="F8" s="398">
        <v>57.5</v>
      </c>
      <c r="G8" s="399">
        <v>62.5</v>
      </c>
      <c r="H8" s="398">
        <v>67.5</v>
      </c>
      <c r="I8" s="398">
        <v>71.5</v>
      </c>
      <c r="J8" s="398">
        <v>75.5</v>
      </c>
      <c r="K8" s="398">
        <v>79.5</v>
      </c>
      <c r="L8" s="398">
        <v>83.5</v>
      </c>
      <c r="M8" s="353">
        <v>87.5</v>
      </c>
    </row>
    <row r="9" spans="1:26" s="351" customFormat="1" ht="39.75" customHeight="1">
      <c r="A9" s="347">
        <v>7</v>
      </c>
      <c r="B9" s="348" t="s">
        <v>270</v>
      </c>
      <c r="C9" s="349" t="s">
        <v>271</v>
      </c>
      <c r="D9" s="398">
        <v>0.5</v>
      </c>
      <c r="E9" s="398">
        <v>34</v>
      </c>
      <c r="F9" s="398">
        <v>39</v>
      </c>
      <c r="G9" s="399">
        <v>44</v>
      </c>
      <c r="H9" s="398">
        <v>49</v>
      </c>
      <c r="I9" s="398">
        <v>53</v>
      </c>
      <c r="J9" s="398">
        <v>57</v>
      </c>
      <c r="K9" s="398">
        <v>61</v>
      </c>
      <c r="L9" s="398">
        <v>65</v>
      </c>
      <c r="M9" s="353">
        <v>69</v>
      </c>
    </row>
    <row r="10" spans="1:26" s="351" customFormat="1" ht="39.75" customHeight="1">
      <c r="A10" s="347">
        <v>8</v>
      </c>
      <c r="B10" s="348" t="s">
        <v>301</v>
      </c>
      <c r="C10" s="349" t="s">
        <v>129</v>
      </c>
      <c r="D10" s="398">
        <v>0.25</v>
      </c>
      <c r="E10" s="398">
        <v>26</v>
      </c>
      <c r="F10" s="398">
        <v>27</v>
      </c>
      <c r="G10" s="399">
        <v>28</v>
      </c>
      <c r="H10" s="398">
        <v>29</v>
      </c>
      <c r="I10" s="398">
        <v>30</v>
      </c>
      <c r="J10" s="398">
        <v>31</v>
      </c>
      <c r="K10" s="398">
        <v>32</v>
      </c>
      <c r="L10" s="398">
        <v>33</v>
      </c>
      <c r="M10" s="353">
        <v>34</v>
      </c>
    </row>
    <row r="11" spans="1:26" s="351" customFormat="1" ht="39.75" customHeight="1">
      <c r="A11" s="347">
        <v>9</v>
      </c>
      <c r="B11" s="348" t="s">
        <v>302</v>
      </c>
      <c r="C11" s="349" t="s">
        <v>272</v>
      </c>
      <c r="D11" s="398">
        <v>0.25</v>
      </c>
      <c r="E11" s="398">
        <v>79</v>
      </c>
      <c r="F11" s="398">
        <v>82.5</v>
      </c>
      <c r="G11" s="399">
        <v>86</v>
      </c>
      <c r="H11" s="398">
        <v>89.5</v>
      </c>
      <c r="I11" s="398">
        <v>92.25</v>
      </c>
      <c r="J11" s="398">
        <v>95</v>
      </c>
      <c r="K11" s="398">
        <v>97.75</v>
      </c>
      <c r="L11" s="398">
        <v>100.5</v>
      </c>
      <c r="M11" s="353">
        <v>103.25</v>
      </c>
    </row>
    <row r="12" spans="1:26" s="351" customFormat="1" ht="39.75" customHeight="1">
      <c r="A12" s="347">
        <v>10</v>
      </c>
      <c r="B12" s="348" t="s">
        <v>273</v>
      </c>
      <c r="C12" s="349" t="s">
        <v>274</v>
      </c>
      <c r="D12" s="398">
        <v>0.25</v>
      </c>
      <c r="E12" s="398">
        <v>26</v>
      </c>
      <c r="F12" s="398">
        <v>27</v>
      </c>
      <c r="G12" s="399">
        <v>28</v>
      </c>
      <c r="H12" s="398">
        <v>29</v>
      </c>
      <c r="I12" s="398">
        <v>30</v>
      </c>
      <c r="J12" s="398">
        <v>31</v>
      </c>
      <c r="K12" s="398">
        <v>32</v>
      </c>
      <c r="L12" s="398">
        <v>33</v>
      </c>
      <c r="M12" s="353">
        <v>34</v>
      </c>
    </row>
    <row r="13" spans="1:26" s="351" customFormat="1" ht="39.75" customHeight="1">
      <c r="A13" s="347">
        <v>11</v>
      </c>
      <c r="B13" s="348" t="s">
        <v>275</v>
      </c>
      <c r="C13" s="349" t="s">
        <v>276</v>
      </c>
      <c r="D13" s="398">
        <v>0.13</v>
      </c>
      <c r="E13" s="398">
        <v>8</v>
      </c>
      <c r="F13" s="398">
        <v>9</v>
      </c>
      <c r="G13" s="399">
        <v>10</v>
      </c>
      <c r="H13" s="398">
        <v>11</v>
      </c>
      <c r="I13" s="398">
        <v>12</v>
      </c>
      <c r="J13" s="398">
        <v>13</v>
      </c>
      <c r="K13" s="398">
        <v>14</v>
      </c>
      <c r="L13" s="398">
        <v>15</v>
      </c>
      <c r="M13" s="353">
        <v>16</v>
      </c>
    </row>
    <row r="14" spans="1:26" s="351" customFormat="1" ht="39.75" customHeight="1">
      <c r="A14" s="347">
        <v>12</v>
      </c>
      <c r="B14" s="348" t="s">
        <v>277</v>
      </c>
      <c r="C14" s="349" t="s">
        <v>278</v>
      </c>
      <c r="D14" s="398">
        <v>0.13</v>
      </c>
      <c r="E14" s="398">
        <v>37</v>
      </c>
      <c r="F14" s="398">
        <v>38</v>
      </c>
      <c r="G14" s="399">
        <v>39</v>
      </c>
      <c r="H14" s="398">
        <v>40</v>
      </c>
      <c r="I14" s="398">
        <v>41</v>
      </c>
      <c r="J14" s="398">
        <v>42</v>
      </c>
      <c r="K14" s="398">
        <v>43</v>
      </c>
      <c r="L14" s="398">
        <v>44</v>
      </c>
      <c r="M14" s="353">
        <v>45</v>
      </c>
    </row>
    <row r="15" spans="1:26" s="351" customFormat="1" ht="39.75" customHeight="1">
      <c r="A15" s="347">
        <v>13</v>
      </c>
      <c r="B15" s="348" t="s">
        <v>279</v>
      </c>
      <c r="C15" s="349" t="s">
        <v>280</v>
      </c>
      <c r="D15" s="398">
        <v>0.25</v>
      </c>
      <c r="E15" s="398">
        <v>23.5</v>
      </c>
      <c r="F15" s="398">
        <v>24.5</v>
      </c>
      <c r="G15" s="399">
        <v>25.5</v>
      </c>
      <c r="H15" s="398">
        <v>26.5</v>
      </c>
      <c r="I15" s="398">
        <v>27.5</v>
      </c>
      <c r="J15" s="398">
        <v>28.5</v>
      </c>
      <c r="K15" s="398">
        <v>29.5</v>
      </c>
      <c r="L15" s="398">
        <v>30.5</v>
      </c>
      <c r="M15" s="353">
        <v>31.5</v>
      </c>
    </row>
    <row r="16" spans="1:26" s="351" customFormat="1" ht="39.75" customHeight="1">
      <c r="A16" s="347">
        <v>14</v>
      </c>
      <c r="B16" s="348" t="s">
        <v>281</v>
      </c>
      <c r="C16" s="349" t="s">
        <v>282</v>
      </c>
      <c r="D16" s="398">
        <v>0.13</v>
      </c>
      <c r="E16" s="398">
        <v>23.5</v>
      </c>
      <c r="F16" s="398">
        <v>24.5</v>
      </c>
      <c r="G16" s="399">
        <v>25.5</v>
      </c>
      <c r="H16" s="398">
        <v>26.5</v>
      </c>
      <c r="I16" s="398">
        <v>27.5</v>
      </c>
      <c r="J16" s="398">
        <v>28.5</v>
      </c>
      <c r="K16" s="398">
        <v>29.5</v>
      </c>
      <c r="L16" s="398">
        <v>30.5</v>
      </c>
      <c r="M16" s="353">
        <v>31.5</v>
      </c>
    </row>
    <row r="17" spans="1:13" s="351" customFormat="1" ht="39.75" customHeight="1">
      <c r="A17" s="347">
        <v>15</v>
      </c>
      <c r="B17" s="348" t="s">
        <v>283</v>
      </c>
      <c r="C17" s="349" t="s">
        <v>284</v>
      </c>
      <c r="D17" s="398">
        <v>0.13</v>
      </c>
      <c r="E17" s="398">
        <v>30</v>
      </c>
      <c r="F17" s="398">
        <v>31</v>
      </c>
      <c r="G17" s="399">
        <v>32</v>
      </c>
      <c r="H17" s="398">
        <v>33</v>
      </c>
      <c r="I17" s="398">
        <v>34</v>
      </c>
      <c r="J17" s="398">
        <v>35</v>
      </c>
      <c r="K17" s="398">
        <v>36</v>
      </c>
      <c r="L17" s="398">
        <v>37</v>
      </c>
      <c r="M17" s="353">
        <v>38</v>
      </c>
    </row>
    <row r="18" spans="1:13" s="351" customFormat="1" ht="39.75" customHeight="1">
      <c r="A18" s="347">
        <v>16</v>
      </c>
      <c r="B18" s="348" t="s">
        <v>285</v>
      </c>
      <c r="C18" s="349" t="s">
        <v>286</v>
      </c>
      <c r="D18" s="398">
        <v>0.25</v>
      </c>
      <c r="E18" s="398">
        <v>19.5</v>
      </c>
      <c r="F18" s="398">
        <v>20.5</v>
      </c>
      <c r="G18" s="399">
        <v>21.5</v>
      </c>
      <c r="H18" s="398">
        <v>22.5</v>
      </c>
      <c r="I18" s="398">
        <v>23.5</v>
      </c>
      <c r="J18" s="398">
        <v>24.5</v>
      </c>
      <c r="K18" s="398">
        <v>25.5</v>
      </c>
      <c r="L18" s="398">
        <v>26.5</v>
      </c>
      <c r="M18" s="353">
        <v>27.5</v>
      </c>
    </row>
    <row r="19" spans="1:13" s="351" customFormat="1" ht="39.75" customHeight="1">
      <c r="A19" s="347">
        <v>17</v>
      </c>
      <c r="B19" s="348" t="s">
        <v>287</v>
      </c>
      <c r="C19" s="349" t="s">
        <v>288</v>
      </c>
      <c r="D19" s="398">
        <v>0.25</v>
      </c>
      <c r="E19" s="398">
        <v>14</v>
      </c>
      <c r="F19" s="398">
        <v>15</v>
      </c>
      <c r="G19" s="399">
        <v>16</v>
      </c>
      <c r="H19" s="398">
        <v>17</v>
      </c>
      <c r="I19" s="398">
        <v>18</v>
      </c>
      <c r="J19" s="398">
        <v>19</v>
      </c>
      <c r="K19" s="398">
        <v>20</v>
      </c>
      <c r="L19" s="398">
        <v>21</v>
      </c>
      <c r="M19" s="353">
        <v>22</v>
      </c>
    </row>
    <row r="20" spans="1:13" s="351" customFormat="1" ht="39.75" customHeight="1">
      <c r="A20" s="347">
        <v>18</v>
      </c>
      <c r="B20" s="348" t="s">
        <v>289</v>
      </c>
      <c r="C20" s="349" t="s">
        <v>290</v>
      </c>
      <c r="D20" s="352">
        <v>0.25</v>
      </c>
      <c r="E20" s="353">
        <v>35</v>
      </c>
      <c r="F20" s="352">
        <v>36</v>
      </c>
      <c r="G20" s="354">
        <v>37</v>
      </c>
      <c r="H20" s="353">
        <v>38</v>
      </c>
      <c r="I20" s="353">
        <v>39</v>
      </c>
      <c r="J20" s="353">
        <v>40</v>
      </c>
      <c r="K20" s="353">
        <v>41</v>
      </c>
      <c r="L20" s="353">
        <v>42</v>
      </c>
      <c r="M20" s="353">
        <v>43</v>
      </c>
    </row>
    <row r="21" spans="1:13" s="351" customFormat="1" ht="39.75" customHeight="1">
      <c r="A21" s="347">
        <v>19</v>
      </c>
      <c r="B21" s="348" t="s">
        <v>291</v>
      </c>
      <c r="C21" s="349" t="s">
        <v>292</v>
      </c>
      <c r="D21" s="352">
        <v>0</v>
      </c>
      <c r="E21" s="353">
        <v>5</v>
      </c>
      <c r="F21" s="352">
        <v>5</v>
      </c>
      <c r="G21" s="354">
        <v>5</v>
      </c>
      <c r="H21" s="353">
        <v>5</v>
      </c>
      <c r="I21" s="353">
        <v>5</v>
      </c>
      <c r="J21" s="353">
        <v>5</v>
      </c>
      <c r="K21" s="353">
        <v>5</v>
      </c>
      <c r="L21" s="353">
        <v>5</v>
      </c>
      <c r="M21" s="353">
        <v>5</v>
      </c>
    </row>
    <row r="22" spans="1:13" s="351" customFormat="1" ht="39.75" customHeight="1">
      <c r="A22" s="347">
        <v>20</v>
      </c>
      <c r="B22" s="348" t="s">
        <v>293</v>
      </c>
      <c r="C22" s="349" t="s">
        <v>294</v>
      </c>
      <c r="D22" s="352">
        <v>0</v>
      </c>
      <c r="E22" s="353">
        <v>5</v>
      </c>
      <c r="F22" s="352">
        <v>5</v>
      </c>
      <c r="G22" s="354">
        <v>5</v>
      </c>
      <c r="H22" s="353">
        <v>5</v>
      </c>
      <c r="I22" s="353">
        <v>5</v>
      </c>
      <c r="J22" s="353">
        <v>5</v>
      </c>
      <c r="K22" s="353">
        <v>5</v>
      </c>
      <c r="L22" s="353">
        <v>5</v>
      </c>
      <c r="M22" s="353">
        <v>5</v>
      </c>
    </row>
    <row r="23" spans="1:13" s="351" customFormat="1" ht="65.55" customHeight="1">
      <c r="A23" s="347">
        <v>21</v>
      </c>
      <c r="B23" s="348" t="s">
        <v>295</v>
      </c>
      <c r="C23" s="355" t="s">
        <v>345</v>
      </c>
      <c r="D23" s="352">
        <v>0.25</v>
      </c>
      <c r="E23" s="353">
        <v>2</v>
      </c>
      <c r="F23" s="352">
        <v>2</v>
      </c>
      <c r="G23" s="354">
        <v>2</v>
      </c>
      <c r="H23" s="353">
        <v>2</v>
      </c>
      <c r="I23" s="353">
        <v>2</v>
      </c>
      <c r="J23" s="353">
        <v>2</v>
      </c>
      <c r="K23" s="353">
        <v>2</v>
      </c>
      <c r="L23" s="353">
        <v>2</v>
      </c>
      <c r="M23" s="353">
        <v>2</v>
      </c>
    </row>
    <row r="24" spans="1:13" s="351" customFormat="1" ht="39.75" customHeight="1">
      <c r="A24" s="347">
        <v>22</v>
      </c>
      <c r="B24" s="348" t="s">
        <v>297</v>
      </c>
      <c r="C24" s="349" t="s">
        <v>325</v>
      </c>
      <c r="D24" s="352">
        <v>0</v>
      </c>
      <c r="E24" s="353">
        <v>21.8</v>
      </c>
      <c r="F24" s="352">
        <v>21.8</v>
      </c>
      <c r="G24" s="354">
        <v>21.8</v>
      </c>
      <c r="H24" s="353">
        <v>21.8</v>
      </c>
      <c r="I24" s="353">
        <v>21.8</v>
      </c>
      <c r="J24" s="353">
        <v>21.8</v>
      </c>
      <c r="K24" s="353">
        <v>21.8</v>
      </c>
      <c r="L24" s="353">
        <v>21.8</v>
      </c>
      <c r="M24" s="353">
        <v>21.8</v>
      </c>
    </row>
    <row r="25" spans="1:13" s="351" customFormat="1" ht="39.75" customHeight="1">
      <c r="A25" s="347">
        <v>23</v>
      </c>
      <c r="B25" s="348" t="s">
        <v>299</v>
      </c>
      <c r="C25" s="349" t="s">
        <v>324</v>
      </c>
      <c r="D25" s="352">
        <v>0</v>
      </c>
      <c r="E25" s="353">
        <v>24.8</v>
      </c>
      <c r="F25" s="352">
        <v>24.8</v>
      </c>
      <c r="G25" s="354">
        <v>24.8</v>
      </c>
      <c r="H25" s="353">
        <v>24.8</v>
      </c>
      <c r="I25" s="353">
        <v>24.8</v>
      </c>
      <c r="J25" s="353">
        <v>24.8</v>
      </c>
      <c r="K25" s="353">
        <v>24.8</v>
      </c>
      <c r="L25" s="353">
        <v>24.8</v>
      </c>
      <c r="M25" s="353">
        <v>24.8</v>
      </c>
    </row>
    <row r="26" spans="1:13" s="351" customFormat="1" ht="39.75" hidden="1" customHeight="1">
      <c r="A26" s="347">
        <v>24</v>
      </c>
      <c r="B26" s="348"/>
      <c r="C26" s="349"/>
      <c r="D26" s="356"/>
      <c r="E26" s="357"/>
      <c r="F26" s="356"/>
      <c r="G26" s="358"/>
      <c r="H26" s="357"/>
      <c r="I26" s="357"/>
      <c r="J26" s="357"/>
      <c r="K26" s="357"/>
      <c r="L26" s="357"/>
      <c r="M26" s="357"/>
    </row>
    <row r="27" spans="1:13" s="351" customFormat="1" ht="39.75" hidden="1" customHeight="1">
      <c r="A27" s="347">
        <v>25</v>
      </c>
      <c r="B27" s="359"/>
      <c r="C27" s="360"/>
      <c r="D27" s="347"/>
      <c r="E27" s="347"/>
      <c r="F27" s="361"/>
      <c r="G27" s="362"/>
      <c r="H27" s="362"/>
      <c r="I27" s="362"/>
      <c r="J27" s="362"/>
      <c r="K27" s="362"/>
      <c r="L27" s="363"/>
      <c r="M27" s="362"/>
    </row>
    <row r="28" spans="1:13" ht="12.75" customHeight="1">
      <c r="C28" s="365"/>
      <c r="D28" s="365"/>
      <c r="E28" s="366"/>
      <c r="F28" s="366"/>
      <c r="G28" s="366"/>
      <c r="H28" s="366"/>
      <c r="I28" s="366"/>
      <c r="J28" s="366"/>
      <c r="K28" s="366"/>
      <c r="L28" s="366"/>
      <c r="M28" s="366"/>
    </row>
    <row r="29" spans="1:13" ht="12.75" customHeight="1">
      <c r="C29" s="365"/>
      <c r="D29" s="365"/>
      <c r="E29" s="366"/>
      <c r="F29" s="366"/>
      <c r="G29" s="366"/>
      <c r="H29" s="366"/>
      <c r="I29" s="366"/>
      <c r="J29" s="366"/>
      <c r="K29" s="366"/>
      <c r="L29" s="366"/>
      <c r="M29" s="366"/>
    </row>
    <row r="30" spans="1:13" ht="12.75" customHeight="1">
      <c r="C30" s="365"/>
      <c r="D30" s="365"/>
      <c r="E30" s="366"/>
      <c r="F30" s="366"/>
      <c r="G30" s="366"/>
      <c r="H30" s="366"/>
      <c r="I30" s="366"/>
      <c r="J30" s="366"/>
      <c r="K30" s="366"/>
      <c r="L30" s="366"/>
      <c r="M30" s="366"/>
    </row>
    <row r="31" spans="1:13" ht="12.75" customHeight="1">
      <c r="C31" s="365"/>
      <c r="D31" s="365"/>
      <c r="E31" s="366"/>
      <c r="F31" s="366"/>
      <c r="G31" s="366"/>
      <c r="H31" s="366"/>
      <c r="I31" s="366"/>
      <c r="J31" s="366"/>
      <c r="K31" s="366"/>
      <c r="L31" s="366"/>
      <c r="M31" s="366"/>
    </row>
    <row r="32" spans="1:13" ht="12.75" customHeight="1">
      <c r="C32" s="365"/>
      <c r="D32" s="365"/>
      <c r="E32" s="366"/>
      <c r="F32" s="366"/>
      <c r="G32" s="366"/>
      <c r="H32" s="366"/>
      <c r="I32" s="366"/>
      <c r="J32" s="366"/>
      <c r="K32" s="366"/>
      <c r="L32" s="366"/>
      <c r="M32" s="366"/>
    </row>
    <row r="33" spans="3:13" ht="12.75" customHeight="1">
      <c r="C33" s="365"/>
      <c r="D33" s="365"/>
      <c r="E33" s="366"/>
      <c r="F33" s="366"/>
      <c r="G33" s="366"/>
      <c r="H33" s="366"/>
      <c r="I33" s="366"/>
      <c r="J33" s="366"/>
      <c r="K33" s="366"/>
      <c r="L33" s="366"/>
      <c r="M33" s="366"/>
    </row>
    <row r="34" spans="3:13" ht="12.75" customHeight="1">
      <c r="C34" s="365"/>
      <c r="D34" s="365"/>
      <c r="E34" s="366"/>
      <c r="F34" s="366"/>
      <c r="G34" s="366"/>
      <c r="H34" s="366"/>
      <c r="I34" s="366"/>
      <c r="J34" s="366"/>
      <c r="K34" s="366"/>
      <c r="L34" s="366"/>
      <c r="M34" s="366"/>
    </row>
    <row r="35" spans="3:13" ht="12.75" customHeight="1">
      <c r="C35" s="365"/>
      <c r="D35" s="365"/>
      <c r="E35" s="366"/>
      <c r="F35" s="366"/>
      <c r="G35" s="366"/>
      <c r="H35" s="366"/>
      <c r="I35" s="366"/>
      <c r="J35" s="366"/>
      <c r="K35" s="366"/>
      <c r="L35" s="366"/>
      <c r="M35" s="366"/>
    </row>
    <row r="36" spans="3:13" ht="12.75" customHeight="1">
      <c r="C36" s="365"/>
      <c r="D36" s="365"/>
      <c r="E36" s="366"/>
      <c r="F36" s="366"/>
      <c r="G36" s="366"/>
      <c r="H36" s="366"/>
      <c r="I36" s="366"/>
      <c r="J36" s="366"/>
      <c r="K36" s="366"/>
      <c r="L36" s="366"/>
      <c r="M36" s="366"/>
    </row>
    <row r="37" spans="3:13" ht="12.75" customHeight="1">
      <c r="C37" s="365"/>
      <c r="D37" s="365"/>
      <c r="E37" s="366"/>
      <c r="F37" s="366"/>
      <c r="G37" s="366"/>
      <c r="H37" s="366"/>
      <c r="I37" s="366"/>
      <c r="J37" s="366"/>
      <c r="K37" s="366"/>
      <c r="L37" s="366"/>
      <c r="M37" s="366"/>
    </row>
    <row r="38" spans="3:13" ht="12.75" customHeight="1">
      <c r="C38" s="365"/>
      <c r="D38" s="365"/>
      <c r="E38" s="366"/>
      <c r="F38" s="366"/>
      <c r="G38" s="366"/>
      <c r="H38" s="366"/>
      <c r="I38" s="366"/>
      <c r="J38" s="366"/>
      <c r="K38" s="366"/>
      <c r="L38" s="366"/>
      <c r="M38" s="366"/>
    </row>
    <row r="39" spans="3:13" ht="12.75" customHeight="1">
      <c r="C39" s="365"/>
      <c r="D39" s="365"/>
      <c r="E39" s="366"/>
      <c r="F39" s="366"/>
      <c r="G39" s="366"/>
      <c r="H39" s="366"/>
      <c r="I39" s="366"/>
      <c r="J39" s="366"/>
      <c r="K39" s="366"/>
      <c r="L39" s="366"/>
      <c r="M39" s="366"/>
    </row>
    <row r="40" spans="3:13" ht="12.75" customHeight="1">
      <c r="C40" s="365"/>
      <c r="D40" s="365"/>
      <c r="E40" s="366"/>
      <c r="F40" s="366"/>
      <c r="G40" s="366"/>
      <c r="H40" s="366"/>
      <c r="I40" s="366"/>
      <c r="J40" s="366"/>
      <c r="K40" s="366"/>
      <c r="L40" s="366"/>
      <c r="M40" s="366"/>
    </row>
    <row r="41" spans="3:13" ht="12.75" customHeight="1">
      <c r="C41" s="365"/>
      <c r="D41" s="365"/>
      <c r="E41" s="366"/>
      <c r="F41" s="366"/>
      <c r="G41" s="366"/>
      <c r="H41" s="366"/>
      <c r="I41" s="366"/>
      <c r="J41" s="366"/>
      <c r="K41" s="366"/>
      <c r="L41" s="366"/>
      <c r="M41" s="366"/>
    </row>
    <row r="42" spans="3:13" ht="12.75" customHeight="1">
      <c r="C42" s="365"/>
      <c r="D42" s="365"/>
      <c r="E42" s="366"/>
      <c r="F42" s="366"/>
      <c r="G42" s="366"/>
      <c r="H42" s="366"/>
      <c r="I42" s="366"/>
      <c r="J42" s="366"/>
      <c r="K42" s="366"/>
      <c r="L42" s="366"/>
      <c r="M42" s="366"/>
    </row>
    <row r="43" spans="3:13" ht="12.75" customHeight="1">
      <c r="C43" s="365"/>
      <c r="D43" s="365"/>
      <c r="E43" s="366"/>
      <c r="F43" s="366"/>
      <c r="G43" s="366"/>
      <c r="H43" s="366"/>
      <c r="I43" s="366"/>
      <c r="J43" s="366"/>
      <c r="K43" s="366"/>
      <c r="L43" s="366"/>
      <c r="M43" s="366"/>
    </row>
    <row r="44" spans="3:13" ht="12.75" customHeight="1">
      <c r="C44" s="365"/>
      <c r="D44" s="365"/>
      <c r="E44" s="366"/>
      <c r="F44" s="366"/>
      <c r="G44" s="366"/>
      <c r="H44" s="366"/>
      <c r="I44" s="366"/>
      <c r="J44" s="366"/>
      <c r="K44" s="366"/>
      <c r="L44" s="366"/>
      <c r="M44" s="366"/>
    </row>
    <row r="45" spans="3:13" ht="12.75" customHeight="1">
      <c r="C45" s="365"/>
      <c r="D45" s="365"/>
      <c r="E45" s="366"/>
      <c r="F45" s="366"/>
      <c r="G45" s="366"/>
      <c r="H45" s="366"/>
      <c r="I45" s="366"/>
      <c r="J45" s="366"/>
      <c r="K45" s="366"/>
      <c r="L45" s="366"/>
      <c r="M45" s="366"/>
    </row>
    <row r="46" spans="3:13" ht="12.75" customHeight="1">
      <c r="C46" s="365"/>
      <c r="D46" s="365"/>
      <c r="E46" s="366"/>
      <c r="F46" s="366"/>
      <c r="G46" s="366"/>
      <c r="H46" s="366"/>
      <c r="I46" s="366"/>
      <c r="J46" s="366"/>
      <c r="K46" s="366"/>
      <c r="L46" s="366"/>
      <c r="M46" s="366"/>
    </row>
    <row r="47" spans="3:13" ht="12.75" customHeight="1">
      <c r="C47" s="365"/>
      <c r="D47" s="365"/>
      <c r="E47" s="366"/>
      <c r="F47" s="366"/>
      <c r="G47" s="366"/>
      <c r="H47" s="366"/>
      <c r="I47" s="366"/>
      <c r="J47" s="366"/>
      <c r="K47" s="366"/>
      <c r="L47" s="366"/>
      <c r="M47" s="366"/>
    </row>
    <row r="48" spans="3:13" ht="12.75" customHeight="1">
      <c r="C48" s="365"/>
      <c r="D48" s="365"/>
      <c r="E48" s="366"/>
      <c r="F48" s="366"/>
      <c r="G48" s="366"/>
      <c r="H48" s="366"/>
      <c r="I48" s="366"/>
      <c r="J48" s="366"/>
      <c r="K48" s="366"/>
      <c r="L48" s="366"/>
      <c r="M48" s="366"/>
    </row>
    <row r="49" spans="1:13" ht="12.75" customHeight="1">
      <c r="C49" s="365"/>
      <c r="D49" s="365"/>
      <c r="E49" s="366"/>
      <c r="F49" s="366"/>
      <c r="G49" s="366"/>
      <c r="H49" s="366"/>
      <c r="I49" s="366"/>
      <c r="J49" s="366"/>
      <c r="K49" s="366"/>
      <c r="L49" s="366"/>
      <c r="M49" s="366"/>
    </row>
    <row r="50" spans="1:13" ht="12.75" customHeight="1">
      <c r="C50" s="365"/>
      <c r="D50" s="365"/>
      <c r="E50" s="366"/>
      <c r="F50" s="366"/>
      <c r="G50" s="366"/>
      <c r="H50" s="366"/>
      <c r="I50" s="366"/>
      <c r="J50" s="366"/>
      <c r="K50" s="366"/>
      <c r="L50" s="366"/>
      <c r="M50" s="366"/>
    </row>
    <row r="51" spans="1:13" ht="12.75" customHeight="1">
      <c r="C51" s="365"/>
      <c r="D51" s="365"/>
      <c r="E51" s="366"/>
      <c r="F51" s="366"/>
      <c r="G51" s="366"/>
      <c r="H51" s="366"/>
      <c r="I51" s="366"/>
      <c r="J51" s="366"/>
      <c r="K51" s="366"/>
      <c r="L51" s="366"/>
      <c r="M51" s="366"/>
    </row>
    <row r="52" spans="1:13" ht="12.75" customHeight="1">
      <c r="C52" s="365"/>
      <c r="D52" s="365"/>
      <c r="E52" s="366"/>
      <c r="F52" s="366"/>
      <c r="G52" s="366"/>
      <c r="H52" s="366"/>
      <c r="I52" s="366"/>
      <c r="J52" s="366"/>
      <c r="K52" s="366"/>
      <c r="L52" s="366"/>
      <c r="M52" s="366"/>
    </row>
    <row r="53" spans="1:13" ht="12.75" customHeight="1">
      <c r="C53" s="365"/>
      <c r="D53" s="365"/>
      <c r="E53" s="366"/>
      <c r="F53" s="366"/>
      <c r="G53" s="366"/>
      <c r="H53" s="366"/>
      <c r="I53" s="366"/>
      <c r="J53" s="366"/>
      <c r="K53" s="366"/>
      <c r="L53" s="366"/>
      <c r="M53" s="366"/>
    </row>
    <row r="54" spans="1:13" ht="12.75" customHeight="1">
      <c r="C54" s="365"/>
      <c r="D54" s="365"/>
      <c r="E54" s="366"/>
      <c r="F54" s="366"/>
      <c r="G54" s="366"/>
      <c r="H54" s="366"/>
      <c r="I54" s="366"/>
      <c r="J54" s="366"/>
      <c r="K54" s="366"/>
      <c r="L54" s="366"/>
      <c r="M54" s="366"/>
    </row>
    <row r="55" spans="1:13" ht="12.75" customHeight="1">
      <c r="C55" s="365"/>
      <c r="D55" s="365"/>
      <c r="E55" s="366"/>
      <c r="F55" s="366"/>
      <c r="G55" s="366"/>
      <c r="H55" s="366"/>
      <c r="I55" s="366"/>
      <c r="J55" s="366"/>
      <c r="K55" s="366"/>
      <c r="L55" s="366"/>
      <c r="M55" s="366"/>
    </row>
    <row r="56" spans="1:13" ht="12.75" customHeight="1">
      <c r="C56" s="365"/>
      <c r="D56" s="365"/>
      <c r="E56" s="366"/>
      <c r="F56" s="366"/>
      <c r="G56" s="366"/>
      <c r="H56" s="366"/>
      <c r="I56" s="366"/>
      <c r="J56" s="366"/>
      <c r="K56" s="366"/>
      <c r="L56" s="366"/>
      <c r="M56" s="366"/>
    </row>
    <row r="57" spans="1:13" ht="12.75" customHeight="1">
      <c r="C57" s="365"/>
      <c r="D57" s="365"/>
      <c r="E57" s="366"/>
      <c r="F57" s="366"/>
      <c r="G57" s="366"/>
      <c r="H57" s="366"/>
      <c r="I57" s="366"/>
      <c r="J57" s="366"/>
      <c r="K57" s="366"/>
      <c r="L57" s="366"/>
      <c r="M57" s="366"/>
    </row>
    <row r="58" spans="1:13" s="116" customFormat="1" ht="76.5" customHeight="1">
      <c r="A58" s="76">
        <v>5</v>
      </c>
      <c r="B58" s="419" t="s">
        <v>207</v>
      </c>
      <c r="C58" s="419"/>
      <c r="D58" s="419"/>
      <c r="E58" s="419"/>
      <c r="F58" s="77" t="s">
        <v>186</v>
      </c>
      <c r="G58" s="183"/>
      <c r="H58" s="366"/>
      <c r="I58" s="366"/>
      <c r="J58" s="205" t="s">
        <v>176</v>
      </c>
      <c r="K58" s="366"/>
      <c r="L58" s="80">
        <v>1</v>
      </c>
      <c r="M58" s="81">
        <f>K58*L58</f>
        <v>0</v>
      </c>
    </row>
    <row r="59" spans="1:13" ht="12.75" customHeight="1">
      <c r="C59" s="365"/>
      <c r="D59" s="365"/>
      <c r="E59" s="366"/>
      <c r="F59" s="366"/>
      <c r="G59" s="366"/>
      <c r="H59" s="366"/>
      <c r="I59" s="366"/>
      <c r="J59" s="366"/>
      <c r="K59" s="366"/>
      <c r="L59" s="366"/>
      <c r="M59" s="366"/>
    </row>
    <row r="60" spans="1:13" ht="12.75" customHeight="1">
      <c r="C60" s="365"/>
      <c r="D60" s="365"/>
      <c r="E60" s="366"/>
      <c r="F60" s="366"/>
      <c r="G60" s="366"/>
      <c r="H60" s="366"/>
      <c r="I60" s="366"/>
      <c r="J60" s="366"/>
      <c r="K60" s="366"/>
      <c r="L60" s="366"/>
      <c r="M60" s="366"/>
    </row>
    <row r="61" spans="1:13" ht="12.75" customHeight="1">
      <c r="C61" s="365"/>
      <c r="D61" s="365"/>
      <c r="E61" s="366"/>
      <c r="F61" s="366"/>
      <c r="G61" s="366"/>
      <c r="H61" s="366"/>
      <c r="I61" s="366"/>
      <c r="J61" s="366"/>
      <c r="K61" s="366"/>
      <c r="L61" s="366">
        <v>1</v>
      </c>
      <c r="M61" s="366"/>
    </row>
    <row r="62" spans="1:13" ht="12.75" customHeight="1">
      <c r="C62" s="365"/>
      <c r="D62" s="365"/>
      <c r="E62" s="366"/>
      <c r="F62" s="366"/>
      <c r="G62" s="366"/>
      <c r="H62" s="366"/>
      <c r="I62" s="366"/>
      <c r="J62" s="366"/>
      <c r="K62" s="366"/>
      <c r="L62" s="366">
        <v>1</v>
      </c>
      <c r="M62" s="366"/>
    </row>
    <row r="63" spans="1:13" ht="12.75" customHeight="1">
      <c r="C63" s="365"/>
      <c r="D63" s="365"/>
      <c r="E63" s="366"/>
      <c r="F63" s="366"/>
      <c r="G63" s="366"/>
      <c r="H63" s="366"/>
      <c r="I63" s="366"/>
      <c r="J63" s="366"/>
      <c r="K63" s="366"/>
      <c r="L63" s="366">
        <v>6.6666666666666666E-2</v>
      </c>
      <c r="M63" s="366"/>
    </row>
    <row r="64" spans="1:13" ht="12.75" customHeight="1">
      <c r="C64" s="365"/>
      <c r="D64" s="365"/>
      <c r="E64" s="366"/>
      <c r="F64" s="366"/>
      <c r="G64" s="366"/>
      <c r="H64" s="366"/>
      <c r="I64" s="366"/>
      <c r="J64" s="366"/>
      <c r="K64" s="366"/>
      <c r="L64" s="366">
        <v>0.13333333333333333</v>
      </c>
      <c r="M64" s="366"/>
    </row>
    <row r="65" spans="2:13" ht="12.75" customHeight="1">
      <c r="C65" s="365"/>
      <c r="D65" s="365"/>
      <c r="E65" s="366"/>
      <c r="F65" s="366"/>
      <c r="G65" s="366"/>
      <c r="H65" s="366"/>
      <c r="I65" s="366"/>
      <c r="J65" s="366"/>
      <c r="K65" s="366"/>
      <c r="L65" s="366"/>
      <c r="M65" s="366"/>
    </row>
    <row r="66" spans="2:13" ht="12.75" customHeight="1">
      <c r="C66" s="365"/>
      <c r="D66" s="365"/>
      <c r="E66" s="366"/>
      <c r="F66" s="366"/>
      <c r="G66" s="366"/>
      <c r="H66" s="366"/>
      <c r="I66" s="366"/>
      <c r="J66" s="366"/>
      <c r="K66" s="366"/>
      <c r="L66" s="366"/>
      <c r="M66" s="366"/>
    </row>
    <row r="67" spans="2:13" ht="12.75" customHeight="1">
      <c r="C67" s="365"/>
      <c r="D67" s="365"/>
      <c r="E67" s="366"/>
      <c r="F67" s="366"/>
      <c r="G67" s="366"/>
      <c r="H67" s="366"/>
      <c r="I67" s="366"/>
      <c r="J67" s="366"/>
      <c r="K67" s="366"/>
      <c r="L67" s="366"/>
      <c r="M67" s="366"/>
    </row>
    <row r="68" spans="2:13" ht="12.75" customHeight="1">
      <c r="C68" s="365"/>
      <c r="D68" s="365"/>
      <c r="E68" s="366"/>
      <c r="F68" s="366"/>
      <c r="G68" s="366"/>
      <c r="H68" s="366"/>
      <c r="I68" s="366"/>
      <c r="J68" s="366"/>
      <c r="K68" s="366"/>
      <c r="L68" s="366"/>
      <c r="M68" s="366"/>
    </row>
    <row r="69" spans="2:13" ht="12.75" customHeight="1">
      <c r="C69" s="365"/>
      <c r="D69" s="365"/>
      <c r="E69" s="366"/>
      <c r="F69" s="366"/>
      <c r="G69" s="366"/>
      <c r="H69" s="366"/>
      <c r="I69" s="366"/>
      <c r="J69" s="366"/>
      <c r="K69" s="366"/>
      <c r="L69" s="366"/>
      <c r="M69" s="366"/>
    </row>
    <row r="70" spans="2:13" ht="12.75" customHeight="1">
      <c r="C70" s="365"/>
      <c r="D70" s="365"/>
      <c r="E70" s="366"/>
      <c r="F70" s="366"/>
      <c r="G70" s="366"/>
      <c r="H70" s="366"/>
      <c r="I70" s="366"/>
      <c r="J70" s="366"/>
      <c r="K70" s="366"/>
      <c r="L70" s="366"/>
      <c r="M70" s="366"/>
    </row>
    <row r="71" spans="2:13" ht="12.75" customHeight="1">
      <c r="C71" s="365"/>
      <c r="D71" s="365"/>
      <c r="E71" s="366"/>
      <c r="F71" s="366"/>
      <c r="G71" s="366"/>
      <c r="H71" s="366"/>
      <c r="I71" s="366"/>
      <c r="J71" s="366"/>
      <c r="K71" s="366"/>
      <c r="L71" s="366"/>
      <c r="M71" s="366"/>
    </row>
    <row r="72" spans="2:13" ht="12.75" customHeight="1">
      <c r="C72" s="365"/>
      <c r="D72" s="365"/>
      <c r="E72" s="366"/>
      <c r="F72" s="366"/>
      <c r="G72" s="366"/>
      <c r="H72" s="366"/>
      <c r="I72" s="366"/>
      <c r="J72" s="366"/>
      <c r="K72" s="366"/>
      <c r="L72" s="366"/>
      <c r="M72" s="366"/>
    </row>
    <row r="73" spans="2:13" ht="12.75" customHeight="1">
      <c r="C73" s="365"/>
      <c r="D73" s="365"/>
      <c r="E73" s="366"/>
      <c r="F73" s="366"/>
      <c r="G73" s="366"/>
      <c r="H73" s="366"/>
      <c r="I73" s="366"/>
      <c r="J73" s="366"/>
      <c r="K73" s="366"/>
      <c r="L73" s="366"/>
      <c r="M73" s="366"/>
    </row>
    <row r="74" spans="2:13" ht="12.75" customHeight="1">
      <c r="C74" s="365"/>
      <c r="D74" s="365"/>
      <c r="E74" s="366"/>
      <c r="F74" s="366"/>
      <c r="G74" s="366"/>
      <c r="H74" s="366"/>
      <c r="I74" s="366"/>
      <c r="J74" s="366"/>
      <c r="K74" s="366"/>
      <c r="L74" s="366"/>
      <c r="M74" s="366"/>
    </row>
    <row r="75" spans="2:13" ht="12.75" customHeight="1">
      <c r="C75" s="365"/>
      <c r="D75" s="365"/>
      <c r="E75" s="366"/>
      <c r="F75" s="366"/>
      <c r="G75" s="366"/>
      <c r="H75" s="366"/>
      <c r="I75" s="366"/>
      <c r="J75" s="366"/>
      <c r="K75" s="366"/>
      <c r="L75" s="366"/>
      <c r="M75" s="366"/>
    </row>
    <row r="76" spans="2:13" ht="12.75" customHeight="1">
      <c r="C76" s="365"/>
      <c r="D76" s="365"/>
      <c r="E76" s="366"/>
      <c r="F76" s="366"/>
      <c r="G76" s="366"/>
      <c r="H76" s="366"/>
      <c r="I76" s="366"/>
      <c r="J76" s="366"/>
      <c r="K76" s="366"/>
      <c r="L76" s="366"/>
      <c r="M76" s="366"/>
    </row>
    <row r="77" spans="2:13" ht="12.75" customHeight="1">
      <c r="C77" s="365"/>
      <c r="D77" s="365"/>
      <c r="E77" s="366"/>
      <c r="F77" s="366"/>
      <c r="G77" s="366"/>
      <c r="H77" s="366"/>
      <c r="I77" s="366"/>
      <c r="J77" s="366"/>
      <c r="K77" s="366"/>
      <c r="L77" s="366"/>
      <c r="M77" s="366"/>
    </row>
    <row r="78" spans="2:13" ht="12.75" customHeight="1">
      <c r="B78" s="364">
        <f>D25</f>
        <v>0</v>
      </c>
      <c r="C78" s="367" t="s">
        <v>206</v>
      </c>
      <c r="D78" s="365"/>
      <c r="E78" s="366"/>
      <c r="F78" s="366"/>
      <c r="G78" s="366"/>
      <c r="H78" s="366"/>
      <c r="I78" s="366"/>
      <c r="J78" s="366"/>
      <c r="K78" s="366"/>
      <c r="L78" s="366"/>
      <c r="M78" s="366"/>
    </row>
    <row r="79" spans="2:13" ht="12.75" customHeight="1">
      <c r="C79" s="365"/>
      <c r="D79" s="365"/>
      <c r="E79" s="366"/>
      <c r="F79" s="366"/>
      <c r="G79" s="366"/>
      <c r="H79" s="366"/>
      <c r="I79" s="366"/>
      <c r="J79" s="366"/>
      <c r="K79" s="366"/>
      <c r="L79" s="366"/>
      <c r="M79" s="366"/>
    </row>
    <row r="80" spans="2:13" ht="12.75" customHeight="1">
      <c r="C80" s="365"/>
      <c r="D80" s="365"/>
      <c r="E80" s="366"/>
      <c r="F80" s="366"/>
      <c r="G80" s="366"/>
      <c r="H80" s="366"/>
      <c r="I80" s="366"/>
      <c r="J80" s="366"/>
      <c r="K80" s="366"/>
      <c r="L80" s="366"/>
      <c r="M80" s="366"/>
    </row>
    <row r="81" spans="3:13" ht="12.75" customHeight="1">
      <c r="C81" s="365"/>
      <c r="D81" s="365"/>
      <c r="E81" s="366"/>
      <c r="F81" s="366"/>
      <c r="G81" s="366"/>
      <c r="H81" s="366"/>
      <c r="I81" s="366"/>
      <c r="J81" s="366"/>
      <c r="K81" s="366"/>
      <c r="L81" s="366"/>
      <c r="M81" s="366"/>
    </row>
    <row r="82" spans="3:13" ht="12.75" customHeight="1">
      <c r="C82" s="365"/>
      <c r="D82" s="365"/>
      <c r="E82" s="366"/>
      <c r="F82" s="366"/>
      <c r="G82" s="366"/>
      <c r="H82" s="366"/>
      <c r="I82" s="366"/>
      <c r="J82" s="366"/>
      <c r="K82" s="366"/>
      <c r="L82" s="366"/>
      <c r="M82" s="366"/>
    </row>
    <row r="83" spans="3:13" ht="12.75" customHeight="1">
      <c r="C83" s="365"/>
      <c r="D83" s="365"/>
      <c r="E83" s="366"/>
      <c r="F83" s="366"/>
      <c r="G83" s="366"/>
      <c r="H83" s="366"/>
      <c r="I83" s="366"/>
      <c r="J83" s="366"/>
      <c r="K83" s="366"/>
      <c r="L83" s="366"/>
      <c r="M83" s="366"/>
    </row>
    <row r="84" spans="3:13" ht="12.75" customHeight="1">
      <c r="C84" s="365"/>
      <c r="D84" s="365"/>
      <c r="E84" s="366"/>
      <c r="F84" s="366"/>
      <c r="G84" s="366"/>
      <c r="H84" s="366"/>
      <c r="I84" s="366"/>
      <c r="J84" s="366"/>
      <c r="K84" s="366"/>
      <c r="L84" s="366"/>
      <c r="M84" s="366"/>
    </row>
    <row r="85" spans="3:13" ht="12.75" customHeight="1">
      <c r="C85" s="365"/>
      <c r="D85" s="365"/>
      <c r="E85" s="366"/>
      <c r="F85" s="366"/>
      <c r="G85" s="366"/>
      <c r="H85" s="366"/>
      <c r="I85" s="366"/>
      <c r="J85" s="366"/>
      <c r="K85" s="366"/>
      <c r="L85" s="366"/>
      <c r="M85" s="366"/>
    </row>
    <row r="86" spans="3:13" ht="12.75" customHeight="1">
      <c r="C86" s="365"/>
      <c r="D86" s="365"/>
      <c r="E86" s="366"/>
      <c r="F86" s="366"/>
      <c r="G86" s="366"/>
      <c r="H86" s="366"/>
      <c r="I86" s="366"/>
      <c r="J86" s="366"/>
      <c r="K86" s="366"/>
      <c r="L86" s="366"/>
      <c r="M86" s="366"/>
    </row>
    <row r="87" spans="3:13" ht="12.75" customHeight="1">
      <c r="C87" s="365"/>
      <c r="D87" s="365"/>
      <c r="E87" s="366"/>
      <c r="F87" s="366"/>
      <c r="G87" s="366"/>
      <c r="H87" s="366"/>
      <c r="I87" s="366"/>
      <c r="J87" s="366"/>
      <c r="K87" s="366"/>
      <c r="L87" s="366"/>
      <c r="M87" s="366"/>
    </row>
    <row r="88" spans="3:13" ht="12.75" customHeight="1">
      <c r="C88" s="365"/>
      <c r="D88" s="365"/>
      <c r="E88" s="366"/>
      <c r="F88" s="366"/>
      <c r="G88" s="366"/>
      <c r="H88" s="366"/>
      <c r="I88" s="366"/>
      <c r="J88" s="366"/>
      <c r="K88" s="366"/>
      <c r="L88" s="366"/>
      <c r="M88" s="366"/>
    </row>
    <row r="89" spans="3:13" ht="12.75" customHeight="1">
      <c r="C89" s="365"/>
      <c r="D89" s="365"/>
      <c r="E89" s="366"/>
      <c r="F89" s="366"/>
      <c r="G89" s="366"/>
      <c r="H89" s="366"/>
      <c r="I89" s="366"/>
      <c r="J89" s="366"/>
      <c r="K89" s="366"/>
      <c r="L89" s="366"/>
      <c r="M89" s="366"/>
    </row>
    <row r="90" spans="3:13" ht="12.75" customHeight="1">
      <c r="C90" s="365"/>
      <c r="D90" s="365"/>
      <c r="E90" s="366"/>
      <c r="F90" s="366"/>
      <c r="G90" s="366"/>
      <c r="H90" s="366"/>
      <c r="I90" s="366"/>
      <c r="J90" s="366"/>
      <c r="K90" s="366"/>
      <c r="L90" s="366"/>
      <c r="M90" s="366"/>
    </row>
    <row r="91" spans="3:13" ht="12.75" customHeight="1">
      <c r="C91" s="365"/>
      <c r="D91" s="365"/>
      <c r="E91" s="366"/>
      <c r="F91" s="366"/>
      <c r="G91" s="366"/>
      <c r="H91" s="366"/>
      <c r="I91" s="366"/>
      <c r="J91" s="366"/>
      <c r="K91" s="366"/>
      <c r="L91" s="366"/>
      <c r="M91" s="366"/>
    </row>
    <row r="92" spans="3:13" ht="12.75" customHeight="1">
      <c r="C92" s="365"/>
      <c r="D92" s="365"/>
      <c r="E92" s="366"/>
      <c r="F92" s="366"/>
      <c r="G92" s="366"/>
      <c r="H92" s="366"/>
      <c r="I92" s="366"/>
      <c r="J92" s="366"/>
      <c r="K92" s="366"/>
      <c r="L92" s="366"/>
      <c r="M92" s="366"/>
    </row>
    <row r="93" spans="3:13" ht="12.75" customHeight="1">
      <c r="C93" s="365"/>
      <c r="D93" s="365"/>
      <c r="E93" s="366"/>
      <c r="F93" s="366"/>
      <c r="G93" s="366"/>
      <c r="H93" s="366"/>
      <c r="I93" s="366"/>
      <c r="J93" s="366"/>
      <c r="K93" s="366"/>
      <c r="L93" s="366"/>
      <c r="M93" s="366"/>
    </row>
    <row r="94" spans="3:13" ht="12.75" customHeight="1">
      <c r="C94" s="365"/>
      <c r="D94" s="365"/>
      <c r="E94" s="366"/>
      <c r="F94" s="366"/>
      <c r="G94" s="366"/>
      <c r="H94" s="366"/>
      <c r="I94" s="366"/>
      <c r="J94" s="366"/>
      <c r="K94" s="366"/>
      <c r="L94" s="366"/>
      <c r="M94" s="366"/>
    </row>
    <row r="95" spans="3:13" ht="12.75" customHeight="1">
      <c r="C95" s="365"/>
      <c r="D95" s="365"/>
      <c r="E95" s="366"/>
      <c r="F95" s="366"/>
      <c r="G95" s="366"/>
      <c r="H95" s="366"/>
      <c r="I95" s="366"/>
      <c r="J95" s="366"/>
      <c r="K95" s="366"/>
      <c r="L95" s="366"/>
      <c r="M95" s="366"/>
    </row>
    <row r="96" spans="3:13" ht="12.75" customHeight="1">
      <c r="C96" s="365"/>
      <c r="D96" s="365"/>
      <c r="E96" s="366"/>
      <c r="F96" s="366"/>
      <c r="G96" s="366"/>
      <c r="H96" s="366"/>
      <c r="I96" s="366"/>
      <c r="J96" s="366"/>
      <c r="K96" s="366"/>
      <c r="L96" s="366"/>
      <c r="M96" s="366"/>
    </row>
    <row r="97" spans="3:13" ht="12.75" customHeight="1">
      <c r="C97" s="365"/>
      <c r="D97" s="365"/>
      <c r="E97" s="366"/>
      <c r="F97" s="366"/>
      <c r="G97" s="366"/>
      <c r="H97" s="366"/>
      <c r="I97" s="366"/>
      <c r="J97" s="366"/>
      <c r="K97" s="366"/>
      <c r="L97" s="366"/>
      <c r="M97" s="366"/>
    </row>
    <row r="98" spans="3:13" ht="12.75" customHeight="1">
      <c r="C98" s="365"/>
      <c r="D98" s="365"/>
      <c r="E98" s="366"/>
      <c r="F98" s="366"/>
      <c r="G98" s="366"/>
      <c r="H98" s="366"/>
      <c r="I98" s="366"/>
      <c r="J98" s="366"/>
      <c r="K98" s="366"/>
      <c r="L98" s="366"/>
      <c r="M98" s="366"/>
    </row>
    <row r="99" spans="3:13" ht="12.75" customHeight="1">
      <c r="C99" s="365"/>
      <c r="D99" s="365"/>
      <c r="E99" s="366"/>
      <c r="F99" s="366"/>
      <c r="G99" s="366"/>
      <c r="H99" s="366"/>
      <c r="I99" s="366"/>
      <c r="J99" s="366"/>
      <c r="K99" s="366"/>
      <c r="L99" s="366"/>
      <c r="M99" s="366"/>
    </row>
    <row r="100" spans="3:13" ht="12.75" customHeight="1">
      <c r="C100" s="365"/>
      <c r="D100" s="365"/>
      <c r="E100" s="366"/>
      <c r="F100" s="366"/>
      <c r="G100" s="366"/>
      <c r="H100" s="366"/>
      <c r="I100" s="366"/>
      <c r="J100" s="366"/>
      <c r="K100" s="366"/>
      <c r="L100" s="366"/>
      <c r="M100" s="366"/>
    </row>
    <row r="101" spans="3:13" ht="12.75" customHeight="1">
      <c r="C101" s="365"/>
      <c r="D101" s="365"/>
      <c r="E101" s="366"/>
      <c r="F101" s="366"/>
      <c r="G101" s="366"/>
      <c r="H101" s="366"/>
      <c r="I101" s="366"/>
      <c r="J101" s="366"/>
      <c r="K101" s="366"/>
      <c r="L101" s="366"/>
      <c r="M101" s="366"/>
    </row>
    <row r="102" spans="3:13" ht="12.75" customHeight="1">
      <c r="C102" s="365"/>
      <c r="D102" s="365"/>
      <c r="E102" s="366"/>
      <c r="F102" s="366"/>
      <c r="G102" s="366"/>
      <c r="H102" s="366"/>
      <c r="I102" s="366"/>
      <c r="J102" s="366"/>
      <c r="K102" s="366"/>
      <c r="L102" s="366"/>
      <c r="M102" s="366"/>
    </row>
    <row r="103" spans="3:13" ht="12.75" customHeight="1">
      <c r="C103" s="365"/>
      <c r="D103" s="365"/>
      <c r="E103" s="366"/>
      <c r="F103" s="366"/>
      <c r="G103" s="366"/>
      <c r="H103" s="366"/>
      <c r="I103" s="366"/>
      <c r="J103" s="366"/>
      <c r="K103" s="366"/>
      <c r="L103" s="366"/>
      <c r="M103" s="366"/>
    </row>
    <row r="104" spans="3:13" ht="12.75" customHeight="1">
      <c r="C104" s="365"/>
      <c r="D104" s="365"/>
      <c r="E104" s="366"/>
      <c r="F104" s="366"/>
      <c r="G104" s="366"/>
      <c r="H104" s="366"/>
      <c r="I104" s="366"/>
      <c r="J104" s="366"/>
      <c r="K104" s="366"/>
      <c r="L104" s="366"/>
      <c r="M104" s="366"/>
    </row>
    <row r="105" spans="3:13" ht="12.75" customHeight="1">
      <c r="C105" s="365"/>
      <c r="D105" s="365"/>
      <c r="E105" s="366"/>
      <c r="F105" s="366"/>
      <c r="G105" s="366"/>
      <c r="H105" s="366"/>
      <c r="I105" s="366"/>
      <c r="J105" s="366"/>
      <c r="K105" s="366"/>
      <c r="L105" s="366"/>
      <c r="M105" s="366"/>
    </row>
    <row r="106" spans="3:13" ht="12.75" customHeight="1">
      <c r="C106" s="365"/>
      <c r="D106" s="365"/>
      <c r="E106" s="366"/>
      <c r="F106" s="366"/>
      <c r="G106" s="366"/>
      <c r="H106" s="366"/>
      <c r="I106" s="366"/>
      <c r="J106" s="366"/>
      <c r="K106" s="366"/>
      <c r="L106" s="366"/>
      <c r="M106" s="366"/>
    </row>
    <row r="107" spans="3:13" ht="12.75" customHeight="1">
      <c r="C107" s="365"/>
      <c r="D107" s="365"/>
      <c r="E107" s="366"/>
      <c r="F107" s="366"/>
      <c r="G107" s="366"/>
      <c r="H107" s="366"/>
      <c r="I107" s="366"/>
      <c r="J107" s="366"/>
      <c r="K107" s="366"/>
      <c r="L107" s="366"/>
      <c r="M107" s="366"/>
    </row>
    <row r="108" spans="3:13" ht="12.75" customHeight="1">
      <c r="C108" s="365"/>
      <c r="D108" s="365"/>
      <c r="E108" s="366"/>
      <c r="F108" s="366"/>
      <c r="G108" s="366"/>
      <c r="H108" s="366"/>
      <c r="I108" s="366"/>
      <c r="J108" s="366"/>
      <c r="K108" s="366"/>
      <c r="L108" s="366"/>
      <c r="M108" s="366"/>
    </row>
    <row r="109" spans="3:13" ht="12.75" customHeight="1">
      <c r="C109" s="365"/>
      <c r="D109" s="365"/>
      <c r="E109" s="366"/>
      <c r="F109" s="366"/>
      <c r="G109" s="366"/>
      <c r="H109" s="366"/>
      <c r="I109" s="366"/>
      <c r="J109" s="366"/>
      <c r="K109" s="366"/>
      <c r="L109" s="366"/>
      <c r="M109" s="366"/>
    </row>
    <row r="110" spans="3:13" ht="12.75" customHeight="1">
      <c r="C110" s="365"/>
      <c r="D110" s="365"/>
      <c r="E110" s="366"/>
      <c r="F110" s="366"/>
      <c r="G110" s="366"/>
      <c r="H110" s="366"/>
      <c r="I110" s="366"/>
      <c r="J110" s="366"/>
      <c r="K110" s="366"/>
      <c r="L110" s="366"/>
      <c r="M110" s="366"/>
    </row>
    <row r="111" spans="3:13" ht="12.75" customHeight="1">
      <c r="C111" s="365"/>
      <c r="D111" s="365"/>
    </row>
    <row r="112" spans="3:13" ht="12.75" customHeight="1">
      <c r="C112" s="365"/>
      <c r="D112" s="365"/>
    </row>
    <row r="113" spans="3:4" ht="12.75" customHeight="1">
      <c r="C113" s="365"/>
      <c r="D113" s="365"/>
    </row>
    <row r="114" spans="3:4" ht="12.75" customHeight="1">
      <c r="C114" s="365"/>
      <c r="D114" s="365"/>
    </row>
    <row r="115" spans="3:4" ht="12.75" customHeight="1">
      <c r="C115" s="365"/>
      <c r="D115" s="365"/>
    </row>
    <row r="116" spans="3:4" ht="12.75" customHeight="1">
      <c r="C116" s="365"/>
      <c r="D116" s="365"/>
    </row>
    <row r="117" spans="3:4" ht="12.75" customHeight="1">
      <c r="C117" s="365"/>
      <c r="D117" s="365"/>
    </row>
    <row r="118" spans="3:4" ht="12.75" customHeight="1">
      <c r="C118" s="365"/>
      <c r="D118" s="365"/>
    </row>
    <row r="119" spans="3:4" ht="12.75" customHeight="1">
      <c r="C119" s="365"/>
      <c r="D119" s="365"/>
    </row>
    <row r="120" spans="3:4" ht="12.75" customHeight="1">
      <c r="C120" s="365"/>
      <c r="D120" s="365"/>
    </row>
    <row r="121" spans="3:4" ht="12.75" customHeight="1">
      <c r="C121" s="365"/>
      <c r="D121" s="365"/>
    </row>
    <row r="122" spans="3:4" ht="12.75" customHeight="1">
      <c r="C122" s="365"/>
      <c r="D122" s="365"/>
    </row>
    <row r="123" spans="3:4" ht="12.75" customHeight="1">
      <c r="C123" s="365"/>
      <c r="D123" s="365"/>
    </row>
    <row r="124" spans="3:4" ht="12.75" customHeight="1">
      <c r="C124" s="365"/>
      <c r="D124" s="365"/>
    </row>
    <row r="125" spans="3:4" ht="12.75" customHeight="1">
      <c r="C125" s="365"/>
      <c r="D125" s="365"/>
    </row>
    <row r="126" spans="3:4" ht="12.75" customHeight="1">
      <c r="C126" s="365"/>
      <c r="D126" s="365"/>
    </row>
    <row r="127" spans="3:4" ht="12.75" customHeight="1">
      <c r="C127" s="365"/>
      <c r="D127" s="365"/>
    </row>
    <row r="128" spans="3:4" ht="12.75" customHeight="1">
      <c r="C128" s="365"/>
      <c r="D128" s="365"/>
    </row>
    <row r="129" spans="3:4" ht="12.75" customHeight="1">
      <c r="C129" s="365"/>
      <c r="D129" s="365"/>
    </row>
    <row r="130" spans="3:4" ht="12.75" customHeight="1">
      <c r="C130" s="365"/>
      <c r="D130" s="365"/>
    </row>
    <row r="131" spans="3:4" ht="12.75" customHeight="1">
      <c r="C131" s="365"/>
      <c r="D131" s="365"/>
    </row>
    <row r="132" spans="3:4" ht="12.75" customHeight="1">
      <c r="C132" s="365"/>
      <c r="D132" s="365"/>
    </row>
    <row r="133" spans="3:4" ht="12.75" customHeight="1">
      <c r="C133" s="365"/>
      <c r="D133" s="365"/>
    </row>
    <row r="134" spans="3:4" ht="12.75" customHeight="1">
      <c r="C134" s="365"/>
      <c r="D134" s="365"/>
    </row>
    <row r="135" spans="3:4" ht="12.75" customHeight="1">
      <c r="C135" s="365"/>
      <c r="D135" s="365"/>
    </row>
    <row r="136" spans="3:4" ht="12.75" customHeight="1">
      <c r="C136" s="365"/>
      <c r="D136" s="365"/>
    </row>
    <row r="137" spans="3:4" ht="12.75" customHeight="1">
      <c r="C137" s="365"/>
      <c r="D137" s="365"/>
    </row>
    <row r="138" spans="3:4" ht="12.75" customHeight="1">
      <c r="C138" s="365"/>
      <c r="D138" s="365"/>
    </row>
    <row r="139" spans="3:4" ht="12.75" customHeight="1">
      <c r="C139" s="365"/>
      <c r="D139" s="365"/>
    </row>
    <row r="140" spans="3:4" ht="12.75" customHeight="1">
      <c r="C140" s="365"/>
      <c r="D140" s="365"/>
    </row>
    <row r="141" spans="3:4" ht="12.75" customHeight="1">
      <c r="C141" s="365"/>
      <c r="D141" s="365"/>
    </row>
    <row r="142" spans="3:4" ht="12.75" customHeight="1">
      <c r="C142" s="365"/>
      <c r="D142" s="365"/>
    </row>
    <row r="143" spans="3:4" ht="12.75" customHeight="1">
      <c r="C143" s="365"/>
      <c r="D143" s="365"/>
    </row>
    <row r="144" spans="3:4" ht="12.75" customHeight="1">
      <c r="C144" s="365"/>
      <c r="D144" s="365"/>
    </row>
    <row r="145" spans="3:4" ht="12.75" customHeight="1">
      <c r="C145" s="365"/>
      <c r="D145" s="365"/>
    </row>
    <row r="146" spans="3:4" ht="12.75" customHeight="1">
      <c r="C146" s="365"/>
      <c r="D146" s="365"/>
    </row>
    <row r="147" spans="3:4" ht="12.75" customHeight="1">
      <c r="C147" s="365"/>
      <c r="D147" s="365"/>
    </row>
    <row r="148" spans="3:4" ht="12.75" customHeight="1">
      <c r="C148" s="365"/>
      <c r="D148" s="365"/>
    </row>
    <row r="149" spans="3:4" ht="12.75" customHeight="1">
      <c r="C149" s="365"/>
      <c r="D149" s="365"/>
    </row>
    <row r="150" spans="3:4" ht="12.75" customHeight="1">
      <c r="C150" s="365"/>
      <c r="D150" s="365"/>
    </row>
    <row r="151" spans="3:4" ht="12.75" customHeight="1">
      <c r="C151" s="365"/>
      <c r="D151" s="365"/>
    </row>
    <row r="152" spans="3:4" ht="12.75" customHeight="1">
      <c r="C152" s="365"/>
      <c r="D152" s="365"/>
    </row>
    <row r="153" spans="3:4" ht="12.75" customHeight="1">
      <c r="C153" s="365"/>
      <c r="D153" s="365"/>
    </row>
    <row r="154" spans="3:4" ht="12.75" customHeight="1">
      <c r="C154" s="365"/>
      <c r="D154" s="365"/>
    </row>
    <row r="155" spans="3:4" ht="12.75" customHeight="1">
      <c r="C155" s="365"/>
      <c r="D155" s="365"/>
    </row>
    <row r="156" spans="3:4" ht="12.75" customHeight="1">
      <c r="C156" s="365"/>
      <c r="D156" s="365"/>
    </row>
    <row r="157" spans="3:4" ht="12.75" customHeight="1">
      <c r="C157" s="365"/>
      <c r="D157" s="365"/>
    </row>
    <row r="158" spans="3:4" ht="12.75" customHeight="1">
      <c r="C158" s="365"/>
      <c r="D158" s="365"/>
    </row>
    <row r="159" spans="3:4" ht="12.75" customHeight="1">
      <c r="C159" s="365"/>
      <c r="D159" s="365"/>
    </row>
    <row r="160" spans="3:4" ht="12.75" customHeight="1">
      <c r="C160" s="365"/>
      <c r="D160" s="365"/>
    </row>
    <row r="161" spans="3:4" ht="12.75" customHeight="1">
      <c r="C161" s="365"/>
      <c r="D161" s="365"/>
    </row>
    <row r="162" spans="3:4" ht="12.75" customHeight="1">
      <c r="C162" s="365"/>
      <c r="D162" s="365"/>
    </row>
    <row r="163" spans="3:4" ht="12.75" customHeight="1">
      <c r="C163" s="365"/>
      <c r="D163" s="365"/>
    </row>
    <row r="164" spans="3:4" ht="12.75" customHeight="1">
      <c r="C164" s="365"/>
      <c r="D164" s="365"/>
    </row>
    <row r="165" spans="3:4" ht="12.75" customHeight="1">
      <c r="C165" s="365"/>
      <c r="D165" s="365"/>
    </row>
    <row r="166" spans="3:4" ht="12.75" customHeight="1">
      <c r="C166" s="365"/>
      <c r="D166" s="365"/>
    </row>
    <row r="167" spans="3:4" ht="12.75" customHeight="1">
      <c r="C167" s="365"/>
      <c r="D167" s="365"/>
    </row>
    <row r="168" spans="3:4" ht="12.75" customHeight="1">
      <c r="C168" s="365"/>
      <c r="D168" s="365"/>
    </row>
    <row r="169" spans="3:4" ht="12.75" customHeight="1">
      <c r="C169" s="365"/>
      <c r="D169" s="365"/>
    </row>
    <row r="170" spans="3:4" ht="12.75" customHeight="1">
      <c r="C170" s="365"/>
      <c r="D170" s="365"/>
    </row>
    <row r="171" spans="3:4" ht="12.75" customHeight="1">
      <c r="C171" s="365"/>
      <c r="D171" s="365"/>
    </row>
    <row r="172" spans="3:4" ht="12.75" customHeight="1">
      <c r="C172" s="365"/>
      <c r="D172" s="365"/>
    </row>
    <row r="173" spans="3:4" ht="12.75" customHeight="1">
      <c r="C173" s="365"/>
      <c r="D173" s="365"/>
    </row>
    <row r="174" spans="3:4" ht="12.75" customHeight="1">
      <c r="C174" s="365"/>
      <c r="D174" s="365"/>
    </row>
    <row r="175" spans="3:4" ht="12.75" customHeight="1">
      <c r="C175" s="365"/>
      <c r="D175" s="365"/>
    </row>
    <row r="176" spans="3:4" ht="12.75" customHeight="1">
      <c r="C176" s="365"/>
      <c r="D176" s="365"/>
    </row>
    <row r="177" spans="3:4" ht="12.75" customHeight="1">
      <c r="C177" s="365"/>
      <c r="D177" s="365"/>
    </row>
    <row r="178" spans="3:4" ht="12.75" customHeight="1">
      <c r="C178" s="365"/>
      <c r="D178" s="365"/>
    </row>
    <row r="179" spans="3:4" ht="12.75" customHeight="1">
      <c r="C179" s="365"/>
      <c r="D179" s="365"/>
    </row>
    <row r="180" spans="3:4" ht="12.75" customHeight="1">
      <c r="C180" s="365"/>
      <c r="D180" s="365"/>
    </row>
    <row r="181" spans="3:4" ht="12.75" customHeight="1">
      <c r="C181" s="365"/>
      <c r="D181" s="365"/>
    </row>
    <row r="182" spans="3:4" ht="12.75" customHeight="1">
      <c r="C182" s="365"/>
      <c r="D182" s="365"/>
    </row>
    <row r="183" spans="3:4" ht="12.75" customHeight="1">
      <c r="C183" s="365"/>
      <c r="D183" s="365"/>
    </row>
    <row r="184" spans="3:4" ht="12.75" customHeight="1">
      <c r="C184" s="365"/>
      <c r="D184" s="365"/>
    </row>
    <row r="185" spans="3:4" ht="12.75" customHeight="1">
      <c r="C185" s="365"/>
      <c r="D185" s="365"/>
    </row>
    <row r="186" spans="3:4" ht="12.75" customHeight="1">
      <c r="C186" s="365"/>
      <c r="D186" s="365"/>
    </row>
    <row r="187" spans="3:4" ht="12.75" customHeight="1">
      <c r="C187" s="365"/>
      <c r="D187" s="365"/>
    </row>
    <row r="188" spans="3:4" ht="12.75" customHeight="1">
      <c r="C188" s="365"/>
      <c r="D188" s="365"/>
    </row>
    <row r="189" spans="3:4" ht="12.75" customHeight="1">
      <c r="C189" s="365"/>
      <c r="D189" s="365"/>
    </row>
    <row r="190" spans="3:4" ht="12.75" customHeight="1">
      <c r="C190" s="365"/>
      <c r="D190" s="365"/>
    </row>
    <row r="191" spans="3:4" ht="12.75" customHeight="1">
      <c r="C191" s="365"/>
      <c r="D191" s="365"/>
    </row>
    <row r="192" spans="3:4" ht="12.75" customHeight="1">
      <c r="C192" s="365"/>
      <c r="D192" s="365"/>
    </row>
    <row r="193" spans="3:4" ht="12.75" customHeight="1">
      <c r="C193" s="365"/>
      <c r="D193" s="365"/>
    </row>
    <row r="194" spans="3:4" ht="12.75" customHeight="1">
      <c r="C194" s="365"/>
      <c r="D194" s="365"/>
    </row>
    <row r="195" spans="3:4" ht="12.75" customHeight="1">
      <c r="C195" s="365"/>
      <c r="D195" s="365"/>
    </row>
    <row r="196" spans="3:4" ht="12.75" customHeight="1">
      <c r="C196" s="365"/>
      <c r="D196" s="365"/>
    </row>
    <row r="197" spans="3:4" ht="12.75" customHeight="1">
      <c r="C197" s="365"/>
      <c r="D197" s="365"/>
    </row>
    <row r="198" spans="3:4" ht="12.75" customHeight="1">
      <c r="C198" s="365"/>
      <c r="D198" s="365"/>
    </row>
    <row r="199" spans="3:4" ht="12.75" customHeight="1">
      <c r="C199" s="365"/>
      <c r="D199" s="365"/>
    </row>
    <row r="200" spans="3:4" ht="12.75" customHeight="1">
      <c r="C200" s="365"/>
      <c r="D200" s="365"/>
    </row>
    <row r="201" spans="3:4" ht="12.75" customHeight="1">
      <c r="C201" s="365"/>
      <c r="D201" s="365"/>
    </row>
    <row r="202" spans="3:4" ht="12.75" customHeight="1">
      <c r="C202" s="365"/>
      <c r="D202" s="365"/>
    </row>
    <row r="203" spans="3:4" ht="12.75" customHeight="1">
      <c r="C203" s="365"/>
      <c r="D203" s="365"/>
    </row>
    <row r="204" spans="3:4" ht="12.75" customHeight="1">
      <c r="C204" s="365"/>
      <c r="D204" s="365"/>
    </row>
    <row r="205" spans="3:4" ht="12.75" customHeight="1">
      <c r="C205" s="365"/>
      <c r="D205" s="365"/>
    </row>
    <row r="206" spans="3:4" ht="12.75" customHeight="1">
      <c r="C206" s="365"/>
      <c r="D206" s="365"/>
    </row>
    <row r="207" spans="3:4" ht="12.75" customHeight="1">
      <c r="C207" s="365"/>
      <c r="D207" s="365"/>
    </row>
    <row r="208" spans="3:4" ht="12.75" customHeight="1">
      <c r="C208" s="365"/>
      <c r="D208" s="365"/>
    </row>
    <row r="209" spans="3:4" ht="12.75" customHeight="1">
      <c r="C209" s="365"/>
      <c r="D209" s="365"/>
    </row>
    <row r="210" spans="3:4" ht="12.75" customHeight="1">
      <c r="C210" s="365"/>
      <c r="D210" s="365"/>
    </row>
    <row r="211" spans="3:4" ht="12.75" customHeight="1">
      <c r="C211" s="365"/>
      <c r="D211" s="365"/>
    </row>
    <row r="212" spans="3:4" ht="12.75" customHeight="1">
      <c r="C212" s="365"/>
      <c r="D212" s="365"/>
    </row>
    <row r="213" spans="3:4" ht="12.75" customHeight="1">
      <c r="C213" s="365"/>
      <c r="D213" s="365"/>
    </row>
    <row r="214" spans="3:4" ht="12.75" customHeight="1">
      <c r="C214" s="365"/>
      <c r="D214" s="365"/>
    </row>
    <row r="215" spans="3:4" ht="12.75" customHeight="1">
      <c r="C215" s="365"/>
      <c r="D215" s="365"/>
    </row>
    <row r="216" spans="3:4" ht="12.75" customHeight="1">
      <c r="C216" s="365"/>
      <c r="D216" s="365"/>
    </row>
    <row r="217" spans="3:4" ht="12.75" customHeight="1">
      <c r="C217" s="365"/>
      <c r="D217" s="365"/>
    </row>
    <row r="218" spans="3:4" ht="12.75" customHeight="1">
      <c r="C218" s="365"/>
      <c r="D218" s="365"/>
    </row>
    <row r="219" spans="3:4" ht="12.75" customHeight="1">
      <c r="C219" s="365"/>
      <c r="D219" s="365"/>
    </row>
    <row r="220" spans="3:4" ht="12.75" customHeight="1">
      <c r="C220" s="365"/>
      <c r="D220" s="365"/>
    </row>
    <row r="221" spans="3:4" ht="12.75" customHeight="1">
      <c r="C221" s="365"/>
      <c r="D221" s="365"/>
    </row>
    <row r="222" spans="3:4" ht="12.75" customHeight="1">
      <c r="C222" s="365"/>
      <c r="D222" s="365"/>
    </row>
    <row r="223" spans="3:4" ht="12.75" customHeight="1">
      <c r="C223" s="365"/>
      <c r="D223" s="365"/>
    </row>
    <row r="224" spans="3:4" ht="12.75" customHeight="1">
      <c r="C224" s="365"/>
      <c r="D224" s="365"/>
    </row>
    <row r="225" spans="3:4" ht="12.75" customHeight="1">
      <c r="C225" s="365"/>
      <c r="D225" s="365"/>
    </row>
    <row r="226" spans="3:4" ht="12.75" customHeight="1">
      <c r="C226" s="365"/>
      <c r="D226" s="365"/>
    </row>
    <row r="227" spans="3:4" ht="12.75" customHeight="1">
      <c r="C227" s="365"/>
      <c r="D227" s="365"/>
    </row>
    <row r="228" spans="3:4" ht="12.75" customHeight="1">
      <c r="C228" s="365"/>
      <c r="D228" s="365"/>
    </row>
    <row r="229" spans="3:4" ht="12.75" customHeight="1">
      <c r="C229" s="365"/>
      <c r="D229" s="365"/>
    </row>
    <row r="230" spans="3:4" ht="12.75" customHeight="1">
      <c r="C230" s="365"/>
      <c r="D230" s="365"/>
    </row>
    <row r="231" spans="3:4" ht="12.75" customHeight="1">
      <c r="C231" s="365"/>
      <c r="D231" s="365"/>
    </row>
    <row r="232" spans="3:4" ht="12.75" customHeight="1">
      <c r="C232" s="365"/>
      <c r="D232" s="365"/>
    </row>
    <row r="233" spans="3:4" ht="12.75" customHeight="1">
      <c r="C233" s="365"/>
      <c r="D233" s="365"/>
    </row>
    <row r="234" spans="3:4" ht="12.75" customHeight="1">
      <c r="C234" s="365"/>
      <c r="D234" s="365"/>
    </row>
    <row r="235" spans="3:4" ht="12.75" customHeight="1">
      <c r="C235" s="365"/>
      <c r="D235" s="365"/>
    </row>
    <row r="236" spans="3:4" ht="12.75" customHeight="1">
      <c r="C236" s="365"/>
      <c r="D236" s="365"/>
    </row>
    <row r="237" spans="3:4" ht="12.75" customHeight="1">
      <c r="C237" s="365"/>
      <c r="D237" s="365"/>
    </row>
    <row r="238" spans="3:4" ht="12.75" customHeight="1">
      <c r="C238" s="365"/>
      <c r="D238" s="365"/>
    </row>
    <row r="239" spans="3:4" ht="12.75" customHeight="1">
      <c r="C239" s="365"/>
      <c r="D239" s="365"/>
    </row>
    <row r="240" spans="3:4" ht="12.75" customHeight="1">
      <c r="C240" s="365"/>
      <c r="D240" s="365"/>
    </row>
    <row r="241" spans="3:4" ht="12.75" customHeight="1">
      <c r="C241" s="365"/>
      <c r="D241" s="365"/>
    </row>
    <row r="242" spans="3:4" ht="12.75" customHeight="1">
      <c r="C242" s="365"/>
      <c r="D242" s="365"/>
    </row>
    <row r="243" spans="3:4" ht="12.75" customHeight="1">
      <c r="C243" s="365"/>
      <c r="D243" s="365"/>
    </row>
    <row r="244" spans="3:4" ht="12.75" customHeight="1">
      <c r="C244" s="365"/>
      <c r="D244" s="365"/>
    </row>
    <row r="245" spans="3:4" ht="12.75" customHeight="1">
      <c r="C245" s="365"/>
      <c r="D245" s="365"/>
    </row>
    <row r="246" spans="3:4" ht="12.75" customHeight="1">
      <c r="C246" s="365"/>
      <c r="D246" s="365"/>
    </row>
    <row r="247" spans="3:4" ht="12.75" customHeight="1">
      <c r="C247" s="365"/>
      <c r="D247" s="365"/>
    </row>
    <row r="248" spans="3:4" ht="12.75" customHeight="1">
      <c r="C248" s="365"/>
      <c r="D248" s="365"/>
    </row>
    <row r="249" spans="3:4" ht="12.75" customHeight="1">
      <c r="C249" s="365"/>
      <c r="D249" s="365"/>
    </row>
    <row r="250" spans="3:4" ht="12.75" customHeight="1">
      <c r="C250" s="365"/>
      <c r="D250" s="365"/>
    </row>
    <row r="251" spans="3:4" ht="12.75" customHeight="1">
      <c r="C251" s="365"/>
      <c r="D251" s="365"/>
    </row>
    <row r="252" spans="3:4" ht="12.75" customHeight="1">
      <c r="C252" s="365"/>
      <c r="D252" s="365"/>
    </row>
    <row r="253" spans="3:4" ht="12.75" customHeight="1">
      <c r="C253" s="365"/>
      <c r="D253" s="365"/>
    </row>
    <row r="254" spans="3:4" ht="12.75" customHeight="1">
      <c r="C254" s="365"/>
      <c r="D254" s="365"/>
    </row>
    <row r="255" spans="3:4" ht="12.75" customHeight="1">
      <c r="C255" s="365"/>
      <c r="D255" s="365"/>
    </row>
    <row r="256" spans="3:4" ht="12.75" customHeight="1">
      <c r="C256" s="365"/>
      <c r="D256" s="365"/>
    </row>
    <row r="257" spans="3:4" ht="12.75" customHeight="1">
      <c r="C257" s="365"/>
      <c r="D257" s="365"/>
    </row>
    <row r="258" spans="3:4" ht="12.75" customHeight="1">
      <c r="C258" s="365"/>
      <c r="D258" s="365"/>
    </row>
    <row r="259" spans="3:4" ht="12.75" customHeight="1">
      <c r="C259" s="365"/>
      <c r="D259" s="365"/>
    </row>
    <row r="260" spans="3:4" ht="12.75" customHeight="1">
      <c r="C260" s="365"/>
      <c r="D260" s="365"/>
    </row>
    <row r="261" spans="3:4" ht="12.75" customHeight="1">
      <c r="C261" s="365"/>
      <c r="D261" s="365"/>
    </row>
    <row r="262" spans="3:4" ht="12.75" customHeight="1">
      <c r="C262" s="365"/>
      <c r="D262" s="365"/>
    </row>
    <row r="263" spans="3:4" ht="12.75" customHeight="1">
      <c r="C263" s="365"/>
      <c r="D263" s="365"/>
    </row>
    <row r="264" spans="3:4" ht="12.75" customHeight="1">
      <c r="C264" s="365"/>
      <c r="D264" s="365"/>
    </row>
    <row r="265" spans="3:4" ht="12.75" customHeight="1">
      <c r="C265" s="365"/>
      <c r="D265" s="365"/>
    </row>
    <row r="266" spans="3:4" ht="12.75" customHeight="1">
      <c r="C266" s="365"/>
      <c r="D266" s="365"/>
    </row>
    <row r="267" spans="3:4" ht="12.75" customHeight="1">
      <c r="C267" s="365"/>
      <c r="D267" s="365"/>
    </row>
    <row r="268" spans="3:4" ht="12.75" customHeight="1">
      <c r="C268" s="365"/>
      <c r="D268" s="365"/>
    </row>
    <row r="269" spans="3:4" ht="12.75" customHeight="1">
      <c r="C269" s="365"/>
      <c r="D269" s="365"/>
    </row>
    <row r="270" spans="3:4" ht="12.75" customHeight="1">
      <c r="C270" s="365"/>
      <c r="D270" s="365"/>
    </row>
    <row r="271" spans="3:4" ht="12.75" customHeight="1">
      <c r="C271" s="365"/>
      <c r="D271" s="365"/>
    </row>
    <row r="272" spans="3:4" ht="12.75" customHeight="1">
      <c r="C272" s="365"/>
      <c r="D272" s="365"/>
    </row>
    <row r="273" spans="3:4" ht="12.75" customHeight="1">
      <c r="C273" s="365"/>
      <c r="D273" s="365"/>
    </row>
    <row r="274" spans="3:4" ht="12.75" customHeight="1">
      <c r="C274" s="365"/>
      <c r="D274" s="365"/>
    </row>
    <row r="275" spans="3:4" ht="12.75" customHeight="1">
      <c r="C275" s="365"/>
      <c r="D275" s="365"/>
    </row>
    <row r="276" spans="3:4" ht="12.75" customHeight="1">
      <c r="C276" s="365"/>
      <c r="D276" s="365"/>
    </row>
    <row r="277" spans="3:4" ht="12.75" customHeight="1">
      <c r="C277" s="365"/>
      <c r="D277" s="365"/>
    </row>
    <row r="278" spans="3:4" ht="12.75" customHeight="1">
      <c r="C278" s="365"/>
      <c r="D278" s="365"/>
    </row>
    <row r="279" spans="3:4" ht="12.75" customHeight="1">
      <c r="C279" s="365"/>
      <c r="D279" s="365"/>
    </row>
    <row r="280" spans="3:4" ht="12.75" customHeight="1">
      <c r="C280" s="365"/>
      <c r="D280" s="365"/>
    </row>
    <row r="281" spans="3:4" ht="12.75" customHeight="1">
      <c r="C281" s="365"/>
      <c r="D281" s="365"/>
    </row>
    <row r="282" spans="3:4" ht="12.75" customHeight="1">
      <c r="C282" s="365"/>
      <c r="D282" s="365"/>
    </row>
    <row r="283" spans="3:4" ht="12.75" customHeight="1">
      <c r="C283" s="365"/>
      <c r="D283" s="365"/>
    </row>
    <row r="284" spans="3:4" ht="12.75" customHeight="1">
      <c r="C284" s="365"/>
      <c r="D284" s="365"/>
    </row>
    <row r="285" spans="3:4" ht="12.75" customHeight="1">
      <c r="C285" s="365"/>
      <c r="D285" s="365"/>
    </row>
    <row r="286" spans="3:4" ht="12.75" customHeight="1">
      <c r="C286" s="365"/>
      <c r="D286" s="365"/>
    </row>
    <row r="287" spans="3:4" ht="12.75" customHeight="1">
      <c r="C287" s="365"/>
      <c r="D287" s="365"/>
    </row>
    <row r="288" spans="3:4" ht="12.75" customHeight="1">
      <c r="C288" s="365"/>
      <c r="D288" s="365"/>
    </row>
    <row r="289" spans="3:4" ht="12.75" customHeight="1">
      <c r="C289" s="365"/>
      <c r="D289" s="365"/>
    </row>
    <row r="290" spans="3:4" ht="12.75" customHeight="1">
      <c r="C290" s="365"/>
      <c r="D290" s="365"/>
    </row>
    <row r="291" spans="3:4" ht="12.75" customHeight="1">
      <c r="C291" s="365"/>
      <c r="D291" s="365"/>
    </row>
    <row r="292" spans="3:4" ht="12.75" customHeight="1">
      <c r="C292" s="365"/>
      <c r="D292" s="365"/>
    </row>
    <row r="293" spans="3:4" ht="12.75" customHeight="1">
      <c r="C293" s="365"/>
      <c r="D293" s="365"/>
    </row>
    <row r="294" spans="3:4" ht="12.75" customHeight="1">
      <c r="C294" s="365"/>
      <c r="D294" s="365"/>
    </row>
    <row r="295" spans="3:4" ht="12.75" customHeight="1">
      <c r="C295" s="365"/>
      <c r="D295" s="365"/>
    </row>
    <row r="296" spans="3:4" ht="12.75" customHeight="1">
      <c r="C296" s="365"/>
      <c r="D296" s="365"/>
    </row>
    <row r="297" spans="3:4" ht="12.75" customHeight="1">
      <c r="C297" s="365"/>
      <c r="D297" s="365"/>
    </row>
    <row r="298" spans="3:4" ht="12.75" customHeight="1">
      <c r="C298" s="365"/>
      <c r="D298" s="365"/>
    </row>
    <row r="299" spans="3:4" ht="12.75" customHeight="1">
      <c r="C299" s="365"/>
      <c r="D299" s="365"/>
    </row>
    <row r="300" spans="3:4" ht="12.75" customHeight="1">
      <c r="C300" s="365"/>
      <c r="D300" s="365"/>
    </row>
    <row r="301" spans="3:4" ht="12.75" customHeight="1">
      <c r="C301" s="365"/>
      <c r="D301" s="365"/>
    </row>
    <row r="302" spans="3:4" ht="12.75" customHeight="1">
      <c r="C302" s="365"/>
      <c r="D302" s="365"/>
    </row>
    <row r="303" spans="3:4" ht="12.75" customHeight="1">
      <c r="C303" s="365"/>
      <c r="D303" s="365"/>
    </row>
    <row r="304" spans="3:4" ht="12.75" customHeight="1">
      <c r="C304" s="365"/>
      <c r="D304" s="365"/>
    </row>
    <row r="305" spans="3:4" ht="12.75" customHeight="1">
      <c r="C305" s="365"/>
      <c r="D305" s="365"/>
    </row>
    <row r="306" spans="3:4" ht="12.75" customHeight="1">
      <c r="C306" s="365"/>
      <c r="D306" s="365"/>
    </row>
    <row r="307" spans="3:4" ht="12.75" customHeight="1">
      <c r="C307" s="365"/>
      <c r="D307" s="365"/>
    </row>
    <row r="308" spans="3:4" ht="12.75" customHeight="1">
      <c r="C308" s="365"/>
      <c r="D308" s="365"/>
    </row>
    <row r="309" spans="3:4" ht="12.75" customHeight="1">
      <c r="C309" s="365"/>
      <c r="D309" s="365"/>
    </row>
    <row r="310" spans="3:4" ht="12.75" customHeight="1">
      <c r="C310" s="365"/>
      <c r="D310" s="365"/>
    </row>
    <row r="311" spans="3:4" ht="12.75" customHeight="1">
      <c r="C311" s="365"/>
      <c r="D311" s="365"/>
    </row>
    <row r="312" spans="3:4" ht="12.75" customHeight="1">
      <c r="C312" s="365"/>
      <c r="D312" s="365"/>
    </row>
    <row r="313" spans="3:4" ht="12.75" customHeight="1">
      <c r="C313" s="365"/>
      <c r="D313" s="365"/>
    </row>
    <row r="314" spans="3:4" ht="12.75" customHeight="1">
      <c r="C314" s="365"/>
      <c r="D314" s="365"/>
    </row>
    <row r="315" spans="3:4" ht="12.75" customHeight="1">
      <c r="C315" s="365"/>
      <c r="D315" s="365"/>
    </row>
    <row r="316" spans="3:4" ht="12.75" customHeight="1">
      <c r="C316" s="365"/>
      <c r="D316" s="365"/>
    </row>
    <row r="317" spans="3:4" ht="12.75" customHeight="1">
      <c r="C317" s="365"/>
      <c r="D317" s="365"/>
    </row>
    <row r="318" spans="3:4" ht="12.75" customHeight="1">
      <c r="C318" s="365"/>
      <c r="D318" s="365"/>
    </row>
    <row r="319" spans="3:4" ht="12.75" customHeight="1">
      <c r="C319" s="365"/>
      <c r="D319" s="365"/>
    </row>
    <row r="320" spans="3:4" ht="12.75" customHeight="1">
      <c r="C320" s="365"/>
      <c r="D320" s="365"/>
    </row>
    <row r="321" spans="3:4" ht="12.75" customHeight="1">
      <c r="C321" s="365"/>
      <c r="D321" s="365"/>
    </row>
    <row r="322" spans="3:4" ht="12.75" customHeight="1">
      <c r="C322" s="365"/>
      <c r="D322" s="365"/>
    </row>
    <row r="323" spans="3:4" ht="12.75" customHeight="1">
      <c r="C323" s="365"/>
      <c r="D323" s="365"/>
    </row>
    <row r="324" spans="3:4" ht="12.75" customHeight="1">
      <c r="C324" s="365"/>
      <c r="D324" s="365"/>
    </row>
    <row r="325" spans="3:4" ht="12.75" customHeight="1">
      <c r="C325" s="365"/>
      <c r="D325" s="365"/>
    </row>
    <row r="326" spans="3:4" ht="12.75" customHeight="1">
      <c r="C326" s="365"/>
      <c r="D326" s="365"/>
    </row>
    <row r="327" spans="3:4" ht="12.75" customHeight="1">
      <c r="C327" s="365"/>
      <c r="D327" s="365"/>
    </row>
    <row r="328" spans="3:4" ht="12.75" customHeight="1">
      <c r="C328" s="365"/>
      <c r="D328" s="365"/>
    </row>
    <row r="329" spans="3:4" ht="12.75" customHeight="1">
      <c r="C329" s="365"/>
      <c r="D329" s="365"/>
    </row>
    <row r="330" spans="3:4" ht="12.75" customHeight="1">
      <c r="C330" s="365"/>
      <c r="D330" s="365"/>
    </row>
    <row r="331" spans="3:4" ht="12.75" customHeight="1">
      <c r="C331" s="365"/>
      <c r="D331" s="365"/>
    </row>
    <row r="332" spans="3:4" ht="12.75" customHeight="1">
      <c r="C332" s="365"/>
      <c r="D332" s="365"/>
    </row>
    <row r="333" spans="3:4" ht="12.75" customHeight="1">
      <c r="C333" s="365"/>
      <c r="D333" s="365"/>
    </row>
    <row r="334" spans="3:4" ht="12.75" customHeight="1">
      <c r="C334" s="365"/>
      <c r="D334" s="365"/>
    </row>
    <row r="335" spans="3:4" ht="12.75" customHeight="1">
      <c r="C335" s="365"/>
      <c r="D335" s="365"/>
    </row>
    <row r="336" spans="3:4" ht="12.75" customHeight="1">
      <c r="C336" s="365"/>
      <c r="D336" s="365"/>
    </row>
    <row r="337" spans="3:4" ht="12.75" customHeight="1">
      <c r="C337" s="365"/>
      <c r="D337" s="365"/>
    </row>
    <row r="338" spans="3:4" ht="12.75" customHeight="1">
      <c r="C338" s="365"/>
      <c r="D338" s="365"/>
    </row>
    <row r="339" spans="3:4" ht="12.75" customHeight="1">
      <c r="C339" s="365"/>
      <c r="D339" s="365"/>
    </row>
    <row r="340" spans="3:4" ht="12.75" customHeight="1">
      <c r="C340" s="365"/>
      <c r="D340" s="365"/>
    </row>
    <row r="341" spans="3:4" ht="12.75" customHeight="1">
      <c r="C341" s="365"/>
      <c r="D341" s="365"/>
    </row>
    <row r="342" spans="3:4" ht="12.75" customHeight="1">
      <c r="C342" s="365"/>
      <c r="D342" s="365"/>
    </row>
    <row r="343" spans="3:4" ht="12.75" customHeight="1">
      <c r="C343" s="365"/>
      <c r="D343" s="365"/>
    </row>
    <row r="344" spans="3:4" ht="12.75" customHeight="1">
      <c r="C344" s="365"/>
      <c r="D344" s="365"/>
    </row>
    <row r="345" spans="3:4" ht="12.75" customHeight="1">
      <c r="C345" s="365"/>
      <c r="D345" s="365"/>
    </row>
    <row r="346" spans="3:4" ht="12.75" customHeight="1">
      <c r="C346" s="365"/>
      <c r="D346" s="365"/>
    </row>
    <row r="347" spans="3:4" ht="12.75" customHeight="1">
      <c r="C347" s="365"/>
      <c r="D347" s="365"/>
    </row>
    <row r="348" spans="3:4" ht="12.75" customHeight="1">
      <c r="C348" s="365"/>
      <c r="D348" s="365"/>
    </row>
    <row r="349" spans="3:4" ht="12.75" customHeight="1">
      <c r="C349" s="365"/>
      <c r="D349" s="365"/>
    </row>
    <row r="350" spans="3:4" ht="12.75" customHeight="1">
      <c r="C350" s="365"/>
      <c r="D350" s="365"/>
    </row>
    <row r="351" spans="3:4" ht="12.75" customHeight="1">
      <c r="C351" s="365"/>
      <c r="D351" s="365"/>
    </row>
    <row r="352" spans="3:4" ht="12.75" customHeight="1">
      <c r="C352" s="365"/>
      <c r="D352" s="365"/>
    </row>
    <row r="353" spans="3:4" ht="12.75" customHeight="1">
      <c r="C353" s="365"/>
      <c r="D353" s="365"/>
    </row>
    <row r="354" spans="3:4" ht="12.75" customHeight="1">
      <c r="C354" s="365"/>
      <c r="D354" s="365"/>
    </row>
    <row r="355" spans="3:4" ht="12.75" customHeight="1">
      <c r="C355" s="365"/>
      <c r="D355" s="365"/>
    </row>
    <row r="356" spans="3:4" ht="12.75" customHeight="1">
      <c r="C356" s="365"/>
      <c r="D356" s="365"/>
    </row>
    <row r="357" spans="3:4" ht="12.75" customHeight="1">
      <c r="C357" s="365"/>
      <c r="D357" s="365"/>
    </row>
    <row r="358" spans="3:4" ht="12.75" customHeight="1">
      <c r="C358" s="365"/>
      <c r="D358" s="365"/>
    </row>
    <row r="359" spans="3:4" ht="12.75" customHeight="1">
      <c r="C359" s="365"/>
      <c r="D359" s="365"/>
    </row>
    <row r="360" spans="3:4" ht="12.75" customHeight="1">
      <c r="C360" s="365"/>
      <c r="D360" s="365"/>
    </row>
    <row r="361" spans="3:4" ht="12.75" customHeight="1">
      <c r="C361" s="365"/>
      <c r="D361" s="365"/>
    </row>
    <row r="362" spans="3:4" ht="12.75" customHeight="1">
      <c r="C362" s="365"/>
      <c r="D362" s="365"/>
    </row>
    <row r="363" spans="3:4" ht="12.75" customHeight="1">
      <c r="C363" s="365"/>
      <c r="D363" s="365"/>
    </row>
    <row r="364" spans="3:4" ht="12.75" customHeight="1">
      <c r="C364" s="365"/>
      <c r="D364" s="365"/>
    </row>
    <row r="365" spans="3:4" ht="12.75" customHeight="1">
      <c r="C365" s="365"/>
      <c r="D365" s="365"/>
    </row>
    <row r="366" spans="3:4" ht="12.75" customHeight="1">
      <c r="C366" s="365"/>
      <c r="D366" s="365"/>
    </row>
    <row r="367" spans="3:4" ht="12.75" customHeight="1">
      <c r="C367" s="365"/>
      <c r="D367" s="365"/>
    </row>
    <row r="368" spans="3:4" ht="12.75" customHeight="1">
      <c r="C368" s="365"/>
      <c r="D368" s="365"/>
    </row>
    <row r="369" spans="3:4" ht="12.75" customHeight="1">
      <c r="C369" s="365"/>
      <c r="D369" s="365"/>
    </row>
    <row r="370" spans="3:4" ht="12.75" customHeight="1">
      <c r="C370" s="365"/>
      <c r="D370" s="365"/>
    </row>
    <row r="371" spans="3:4" ht="12.75" customHeight="1">
      <c r="C371" s="365"/>
      <c r="D371" s="365"/>
    </row>
    <row r="372" spans="3:4" ht="12.75" customHeight="1">
      <c r="C372" s="365"/>
      <c r="D372" s="365"/>
    </row>
    <row r="373" spans="3:4" ht="12.75" customHeight="1">
      <c r="C373" s="365"/>
      <c r="D373" s="365"/>
    </row>
    <row r="374" spans="3:4" ht="12.75" customHeight="1">
      <c r="C374" s="365"/>
      <c r="D374" s="365"/>
    </row>
    <row r="375" spans="3:4" ht="12.75" customHeight="1">
      <c r="C375" s="365"/>
      <c r="D375" s="365"/>
    </row>
    <row r="376" spans="3:4" ht="12.75" customHeight="1">
      <c r="C376" s="365"/>
      <c r="D376" s="365"/>
    </row>
    <row r="377" spans="3:4" ht="12.75" customHeight="1">
      <c r="C377" s="365"/>
      <c r="D377" s="365"/>
    </row>
    <row r="378" spans="3:4" ht="12.75" customHeight="1">
      <c r="C378" s="365"/>
      <c r="D378" s="365"/>
    </row>
    <row r="379" spans="3:4" ht="12.75" customHeight="1">
      <c r="C379" s="365"/>
      <c r="D379" s="365"/>
    </row>
    <row r="380" spans="3:4" ht="12.75" customHeight="1">
      <c r="C380" s="365"/>
      <c r="D380" s="365"/>
    </row>
    <row r="381" spans="3:4" ht="12.75" customHeight="1">
      <c r="C381" s="365"/>
      <c r="D381" s="365"/>
    </row>
    <row r="382" spans="3:4" ht="12.75" customHeight="1">
      <c r="C382" s="365"/>
      <c r="D382" s="365"/>
    </row>
    <row r="383" spans="3:4" ht="12.75" customHeight="1">
      <c r="C383" s="365"/>
      <c r="D383" s="365"/>
    </row>
    <row r="384" spans="3:4" ht="12.75" customHeight="1">
      <c r="C384" s="365"/>
      <c r="D384" s="365"/>
    </row>
    <row r="385" spans="3:4" ht="12.75" customHeight="1">
      <c r="C385" s="365"/>
      <c r="D385" s="365"/>
    </row>
    <row r="386" spans="3:4" ht="12.75" customHeight="1">
      <c r="C386" s="365"/>
      <c r="D386" s="365"/>
    </row>
    <row r="387" spans="3:4" ht="12.75" customHeight="1">
      <c r="C387" s="365"/>
      <c r="D387" s="365"/>
    </row>
    <row r="388" spans="3:4" ht="12.75" customHeight="1">
      <c r="C388" s="365"/>
      <c r="D388" s="365"/>
    </row>
    <row r="389" spans="3:4" ht="12.75" customHeight="1">
      <c r="C389" s="365"/>
      <c r="D389" s="365"/>
    </row>
    <row r="390" spans="3:4" ht="12.75" customHeight="1">
      <c r="C390" s="365"/>
      <c r="D390" s="365"/>
    </row>
    <row r="391" spans="3:4" ht="12.75" customHeight="1">
      <c r="C391" s="365"/>
      <c r="D391" s="365"/>
    </row>
    <row r="392" spans="3:4" ht="12.75" customHeight="1">
      <c r="C392" s="365"/>
      <c r="D392" s="365"/>
    </row>
    <row r="393" spans="3:4" ht="12.75" customHeight="1">
      <c r="C393" s="365"/>
      <c r="D393" s="365"/>
    </row>
    <row r="394" spans="3:4" ht="12.75" customHeight="1">
      <c r="C394" s="365"/>
      <c r="D394" s="365"/>
    </row>
    <row r="395" spans="3:4" ht="12.75" customHeight="1">
      <c r="C395" s="365"/>
      <c r="D395" s="365"/>
    </row>
    <row r="396" spans="3:4" ht="12.75" customHeight="1">
      <c r="C396" s="365"/>
      <c r="D396" s="365"/>
    </row>
    <row r="397" spans="3:4" ht="12.75" customHeight="1">
      <c r="C397" s="365"/>
      <c r="D397" s="365"/>
    </row>
    <row r="398" spans="3:4" ht="12.75" customHeight="1">
      <c r="C398" s="365"/>
      <c r="D398" s="365"/>
    </row>
    <row r="399" spans="3:4" ht="12.75" customHeight="1">
      <c r="C399" s="365"/>
      <c r="D399" s="365"/>
    </row>
    <row r="400" spans="3:4" ht="12.75" customHeight="1">
      <c r="C400" s="365"/>
      <c r="D400" s="365"/>
    </row>
    <row r="401" spans="3:4" ht="12.75" customHeight="1">
      <c r="C401" s="365"/>
      <c r="D401" s="365"/>
    </row>
    <row r="402" spans="3:4" ht="12.75" customHeight="1">
      <c r="C402" s="365"/>
      <c r="D402" s="365"/>
    </row>
    <row r="403" spans="3:4" ht="12.75" customHeight="1">
      <c r="C403" s="365"/>
      <c r="D403" s="365"/>
    </row>
    <row r="404" spans="3:4" ht="12.75" customHeight="1">
      <c r="C404" s="365"/>
      <c r="D404" s="365"/>
    </row>
    <row r="405" spans="3:4" ht="12.75" customHeight="1">
      <c r="C405" s="365"/>
      <c r="D405" s="365"/>
    </row>
    <row r="406" spans="3:4" ht="12.75" customHeight="1">
      <c r="C406" s="365"/>
      <c r="D406" s="365"/>
    </row>
    <row r="407" spans="3:4" ht="12.75" customHeight="1">
      <c r="C407" s="365"/>
      <c r="D407" s="365"/>
    </row>
    <row r="408" spans="3:4" ht="12.75" customHeight="1">
      <c r="C408" s="365"/>
      <c r="D408" s="365"/>
    </row>
    <row r="409" spans="3:4" ht="12.75" customHeight="1">
      <c r="C409" s="365"/>
      <c r="D409" s="365"/>
    </row>
    <row r="410" spans="3:4" ht="12.75" customHeight="1">
      <c r="C410" s="365"/>
      <c r="D410" s="365"/>
    </row>
    <row r="411" spans="3:4" ht="12.75" customHeight="1">
      <c r="C411" s="365"/>
      <c r="D411" s="365"/>
    </row>
    <row r="412" spans="3:4" ht="12.75" customHeight="1">
      <c r="C412" s="365"/>
      <c r="D412" s="365"/>
    </row>
    <row r="413" spans="3:4" ht="12.75" customHeight="1">
      <c r="C413" s="365"/>
      <c r="D413" s="365"/>
    </row>
    <row r="414" spans="3:4" ht="12.75" customHeight="1">
      <c r="C414" s="365"/>
      <c r="D414" s="365"/>
    </row>
    <row r="415" spans="3:4" ht="12.75" customHeight="1">
      <c r="C415" s="365"/>
      <c r="D415" s="365"/>
    </row>
    <row r="416" spans="3:4" ht="12.75" customHeight="1">
      <c r="C416" s="365"/>
      <c r="D416" s="365"/>
    </row>
    <row r="417" spans="3:4" ht="12.75" customHeight="1">
      <c r="C417" s="365"/>
      <c r="D417" s="365"/>
    </row>
    <row r="418" spans="3:4" ht="12.75" customHeight="1">
      <c r="C418" s="365"/>
      <c r="D418" s="365"/>
    </row>
    <row r="419" spans="3:4" ht="12.75" customHeight="1">
      <c r="C419" s="365"/>
      <c r="D419" s="365"/>
    </row>
    <row r="420" spans="3:4" ht="12.75" customHeight="1">
      <c r="C420" s="365"/>
      <c r="D420" s="365"/>
    </row>
    <row r="421" spans="3:4" ht="12.75" customHeight="1">
      <c r="C421" s="365"/>
      <c r="D421" s="365"/>
    </row>
    <row r="422" spans="3:4" ht="12.75" customHeight="1">
      <c r="C422" s="365"/>
      <c r="D422" s="365"/>
    </row>
    <row r="423" spans="3:4" ht="12.75" customHeight="1">
      <c r="C423" s="365"/>
      <c r="D423" s="365"/>
    </row>
    <row r="424" spans="3:4" ht="12.75" customHeight="1">
      <c r="C424" s="365"/>
      <c r="D424" s="365"/>
    </row>
    <row r="425" spans="3:4" ht="12.75" customHeight="1">
      <c r="C425" s="365"/>
      <c r="D425" s="365"/>
    </row>
    <row r="426" spans="3:4" ht="12.75" customHeight="1">
      <c r="C426" s="365"/>
      <c r="D426" s="365"/>
    </row>
    <row r="427" spans="3:4" ht="12.75" customHeight="1">
      <c r="C427" s="365"/>
      <c r="D427" s="365"/>
    </row>
    <row r="428" spans="3:4" ht="12.75" customHeight="1">
      <c r="C428" s="365"/>
      <c r="D428" s="365"/>
    </row>
    <row r="429" spans="3:4" ht="12.75" customHeight="1">
      <c r="C429" s="365"/>
      <c r="D429" s="365"/>
    </row>
    <row r="430" spans="3:4" ht="12.75" customHeight="1">
      <c r="C430" s="365"/>
      <c r="D430" s="365"/>
    </row>
    <row r="431" spans="3:4" ht="12.75" customHeight="1">
      <c r="C431" s="365"/>
      <c r="D431" s="365"/>
    </row>
    <row r="432" spans="3:4" ht="12.75" customHeight="1">
      <c r="C432" s="365"/>
      <c r="D432" s="365"/>
    </row>
    <row r="433" spans="3:4" ht="12.75" customHeight="1">
      <c r="C433" s="365"/>
      <c r="D433" s="365"/>
    </row>
    <row r="434" spans="3:4" ht="12.75" customHeight="1">
      <c r="C434" s="365"/>
      <c r="D434" s="365"/>
    </row>
    <row r="435" spans="3:4" ht="12.75" customHeight="1">
      <c r="C435" s="365"/>
      <c r="D435" s="365"/>
    </row>
    <row r="436" spans="3:4" ht="12.75" customHeight="1">
      <c r="C436" s="365"/>
      <c r="D436" s="365"/>
    </row>
    <row r="437" spans="3:4" ht="12.75" customHeight="1">
      <c r="C437" s="365"/>
      <c r="D437" s="365"/>
    </row>
    <row r="438" spans="3:4" ht="12.75" customHeight="1">
      <c r="C438" s="365"/>
      <c r="D438" s="365"/>
    </row>
    <row r="439" spans="3:4" ht="12.75" customHeight="1">
      <c r="C439" s="365"/>
      <c r="D439" s="365"/>
    </row>
    <row r="440" spans="3:4" ht="12.75" customHeight="1">
      <c r="C440" s="365"/>
      <c r="D440" s="365"/>
    </row>
    <row r="441" spans="3:4" ht="12.75" customHeight="1">
      <c r="C441" s="365"/>
      <c r="D441" s="365"/>
    </row>
    <row r="442" spans="3:4" ht="12.75" customHeight="1">
      <c r="C442" s="365"/>
      <c r="D442" s="365"/>
    </row>
    <row r="443" spans="3:4" ht="12.75" customHeight="1">
      <c r="C443" s="365"/>
      <c r="D443" s="365"/>
    </row>
    <row r="444" spans="3:4" ht="12.75" customHeight="1">
      <c r="C444" s="365"/>
      <c r="D444" s="365"/>
    </row>
    <row r="445" spans="3:4" ht="12.75" customHeight="1">
      <c r="C445" s="365"/>
      <c r="D445" s="365"/>
    </row>
    <row r="446" spans="3:4" ht="12.75" customHeight="1">
      <c r="C446" s="365"/>
      <c r="D446" s="365"/>
    </row>
    <row r="447" spans="3:4" ht="12.75" customHeight="1">
      <c r="C447" s="365"/>
      <c r="D447" s="365"/>
    </row>
    <row r="448" spans="3:4" ht="12.75" customHeight="1">
      <c r="C448" s="365"/>
      <c r="D448" s="365"/>
    </row>
    <row r="449" spans="3:4" ht="12.75" customHeight="1">
      <c r="C449" s="365"/>
      <c r="D449" s="365"/>
    </row>
    <row r="450" spans="3:4" ht="12.75" customHeight="1">
      <c r="C450" s="365"/>
      <c r="D450" s="365"/>
    </row>
    <row r="451" spans="3:4" ht="12.75" customHeight="1">
      <c r="C451" s="365"/>
      <c r="D451" s="365"/>
    </row>
    <row r="452" spans="3:4" ht="12.75" customHeight="1">
      <c r="C452" s="365"/>
      <c r="D452" s="365"/>
    </row>
    <row r="453" spans="3:4" ht="12.75" customHeight="1">
      <c r="C453" s="365"/>
      <c r="D453" s="365"/>
    </row>
    <row r="454" spans="3:4" ht="12.75" customHeight="1">
      <c r="C454" s="365"/>
      <c r="D454" s="365"/>
    </row>
    <row r="455" spans="3:4" ht="12.75" customHeight="1">
      <c r="C455" s="365"/>
      <c r="D455" s="365"/>
    </row>
    <row r="456" spans="3:4" ht="12.75" customHeight="1">
      <c r="C456" s="365"/>
      <c r="D456" s="365"/>
    </row>
    <row r="457" spans="3:4" ht="12.75" customHeight="1">
      <c r="C457" s="365"/>
      <c r="D457" s="365"/>
    </row>
    <row r="458" spans="3:4" ht="12.75" customHeight="1">
      <c r="C458" s="365"/>
      <c r="D458" s="365"/>
    </row>
    <row r="459" spans="3:4" ht="12.75" customHeight="1">
      <c r="C459" s="365"/>
      <c r="D459" s="365"/>
    </row>
    <row r="460" spans="3:4" ht="12.75" customHeight="1">
      <c r="C460" s="365"/>
      <c r="D460" s="365"/>
    </row>
    <row r="461" spans="3:4" ht="12.75" customHeight="1">
      <c r="C461" s="365"/>
      <c r="D461" s="365"/>
    </row>
    <row r="462" spans="3:4" ht="12.75" customHeight="1">
      <c r="C462" s="365"/>
      <c r="D462" s="365"/>
    </row>
    <row r="463" spans="3:4" ht="12.75" customHeight="1">
      <c r="C463" s="365"/>
      <c r="D463" s="365"/>
    </row>
    <row r="464" spans="3:4" ht="12.75" customHeight="1">
      <c r="C464" s="365"/>
      <c r="D464" s="365"/>
    </row>
    <row r="465" spans="3:4" ht="12.75" customHeight="1">
      <c r="C465" s="365"/>
      <c r="D465" s="365"/>
    </row>
    <row r="466" spans="3:4" ht="12.75" customHeight="1">
      <c r="C466" s="365"/>
      <c r="D466" s="365"/>
    </row>
    <row r="467" spans="3:4" ht="12.75" customHeight="1">
      <c r="C467" s="365"/>
      <c r="D467" s="365"/>
    </row>
    <row r="468" spans="3:4" ht="12.75" customHeight="1">
      <c r="C468" s="365"/>
      <c r="D468" s="365"/>
    </row>
    <row r="469" spans="3:4" ht="12.75" customHeight="1">
      <c r="C469" s="365"/>
      <c r="D469" s="365"/>
    </row>
    <row r="470" spans="3:4" ht="12.75" customHeight="1">
      <c r="C470" s="365"/>
      <c r="D470" s="365"/>
    </row>
    <row r="471" spans="3:4" ht="12.75" customHeight="1">
      <c r="C471" s="365"/>
      <c r="D471" s="365"/>
    </row>
    <row r="472" spans="3:4" ht="12.75" customHeight="1">
      <c r="C472" s="365"/>
      <c r="D472" s="365"/>
    </row>
    <row r="473" spans="3:4" ht="12.75" customHeight="1">
      <c r="C473" s="365"/>
      <c r="D473" s="365"/>
    </row>
    <row r="474" spans="3:4" ht="12.75" customHeight="1">
      <c r="C474" s="365"/>
      <c r="D474" s="365"/>
    </row>
    <row r="475" spans="3:4" ht="12.75" customHeight="1">
      <c r="C475" s="365"/>
      <c r="D475" s="365"/>
    </row>
    <row r="476" spans="3:4" ht="12.75" customHeight="1">
      <c r="C476" s="365"/>
      <c r="D476" s="365"/>
    </row>
    <row r="477" spans="3:4" ht="12.75" customHeight="1">
      <c r="C477" s="365"/>
      <c r="D477" s="365"/>
    </row>
    <row r="478" spans="3:4" ht="12.75" customHeight="1">
      <c r="C478" s="365"/>
      <c r="D478" s="365"/>
    </row>
    <row r="479" spans="3:4" ht="12.75" customHeight="1">
      <c r="C479" s="365"/>
      <c r="D479" s="365"/>
    </row>
    <row r="480" spans="3:4" ht="12.75" customHeight="1">
      <c r="C480" s="365"/>
      <c r="D480" s="365"/>
    </row>
    <row r="481" spans="3:4" ht="12.75" customHeight="1">
      <c r="C481" s="365"/>
      <c r="D481" s="365"/>
    </row>
    <row r="482" spans="3:4" ht="12.75" customHeight="1">
      <c r="C482" s="365"/>
      <c r="D482" s="365"/>
    </row>
    <row r="483" spans="3:4" ht="12.75" customHeight="1">
      <c r="C483" s="365"/>
      <c r="D483" s="365"/>
    </row>
    <row r="484" spans="3:4" ht="12.75" customHeight="1">
      <c r="C484" s="365"/>
      <c r="D484" s="365"/>
    </row>
    <row r="485" spans="3:4" ht="12.75" customHeight="1">
      <c r="C485" s="365"/>
      <c r="D485" s="365"/>
    </row>
    <row r="486" spans="3:4" ht="12.75" customHeight="1">
      <c r="C486" s="365"/>
      <c r="D486" s="365"/>
    </row>
    <row r="487" spans="3:4" ht="12.75" customHeight="1">
      <c r="C487" s="365"/>
      <c r="D487" s="365"/>
    </row>
    <row r="488" spans="3:4" ht="12.75" customHeight="1">
      <c r="C488" s="365"/>
      <c r="D488" s="365"/>
    </row>
    <row r="489" spans="3:4" ht="12.75" customHeight="1">
      <c r="C489" s="365"/>
      <c r="D489" s="365"/>
    </row>
    <row r="490" spans="3:4" ht="12.75" customHeight="1">
      <c r="C490" s="365"/>
      <c r="D490" s="365"/>
    </row>
    <row r="491" spans="3:4" ht="12.75" customHeight="1">
      <c r="C491" s="365"/>
      <c r="D491" s="365"/>
    </row>
    <row r="492" spans="3:4" ht="12.75" customHeight="1">
      <c r="C492" s="365"/>
      <c r="D492" s="365"/>
    </row>
    <row r="493" spans="3:4" ht="12.75" customHeight="1">
      <c r="C493" s="365"/>
      <c r="D493" s="365"/>
    </row>
    <row r="494" spans="3:4" ht="12.75" customHeight="1">
      <c r="C494" s="365"/>
      <c r="D494" s="365"/>
    </row>
    <row r="495" spans="3:4" ht="12.75" customHeight="1">
      <c r="C495" s="365"/>
      <c r="D495" s="365"/>
    </row>
    <row r="496" spans="3:4" ht="12.75" customHeight="1">
      <c r="C496" s="365"/>
      <c r="D496" s="365"/>
    </row>
    <row r="497" spans="3:4" ht="12.75" customHeight="1">
      <c r="C497" s="365"/>
      <c r="D497" s="365"/>
    </row>
    <row r="498" spans="3:4" ht="12.75" customHeight="1">
      <c r="C498" s="365"/>
      <c r="D498" s="365"/>
    </row>
    <row r="499" spans="3:4" ht="12.75" customHeight="1">
      <c r="C499" s="365"/>
      <c r="D499" s="365"/>
    </row>
    <row r="500" spans="3:4" ht="12.75" customHeight="1">
      <c r="C500" s="365"/>
      <c r="D500" s="365"/>
    </row>
    <row r="501" spans="3:4" ht="12.75" customHeight="1">
      <c r="C501" s="365"/>
      <c r="D501" s="365"/>
    </row>
    <row r="502" spans="3:4" ht="12.75" customHeight="1">
      <c r="C502" s="365"/>
      <c r="D502" s="365"/>
    </row>
    <row r="503" spans="3:4" ht="12.75" customHeight="1">
      <c r="C503" s="365"/>
      <c r="D503" s="365"/>
    </row>
    <row r="504" spans="3:4" ht="12.75" customHeight="1">
      <c r="C504" s="365"/>
      <c r="D504" s="365"/>
    </row>
    <row r="505" spans="3:4" ht="12.75" customHeight="1">
      <c r="C505" s="365"/>
      <c r="D505" s="365"/>
    </row>
    <row r="506" spans="3:4" ht="12.75" customHeight="1">
      <c r="C506" s="365"/>
      <c r="D506" s="365"/>
    </row>
    <row r="507" spans="3:4" ht="12.75" customHeight="1">
      <c r="C507" s="365"/>
      <c r="D507" s="365"/>
    </row>
    <row r="508" spans="3:4" ht="12.75" customHeight="1">
      <c r="C508" s="365"/>
      <c r="D508" s="365"/>
    </row>
    <row r="509" spans="3:4" ht="12.75" customHeight="1">
      <c r="C509" s="365"/>
      <c r="D509" s="365"/>
    </row>
    <row r="510" spans="3:4" ht="12.75" customHeight="1">
      <c r="C510" s="365"/>
      <c r="D510" s="365"/>
    </row>
    <row r="511" spans="3:4" ht="12.75" customHeight="1">
      <c r="C511" s="365"/>
      <c r="D511" s="365"/>
    </row>
    <row r="512" spans="3:4" ht="12.75" customHeight="1">
      <c r="C512" s="365"/>
      <c r="D512" s="365"/>
    </row>
    <row r="513" spans="3:4" ht="12.75" customHeight="1">
      <c r="C513" s="365"/>
      <c r="D513" s="365"/>
    </row>
    <row r="514" spans="3:4" ht="12.75" customHeight="1">
      <c r="C514" s="365"/>
      <c r="D514" s="365"/>
    </row>
    <row r="515" spans="3:4" ht="12.75" customHeight="1">
      <c r="C515" s="365"/>
      <c r="D515" s="365"/>
    </row>
    <row r="516" spans="3:4" ht="12.75" customHeight="1">
      <c r="C516" s="365"/>
      <c r="D516" s="365"/>
    </row>
    <row r="517" spans="3:4" ht="12.75" customHeight="1">
      <c r="C517" s="365"/>
      <c r="D517" s="365"/>
    </row>
    <row r="518" spans="3:4" ht="12.75" customHeight="1">
      <c r="C518" s="365"/>
      <c r="D518" s="365"/>
    </row>
    <row r="519" spans="3:4" ht="12.75" customHeight="1">
      <c r="C519" s="365"/>
      <c r="D519" s="365"/>
    </row>
    <row r="520" spans="3:4" ht="12.75" customHeight="1">
      <c r="C520" s="365"/>
      <c r="D520" s="365"/>
    </row>
    <row r="521" spans="3:4" ht="12.75" customHeight="1">
      <c r="C521" s="365"/>
      <c r="D521" s="365"/>
    </row>
    <row r="522" spans="3:4" ht="12.75" customHeight="1">
      <c r="C522" s="365"/>
      <c r="D522" s="365"/>
    </row>
    <row r="523" spans="3:4" ht="12.75" customHeight="1">
      <c r="C523" s="365"/>
      <c r="D523" s="365"/>
    </row>
    <row r="524" spans="3:4" ht="12.75" customHeight="1">
      <c r="C524" s="365"/>
      <c r="D524" s="365"/>
    </row>
    <row r="525" spans="3:4" ht="12.75" customHeight="1">
      <c r="C525" s="365"/>
      <c r="D525" s="365"/>
    </row>
    <row r="526" spans="3:4" ht="12.75" customHeight="1">
      <c r="C526" s="365"/>
      <c r="D526" s="365"/>
    </row>
    <row r="527" spans="3:4" ht="12.75" customHeight="1">
      <c r="C527" s="365"/>
      <c r="D527" s="365"/>
    </row>
    <row r="528" spans="3:4" ht="12.75" customHeight="1">
      <c r="C528" s="365"/>
      <c r="D528" s="365"/>
    </row>
    <row r="529" spans="3:4" ht="12.75" customHeight="1">
      <c r="C529" s="365"/>
      <c r="D529" s="365"/>
    </row>
    <row r="530" spans="3:4" ht="12.75" customHeight="1">
      <c r="C530" s="365"/>
      <c r="D530" s="365"/>
    </row>
    <row r="531" spans="3:4" ht="12.75" customHeight="1">
      <c r="C531" s="365"/>
      <c r="D531" s="365"/>
    </row>
    <row r="532" spans="3:4" ht="12.75" customHeight="1">
      <c r="C532" s="365"/>
      <c r="D532" s="365"/>
    </row>
    <row r="533" spans="3:4" ht="12.75" customHeight="1">
      <c r="C533" s="365"/>
      <c r="D533" s="365"/>
    </row>
    <row r="534" spans="3:4" ht="12.75" customHeight="1">
      <c r="C534" s="365"/>
      <c r="D534" s="365"/>
    </row>
    <row r="535" spans="3:4" ht="12.75" customHeight="1">
      <c r="C535" s="365"/>
      <c r="D535" s="365"/>
    </row>
    <row r="536" spans="3:4" ht="12.75" customHeight="1">
      <c r="C536" s="365"/>
      <c r="D536" s="365"/>
    </row>
    <row r="537" spans="3:4" ht="12.75" customHeight="1">
      <c r="C537" s="365"/>
      <c r="D537" s="365"/>
    </row>
    <row r="538" spans="3:4" ht="12.75" customHeight="1">
      <c r="C538" s="365"/>
      <c r="D538" s="365"/>
    </row>
    <row r="539" spans="3:4" ht="12.75" customHeight="1">
      <c r="C539" s="365"/>
      <c r="D539" s="365"/>
    </row>
    <row r="540" spans="3:4" ht="12.75" customHeight="1">
      <c r="C540" s="365"/>
      <c r="D540" s="365"/>
    </row>
    <row r="541" spans="3:4" ht="12.75" customHeight="1">
      <c r="C541" s="365"/>
      <c r="D541" s="365"/>
    </row>
    <row r="542" spans="3:4" ht="12.75" customHeight="1">
      <c r="C542" s="365"/>
      <c r="D542" s="365"/>
    </row>
    <row r="543" spans="3:4" ht="12.75" customHeight="1">
      <c r="C543" s="365"/>
      <c r="D543" s="365"/>
    </row>
    <row r="544" spans="3:4" ht="12.75" customHeight="1">
      <c r="C544" s="365"/>
      <c r="D544" s="365"/>
    </row>
    <row r="545" spans="3:4" ht="12.75" customHeight="1">
      <c r="C545" s="365"/>
      <c r="D545" s="365"/>
    </row>
    <row r="546" spans="3:4" ht="12.75" customHeight="1">
      <c r="C546" s="365"/>
      <c r="D546" s="365"/>
    </row>
    <row r="547" spans="3:4" ht="12.75" customHeight="1">
      <c r="C547" s="365"/>
      <c r="D547" s="365"/>
    </row>
    <row r="548" spans="3:4" ht="12.75" customHeight="1">
      <c r="C548" s="365"/>
      <c r="D548" s="365"/>
    </row>
    <row r="549" spans="3:4" ht="12.75" customHeight="1">
      <c r="C549" s="365"/>
      <c r="D549" s="365"/>
    </row>
    <row r="550" spans="3:4" ht="12.75" customHeight="1">
      <c r="C550" s="365"/>
      <c r="D550" s="365"/>
    </row>
    <row r="551" spans="3:4" ht="12.75" customHeight="1">
      <c r="C551" s="365"/>
      <c r="D551" s="365"/>
    </row>
    <row r="552" spans="3:4" ht="12.75" customHeight="1">
      <c r="C552" s="365"/>
      <c r="D552" s="365"/>
    </row>
    <row r="553" spans="3:4" ht="12.75" customHeight="1">
      <c r="C553" s="365"/>
      <c r="D553" s="365"/>
    </row>
    <row r="554" spans="3:4" ht="12.75" customHeight="1">
      <c r="C554" s="365"/>
      <c r="D554" s="365"/>
    </row>
    <row r="555" spans="3:4" ht="12.75" customHeight="1">
      <c r="C555" s="365"/>
      <c r="D555" s="365"/>
    </row>
    <row r="556" spans="3:4" ht="12.75" customHeight="1">
      <c r="C556" s="365"/>
      <c r="D556" s="365"/>
    </row>
    <row r="557" spans="3:4" ht="12.75" customHeight="1">
      <c r="C557" s="365"/>
      <c r="D557" s="365"/>
    </row>
    <row r="558" spans="3:4" ht="12.75" customHeight="1">
      <c r="C558" s="365"/>
      <c r="D558" s="365"/>
    </row>
    <row r="559" spans="3:4" ht="12.75" customHeight="1">
      <c r="C559" s="365"/>
      <c r="D559" s="365"/>
    </row>
    <row r="560" spans="3:4" ht="12.75" customHeight="1">
      <c r="C560" s="365"/>
      <c r="D560" s="365"/>
    </row>
    <row r="561" spans="3:4" ht="12.75" customHeight="1">
      <c r="C561" s="365"/>
      <c r="D561" s="365"/>
    </row>
    <row r="562" spans="3:4" ht="12.75" customHeight="1">
      <c r="C562" s="365"/>
      <c r="D562" s="365"/>
    </row>
    <row r="563" spans="3:4" ht="12.75" customHeight="1">
      <c r="C563" s="365"/>
      <c r="D563" s="365"/>
    </row>
    <row r="564" spans="3:4" ht="12.75" customHeight="1">
      <c r="C564" s="365"/>
      <c r="D564" s="365"/>
    </row>
    <row r="565" spans="3:4" ht="12.75" customHeight="1">
      <c r="C565" s="365"/>
      <c r="D565" s="365"/>
    </row>
    <row r="566" spans="3:4" ht="12.75" customHeight="1">
      <c r="C566" s="365"/>
      <c r="D566" s="365"/>
    </row>
    <row r="567" spans="3:4" ht="12.75" customHeight="1">
      <c r="C567" s="365"/>
      <c r="D567" s="365"/>
    </row>
    <row r="568" spans="3:4" ht="12.75" customHeight="1">
      <c r="C568" s="365"/>
      <c r="D568" s="365"/>
    </row>
    <row r="569" spans="3:4" ht="12.75" customHeight="1">
      <c r="C569" s="365"/>
      <c r="D569" s="365"/>
    </row>
    <row r="570" spans="3:4" ht="12.75" customHeight="1">
      <c r="C570" s="365"/>
      <c r="D570" s="365"/>
    </row>
    <row r="571" spans="3:4" ht="12.75" customHeight="1">
      <c r="C571" s="365"/>
      <c r="D571" s="365"/>
    </row>
    <row r="572" spans="3:4" ht="12.75" customHeight="1">
      <c r="C572" s="365"/>
      <c r="D572" s="365"/>
    </row>
    <row r="573" spans="3:4" ht="12.75" customHeight="1">
      <c r="C573" s="365"/>
      <c r="D573" s="365"/>
    </row>
    <row r="574" spans="3:4" ht="12.75" customHeight="1">
      <c r="C574" s="365"/>
      <c r="D574" s="365"/>
    </row>
    <row r="575" spans="3:4" ht="12.75" customHeight="1">
      <c r="C575" s="365"/>
      <c r="D575" s="365"/>
    </row>
    <row r="576" spans="3:4" ht="12.75" customHeight="1">
      <c r="C576" s="365"/>
      <c r="D576" s="365"/>
    </row>
    <row r="577" spans="3:4" ht="12.75" customHeight="1">
      <c r="C577" s="365"/>
      <c r="D577" s="365"/>
    </row>
    <row r="578" spans="3:4" ht="12.75" customHeight="1">
      <c r="C578" s="365"/>
      <c r="D578" s="365"/>
    </row>
    <row r="579" spans="3:4" ht="12.75" customHeight="1">
      <c r="C579" s="365"/>
      <c r="D579" s="365"/>
    </row>
    <row r="580" spans="3:4" ht="12.75" customHeight="1">
      <c r="C580" s="365"/>
      <c r="D580" s="365"/>
    </row>
    <row r="581" spans="3:4" ht="12.75" customHeight="1">
      <c r="C581" s="365"/>
      <c r="D581" s="365"/>
    </row>
    <row r="582" spans="3:4" ht="12.75" customHeight="1">
      <c r="C582" s="365"/>
      <c r="D582" s="365"/>
    </row>
    <row r="583" spans="3:4" ht="12.75" customHeight="1">
      <c r="C583" s="365"/>
      <c r="D583" s="365"/>
    </row>
    <row r="584" spans="3:4" ht="12.75" customHeight="1">
      <c r="C584" s="365"/>
      <c r="D584" s="365"/>
    </row>
    <row r="585" spans="3:4" ht="12.75" customHeight="1">
      <c r="C585" s="365"/>
      <c r="D585" s="365"/>
    </row>
    <row r="586" spans="3:4" ht="12.75" customHeight="1">
      <c r="C586" s="365"/>
      <c r="D586" s="365"/>
    </row>
    <row r="587" spans="3:4" ht="12.75" customHeight="1">
      <c r="C587" s="365"/>
      <c r="D587" s="365"/>
    </row>
    <row r="588" spans="3:4" ht="12.75" customHeight="1">
      <c r="C588" s="365"/>
      <c r="D588" s="365"/>
    </row>
    <row r="589" spans="3:4" ht="12.75" customHeight="1">
      <c r="C589" s="365"/>
      <c r="D589" s="365"/>
    </row>
    <row r="590" spans="3:4" ht="12.75" customHeight="1">
      <c r="C590" s="365"/>
      <c r="D590" s="365"/>
    </row>
    <row r="591" spans="3:4" ht="12.75" customHeight="1">
      <c r="C591" s="365"/>
      <c r="D591" s="365"/>
    </row>
    <row r="592" spans="3:4" ht="12.75" customHeight="1">
      <c r="C592" s="365"/>
      <c r="D592" s="365"/>
    </row>
    <row r="593" spans="3:4" ht="12.75" customHeight="1">
      <c r="C593" s="365"/>
      <c r="D593" s="365"/>
    </row>
    <row r="594" spans="3:4" ht="12.75" customHeight="1">
      <c r="C594" s="365"/>
      <c r="D594" s="365"/>
    </row>
    <row r="595" spans="3:4" ht="12.75" customHeight="1">
      <c r="C595" s="365"/>
      <c r="D595" s="365"/>
    </row>
    <row r="596" spans="3:4" ht="12.75" customHeight="1">
      <c r="C596" s="365"/>
      <c r="D596" s="365"/>
    </row>
    <row r="597" spans="3:4" ht="12.75" customHeight="1">
      <c r="C597" s="365"/>
      <c r="D597" s="365"/>
    </row>
    <row r="598" spans="3:4" ht="12.75" customHeight="1">
      <c r="C598" s="365"/>
      <c r="D598" s="365"/>
    </row>
    <row r="599" spans="3:4" ht="12.75" customHeight="1">
      <c r="C599" s="365"/>
      <c r="D599" s="365"/>
    </row>
    <row r="600" spans="3:4" ht="12.75" customHeight="1">
      <c r="C600" s="365"/>
      <c r="D600" s="365"/>
    </row>
    <row r="601" spans="3:4" ht="12.75" customHeight="1">
      <c r="C601" s="365"/>
      <c r="D601" s="365"/>
    </row>
    <row r="602" spans="3:4" ht="12.75" customHeight="1">
      <c r="C602" s="365"/>
      <c r="D602" s="365"/>
    </row>
    <row r="603" spans="3:4" ht="12.75" customHeight="1">
      <c r="C603" s="365"/>
      <c r="D603" s="365"/>
    </row>
    <row r="604" spans="3:4" ht="12.75" customHeight="1">
      <c r="C604" s="365"/>
      <c r="D604" s="365"/>
    </row>
    <row r="605" spans="3:4" ht="12.75" customHeight="1">
      <c r="C605" s="365"/>
      <c r="D605" s="365"/>
    </row>
    <row r="606" spans="3:4" ht="12.75" customHeight="1">
      <c r="C606" s="365"/>
      <c r="D606" s="365"/>
    </row>
    <row r="607" spans="3:4" ht="12.75" customHeight="1">
      <c r="C607" s="365"/>
      <c r="D607" s="365"/>
    </row>
    <row r="608" spans="3:4" ht="12.75" customHeight="1">
      <c r="C608" s="365"/>
      <c r="D608" s="365"/>
    </row>
    <row r="609" spans="3:4" ht="12.75" customHeight="1">
      <c r="C609" s="365"/>
      <c r="D609" s="365"/>
    </row>
    <row r="610" spans="3:4" ht="12.75" customHeight="1">
      <c r="C610" s="365"/>
      <c r="D610" s="365"/>
    </row>
    <row r="611" spans="3:4" ht="12.75" customHeight="1">
      <c r="C611" s="365"/>
      <c r="D611" s="365"/>
    </row>
    <row r="612" spans="3:4" ht="12.75" customHeight="1">
      <c r="C612" s="365"/>
      <c r="D612" s="365"/>
    </row>
    <row r="613" spans="3:4" ht="12.75" customHeight="1">
      <c r="C613" s="365"/>
      <c r="D613" s="365"/>
    </row>
    <row r="614" spans="3:4" ht="12.75" customHeight="1">
      <c r="C614" s="365"/>
      <c r="D614" s="365"/>
    </row>
    <row r="615" spans="3:4" ht="12.75" customHeight="1">
      <c r="C615" s="365"/>
      <c r="D615" s="365"/>
    </row>
    <row r="616" spans="3:4" ht="12.75" customHeight="1">
      <c r="C616" s="365"/>
      <c r="D616" s="365"/>
    </row>
    <row r="617" spans="3:4" ht="12.75" customHeight="1">
      <c r="C617" s="365"/>
      <c r="D617" s="365"/>
    </row>
    <row r="618" spans="3:4" ht="12.75" customHeight="1">
      <c r="C618" s="365"/>
      <c r="D618" s="365"/>
    </row>
    <row r="619" spans="3:4" ht="12.75" customHeight="1">
      <c r="C619" s="365"/>
      <c r="D619" s="365"/>
    </row>
    <row r="620" spans="3:4" ht="12.75" customHeight="1">
      <c r="C620" s="365"/>
      <c r="D620" s="365"/>
    </row>
    <row r="621" spans="3:4" ht="12.75" customHeight="1">
      <c r="C621" s="365"/>
      <c r="D621" s="365"/>
    </row>
    <row r="622" spans="3:4" ht="12.75" customHeight="1">
      <c r="C622" s="365"/>
      <c r="D622" s="365"/>
    </row>
    <row r="623" spans="3:4" ht="12.75" customHeight="1">
      <c r="C623" s="365"/>
      <c r="D623" s="365"/>
    </row>
    <row r="624" spans="3:4" ht="12.75" customHeight="1">
      <c r="C624" s="365"/>
      <c r="D624" s="365"/>
    </row>
    <row r="625" spans="3:4" ht="12.75" customHeight="1">
      <c r="C625" s="365"/>
      <c r="D625" s="365"/>
    </row>
    <row r="626" spans="3:4" ht="12.75" customHeight="1">
      <c r="C626" s="365"/>
      <c r="D626" s="365"/>
    </row>
    <row r="627" spans="3:4" ht="12.75" customHeight="1">
      <c r="C627" s="365"/>
      <c r="D627" s="365"/>
    </row>
    <row r="628" spans="3:4" ht="12.75" customHeight="1">
      <c r="C628" s="365"/>
      <c r="D628" s="365"/>
    </row>
    <row r="629" spans="3:4" ht="12.75" customHeight="1">
      <c r="C629" s="365"/>
      <c r="D629" s="365"/>
    </row>
    <row r="630" spans="3:4" ht="12.75" customHeight="1">
      <c r="C630" s="365"/>
      <c r="D630" s="365"/>
    </row>
    <row r="631" spans="3:4" ht="12.75" customHeight="1">
      <c r="C631" s="365"/>
      <c r="D631" s="365"/>
    </row>
    <row r="632" spans="3:4" ht="12.75" customHeight="1">
      <c r="C632" s="365"/>
      <c r="D632" s="365"/>
    </row>
    <row r="633" spans="3:4" ht="12.75" customHeight="1">
      <c r="C633" s="365"/>
      <c r="D633" s="365"/>
    </row>
    <row r="634" spans="3:4" ht="12.75" customHeight="1">
      <c r="C634" s="365"/>
      <c r="D634" s="365"/>
    </row>
    <row r="635" spans="3:4" ht="12.75" customHeight="1">
      <c r="C635" s="365"/>
      <c r="D635" s="365"/>
    </row>
    <row r="636" spans="3:4" ht="12.75" customHeight="1">
      <c r="C636" s="365"/>
      <c r="D636" s="365"/>
    </row>
    <row r="637" spans="3:4" ht="12.75" customHeight="1">
      <c r="C637" s="365"/>
      <c r="D637" s="365"/>
    </row>
    <row r="638" spans="3:4" ht="12.75" customHeight="1">
      <c r="C638" s="365"/>
      <c r="D638" s="365"/>
    </row>
    <row r="639" spans="3:4" ht="12.75" customHeight="1">
      <c r="C639" s="365"/>
      <c r="D639" s="365"/>
    </row>
    <row r="640" spans="3:4" ht="12.75" customHeight="1">
      <c r="C640" s="365"/>
      <c r="D640" s="365"/>
    </row>
    <row r="641" spans="3:4" ht="12.75" customHeight="1">
      <c r="C641" s="365"/>
      <c r="D641" s="365"/>
    </row>
    <row r="642" spans="3:4" ht="12.75" customHeight="1">
      <c r="C642" s="365"/>
      <c r="D642" s="365"/>
    </row>
    <row r="643" spans="3:4" ht="12.75" customHeight="1">
      <c r="C643" s="365"/>
      <c r="D643" s="365"/>
    </row>
    <row r="644" spans="3:4" ht="12.75" customHeight="1">
      <c r="C644" s="365"/>
      <c r="D644" s="365"/>
    </row>
    <row r="645" spans="3:4" ht="12.75" customHeight="1">
      <c r="C645" s="365"/>
      <c r="D645" s="365"/>
    </row>
    <row r="646" spans="3:4" ht="12.75" customHeight="1">
      <c r="C646" s="365"/>
      <c r="D646" s="365"/>
    </row>
    <row r="647" spans="3:4" ht="12.75" customHeight="1">
      <c r="C647" s="365"/>
      <c r="D647" s="365"/>
    </row>
    <row r="648" spans="3:4" ht="12.75" customHeight="1">
      <c r="C648" s="365"/>
      <c r="D648" s="365"/>
    </row>
    <row r="649" spans="3:4" ht="12.75" customHeight="1">
      <c r="C649" s="365"/>
      <c r="D649" s="365"/>
    </row>
    <row r="650" spans="3:4" ht="12.75" customHeight="1">
      <c r="C650" s="365"/>
      <c r="D650" s="365"/>
    </row>
    <row r="651" spans="3:4" ht="12.75" customHeight="1">
      <c r="C651" s="365"/>
      <c r="D651" s="365"/>
    </row>
    <row r="652" spans="3:4" ht="12.75" customHeight="1">
      <c r="C652" s="365"/>
      <c r="D652" s="365"/>
    </row>
    <row r="653" spans="3:4" ht="12.75" customHeight="1">
      <c r="C653" s="365"/>
      <c r="D653" s="365"/>
    </row>
    <row r="654" spans="3:4" ht="12.75" customHeight="1">
      <c r="C654" s="365"/>
      <c r="D654" s="365"/>
    </row>
    <row r="655" spans="3:4" ht="12.75" customHeight="1">
      <c r="C655" s="365"/>
      <c r="D655" s="365"/>
    </row>
    <row r="656" spans="3:4" ht="12.75" customHeight="1">
      <c r="C656" s="365"/>
      <c r="D656" s="365"/>
    </row>
    <row r="657" spans="3:4" ht="12.75" customHeight="1">
      <c r="C657" s="365"/>
      <c r="D657" s="365"/>
    </row>
    <row r="658" spans="3:4" ht="12.75" customHeight="1">
      <c r="C658" s="365"/>
      <c r="D658" s="365"/>
    </row>
    <row r="659" spans="3:4" ht="12.75" customHeight="1">
      <c r="C659" s="365"/>
      <c r="D659" s="365"/>
    </row>
    <row r="660" spans="3:4" ht="12.75" customHeight="1">
      <c r="C660" s="365"/>
      <c r="D660" s="365"/>
    </row>
    <row r="661" spans="3:4" ht="12.75" customHeight="1">
      <c r="C661" s="365"/>
      <c r="D661" s="365"/>
    </row>
    <row r="662" spans="3:4" ht="12.75" customHeight="1">
      <c r="C662" s="365"/>
      <c r="D662" s="365"/>
    </row>
    <row r="663" spans="3:4" ht="12.75" customHeight="1">
      <c r="C663" s="365"/>
      <c r="D663" s="365"/>
    </row>
    <row r="664" spans="3:4" ht="12.75" customHeight="1">
      <c r="C664" s="365"/>
      <c r="D664" s="365"/>
    </row>
    <row r="665" spans="3:4" ht="12.75" customHeight="1">
      <c r="C665" s="365"/>
      <c r="D665" s="365"/>
    </row>
    <row r="666" spans="3:4" ht="12.75" customHeight="1">
      <c r="C666" s="365"/>
      <c r="D666" s="365"/>
    </row>
    <row r="667" spans="3:4" ht="12.75" customHeight="1">
      <c r="C667" s="365"/>
      <c r="D667" s="365"/>
    </row>
    <row r="668" spans="3:4" ht="12.75" customHeight="1">
      <c r="C668" s="365"/>
      <c r="D668" s="365"/>
    </row>
    <row r="669" spans="3:4" ht="12.75" customHeight="1">
      <c r="C669" s="365"/>
      <c r="D669" s="365"/>
    </row>
    <row r="670" spans="3:4" ht="12.75" customHeight="1">
      <c r="C670" s="365"/>
      <c r="D670" s="365"/>
    </row>
    <row r="671" spans="3:4" ht="12.75" customHeight="1">
      <c r="C671" s="365"/>
      <c r="D671" s="365"/>
    </row>
    <row r="672" spans="3:4" ht="12.75" customHeight="1">
      <c r="C672" s="365"/>
      <c r="D672" s="365"/>
    </row>
    <row r="673" spans="3:4" ht="12.75" customHeight="1">
      <c r="C673" s="365"/>
      <c r="D673" s="365"/>
    </row>
    <row r="674" spans="3:4" ht="12.75" customHeight="1">
      <c r="C674" s="365"/>
      <c r="D674" s="365"/>
    </row>
    <row r="675" spans="3:4" ht="12.75" customHeight="1">
      <c r="C675" s="365"/>
      <c r="D675" s="365"/>
    </row>
    <row r="676" spans="3:4" ht="12.75" customHeight="1">
      <c r="C676" s="365"/>
      <c r="D676" s="365"/>
    </row>
    <row r="677" spans="3:4" ht="12.75" customHeight="1">
      <c r="C677" s="365"/>
      <c r="D677" s="365"/>
    </row>
    <row r="678" spans="3:4" ht="12.75" customHeight="1">
      <c r="C678" s="365"/>
      <c r="D678" s="365"/>
    </row>
    <row r="679" spans="3:4" ht="12.75" customHeight="1">
      <c r="C679" s="365"/>
      <c r="D679" s="365"/>
    </row>
    <row r="680" spans="3:4" ht="12.75" customHeight="1">
      <c r="C680" s="365"/>
      <c r="D680" s="365"/>
    </row>
    <row r="681" spans="3:4" ht="12.75" customHeight="1">
      <c r="C681" s="365"/>
      <c r="D681" s="365"/>
    </row>
    <row r="682" spans="3:4" ht="12.75" customHeight="1">
      <c r="C682" s="365"/>
      <c r="D682" s="365"/>
    </row>
    <row r="683" spans="3:4" ht="12.75" customHeight="1">
      <c r="C683" s="365"/>
      <c r="D683" s="365"/>
    </row>
    <row r="684" spans="3:4" ht="12.75" customHeight="1">
      <c r="C684" s="365"/>
      <c r="D684" s="365"/>
    </row>
    <row r="685" spans="3:4" ht="12.75" customHeight="1">
      <c r="C685" s="365"/>
      <c r="D685" s="365"/>
    </row>
    <row r="686" spans="3:4" ht="12.75" customHeight="1">
      <c r="C686" s="365"/>
      <c r="D686" s="365"/>
    </row>
    <row r="687" spans="3:4" ht="12.75" customHeight="1">
      <c r="C687" s="365"/>
      <c r="D687" s="365"/>
    </row>
    <row r="688" spans="3:4" ht="12.75" customHeight="1">
      <c r="C688" s="365"/>
      <c r="D688" s="365"/>
    </row>
    <row r="689" spans="3:4" ht="12.75" customHeight="1">
      <c r="C689" s="365"/>
      <c r="D689" s="365"/>
    </row>
    <row r="690" spans="3:4" ht="12.75" customHeight="1">
      <c r="C690" s="365"/>
      <c r="D690" s="365"/>
    </row>
    <row r="691" spans="3:4" ht="12.75" customHeight="1">
      <c r="C691" s="365"/>
      <c r="D691" s="365"/>
    </row>
    <row r="692" spans="3:4" ht="12.75" customHeight="1">
      <c r="C692" s="365"/>
      <c r="D692" s="365"/>
    </row>
    <row r="693" spans="3:4" ht="12.75" customHeight="1">
      <c r="C693" s="365"/>
      <c r="D693" s="365"/>
    </row>
    <row r="694" spans="3:4" ht="12.75" customHeight="1">
      <c r="C694" s="365"/>
      <c r="D694" s="365"/>
    </row>
    <row r="695" spans="3:4" ht="12.75" customHeight="1">
      <c r="C695" s="365"/>
      <c r="D695" s="365"/>
    </row>
    <row r="696" spans="3:4" ht="12.75" customHeight="1">
      <c r="C696" s="365"/>
      <c r="D696" s="365"/>
    </row>
    <row r="697" spans="3:4" ht="12.75" customHeight="1">
      <c r="C697" s="365"/>
      <c r="D697" s="365"/>
    </row>
    <row r="698" spans="3:4" ht="12.75" customHeight="1">
      <c r="C698" s="365"/>
      <c r="D698" s="365"/>
    </row>
    <row r="699" spans="3:4" ht="12.75" customHeight="1">
      <c r="C699" s="365"/>
      <c r="D699" s="365"/>
    </row>
    <row r="700" spans="3:4" ht="12.75" customHeight="1">
      <c r="C700" s="365"/>
      <c r="D700" s="365"/>
    </row>
    <row r="701" spans="3:4" ht="12.75" customHeight="1">
      <c r="C701" s="365"/>
      <c r="D701" s="365"/>
    </row>
    <row r="702" spans="3:4" ht="12.75" customHeight="1">
      <c r="C702" s="365"/>
      <c r="D702" s="365"/>
    </row>
    <row r="703" spans="3:4" ht="12.75" customHeight="1">
      <c r="C703" s="365"/>
      <c r="D703" s="365"/>
    </row>
    <row r="704" spans="3:4" ht="12.75" customHeight="1">
      <c r="C704" s="365"/>
      <c r="D704" s="365"/>
    </row>
    <row r="705" spans="3:4" ht="12.75" customHeight="1">
      <c r="C705" s="365"/>
      <c r="D705" s="365"/>
    </row>
    <row r="706" spans="3:4" ht="12.75" customHeight="1">
      <c r="C706" s="365"/>
      <c r="D706" s="365"/>
    </row>
    <row r="707" spans="3:4" ht="12.75" customHeight="1">
      <c r="C707" s="365"/>
      <c r="D707" s="365"/>
    </row>
    <row r="708" spans="3:4" ht="12.75" customHeight="1">
      <c r="C708" s="365"/>
      <c r="D708" s="365"/>
    </row>
    <row r="709" spans="3:4" ht="12.75" customHeight="1">
      <c r="C709" s="365"/>
      <c r="D709" s="365"/>
    </row>
    <row r="710" spans="3:4" ht="12.75" customHeight="1">
      <c r="C710" s="365"/>
      <c r="D710" s="365"/>
    </row>
    <row r="711" spans="3:4" ht="12.75" customHeight="1">
      <c r="C711" s="365"/>
      <c r="D711" s="365"/>
    </row>
    <row r="712" spans="3:4" ht="12.75" customHeight="1">
      <c r="C712" s="365"/>
      <c r="D712" s="365"/>
    </row>
    <row r="713" spans="3:4" ht="12.75" customHeight="1">
      <c r="C713" s="365"/>
      <c r="D713" s="365"/>
    </row>
    <row r="714" spans="3:4" ht="12.75" customHeight="1">
      <c r="C714" s="365"/>
      <c r="D714" s="365"/>
    </row>
    <row r="715" spans="3:4" ht="12.75" customHeight="1">
      <c r="C715" s="365"/>
      <c r="D715" s="365"/>
    </row>
    <row r="716" spans="3:4" ht="12.75" customHeight="1">
      <c r="C716" s="365"/>
      <c r="D716" s="365"/>
    </row>
    <row r="717" spans="3:4" ht="12.75" customHeight="1">
      <c r="C717" s="365"/>
      <c r="D717" s="365"/>
    </row>
    <row r="718" spans="3:4" ht="12.75" customHeight="1">
      <c r="C718" s="365"/>
      <c r="D718" s="365"/>
    </row>
    <row r="719" spans="3:4" ht="12.75" customHeight="1">
      <c r="C719" s="365"/>
      <c r="D719" s="365"/>
    </row>
    <row r="720" spans="3:4" ht="12.75" customHeight="1">
      <c r="C720" s="365"/>
      <c r="D720" s="365"/>
    </row>
    <row r="721" spans="3:4" ht="12.75" customHeight="1">
      <c r="C721" s="365"/>
      <c r="D721" s="365"/>
    </row>
    <row r="722" spans="3:4" ht="12.75" customHeight="1">
      <c r="C722" s="365"/>
      <c r="D722" s="365"/>
    </row>
    <row r="723" spans="3:4" ht="12.75" customHeight="1">
      <c r="C723" s="365"/>
      <c r="D723" s="365"/>
    </row>
    <row r="724" spans="3:4" ht="12.75" customHeight="1">
      <c r="C724" s="365"/>
      <c r="D724" s="365"/>
    </row>
    <row r="725" spans="3:4" ht="12.75" customHeight="1">
      <c r="C725" s="365"/>
      <c r="D725" s="365"/>
    </row>
    <row r="726" spans="3:4" ht="12.75" customHeight="1">
      <c r="C726" s="365"/>
      <c r="D726" s="365"/>
    </row>
    <row r="727" spans="3:4" ht="12.75" customHeight="1">
      <c r="C727" s="365"/>
      <c r="D727" s="365"/>
    </row>
    <row r="728" spans="3:4" ht="12.75" customHeight="1">
      <c r="C728" s="365"/>
      <c r="D728" s="365"/>
    </row>
    <row r="729" spans="3:4" ht="12.75" customHeight="1">
      <c r="C729" s="365"/>
      <c r="D729" s="365"/>
    </row>
    <row r="730" spans="3:4" ht="12.75" customHeight="1">
      <c r="C730" s="365"/>
      <c r="D730" s="365"/>
    </row>
    <row r="731" spans="3:4" ht="12.75" customHeight="1">
      <c r="C731" s="365"/>
      <c r="D731" s="365"/>
    </row>
    <row r="732" spans="3:4" ht="12.75" customHeight="1">
      <c r="C732" s="365"/>
      <c r="D732" s="365"/>
    </row>
    <row r="733" spans="3:4" ht="12.75" customHeight="1">
      <c r="C733" s="365"/>
      <c r="D733" s="365"/>
    </row>
    <row r="734" spans="3:4" ht="12.75" customHeight="1">
      <c r="C734" s="365"/>
      <c r="D734" s="365"/>
    </row>
    <row r="735" spans="3:4" ht="12.75" customHeight="1">
      <c r="C735" s="365"/>
      <c r="D735" s="365"/>
    </row>
    <row r="736" spans="3:4" ht="12.75" customHeight="1">
      <c r="C736" s="365"/>
      <c r="D736" s="365"/>
    </row>
    <row r="737" spans="3:4" ht="12.75" customHeight="1">
      <c r="C737" s="365"/>
      <c r="D737" s="365"/>
    </row>
    <row r="738" spans="3:4" ht="12.75" customHeight="1">
      <c r="C738" s="365"/>
      <c r="D738" s="365"/>
    </row>
    <row r="739" spans="3:4" ht="12.75" customHeight="1">
      <c r="C739" s="365"/>
      <c r="D739" s="365"/>
    </row>
    <row r="740" spans="3:4" ht="12.75" customHeight="1">
      <c r="C740" s="365"/>
      <c r="D740" s="365"/>
    </row>
    <row r="741" spans="3:4" ht="12.75" customHeight="1">
      <c r="C741" s="365"/>
      <c r="D741" s="365"/>
    </row>
    <row r="742" spans="3:4" ht="12.75" customHeight="1">
      <c r="C742" s="365"/>
      <c r="D742" s="365"/>
    </row>
    <row r="743" spans="3:4" ht="12.75" customHeight="1">
      <c r="C743" s="365"/>
      <c r="D743" s="365"/>
    </row>
    <row r="744" spans="3:4" ht="12.75" customHeight="1">
      <c r="C744" s="365"/>
      <c r="D744" s="365"/>
    </row>
    <row r="745" spans="3:4" ht="12.75" customHeight="1">
      <c r="C745" s="365"/>
      <c r="D745" s="365"/>
    </row>
    <row r="746" spans="3:4" ht="12.75" customHeight="1">
      <c r="C746" s="365"/>
      <c r="D746" s="365"/>
    </row>
    <row r="747" spans="3:4" ht="12.75" customHeight="1">
      <c r="C747" s="365"/>
      <c r="D747" s="365"/>
    </row>
    <row r="748" spans="3:4" ht="12.75" customHeight="1">
      <c r="C748" s="365"/>
      <c r="D748" s="365"/>
    </row>
    <row r="749" spans="3:4" ht="12.75" customHeight="1">
      <c r="C749" s="365"/>
      <c r="D749" s="365"/>
    </row>
    <row r="750" spans="3:4" ht="12.75" customHeight="1">
      <c r="C750" s="365"/>
      <c r="D750" s="365"/>
    </row>
    <row r="751" spans="3:4" ht="12.75" customHeight="1">
      <c r="C751" s="365"/>
      <c r="D751" s="365"/>
    </row>
    <row r="752" spans="3:4" ht="12.75" customHeight="1">
      <c r="C752" s="365"/>
      <c r="D752" s="365"/>
    </row>
    <row r="753" spans="3:4" ht="12.75" customHeight="1">
      <c r="C753" s="365"/>
      <c r="D753" s="365"/>
    </row>
    <row r="754" spans="3:4" ht="12.75" customHeight="1">
      <c r="C754" s="365"/>
      <c r="D754" s="365"/>
    </row>
    <row r="755" spans="3:4" ht="12.75" customHeight="1">
      <c r="C755" s="365"/>
      <c r="D755" s="365"/>
    </row>
    <row r="756" spans="3:4" ht="12.75" customHeight="1">
      <c r="C756" s="365"/>
      <c r="D756" s="365"/>
    </row>
    <row r="757" spans="3:4" ht="12.75" customHeight="1">
      <c r="C757" s="365"/>
      <c r="D757" s="365"/>
    </row>
    <row r="758" spans="3:4" ht="12.75" customHeight="1">
      <c r="C758" s="365"/>
      <c r="D758" s="365"/>
    </row>
    <row r="759" spans="3:4" ht="12.75" customHeight="1">
      <c r="C759" s="365"/>
      <c r="D759" s="365"/>
    </row>
    <row r="760" spans="3:4" ht="12.75" customHeight="1">
      <c r="C760" s="365"/>
      <c r="D760" s="365"/>
    </row>
    <row r="761" spans="3:4" ht="12.75" customHeight="1">
      <c r="C761" s="365"/>
      <c r="D761" s="365"/>
    </row>
    <row r="762" spans="3:4" ht="12.75" customHeight="1">
      <c r="C762" s="365"/>
      <c r="D762" s="365"/>
    </row>
    <row r="763" spans="3:4" ht="12.75" customHeight="1">
      <c r="C763" s="365"/>
      <c r="D763" s="365"/>
    </row>
    <row r="764" spans="3:4" ht="12.75" customHeight="1">
      <c r="C764" s="365"/>
      <c r="D764" s="365"/>
    </row>
    <row r="765" spans="3:4" ht="12.75" customHeight="1">
      <c r="C765" s="365"/>
      <c r="D765" s="365"/>
    </row>
    <row r="766" spans="3:4" ht="12.75" customHeight="1">
      <c r="C766" s="365"/>
      <c r="D766" s="365"/>
    </row>
    <row r="767" spans="3:4" ht="12.75" customHeight="1">
      <c r="C767" s="365"/>
      <c r="D767" s="365"/>
    </row>
    <row r="768" spans="3:4" ht="12.75" customHeight="1">
      <c r="C768" s="365"/>
      <c r="D768" s="365"/>
    </row>
    <row r="769" spans="3:4" ht="12.75" customHeight="1">
      <c r="C769" s="365"/>
      <c r="D769" s="365"/>
    </row>
    <row r="770" spans="3:4" ht="12.75" customHeight="1">
      <c r="C770" s="365"/>
      <c r="D770" s="365"/>
    </row>
    <row r="771" spans="3:4" ht="12.75" customHeight="1">
      <c r="C771" s="365"/>
      <c r="D771" s="365"/>
    </row>
    <row r="772" spans="3:4" ht="12.75" customHeight="1">
      <c r="C772" s="365"/>
      <c r="D772" s="365"/>
    </row>
    <row r="773" spans="3:4" ht="12.75" customHeight="1">
      <c r="C773" s="365"/>
      <c r="D773" s="365"/>
    </row>
    <row r="774" spans="3:4" ht="12.75" customHeight="1">
      <c r="C774" s="365"/>
      <c r="D774" s="365"/>
    </row>
    <row r="775" spans="3:4" ht="12.75" customHeight="1">
      <c r="C775" s="365"/>
      <c r="D775" s="365"/>
    </row>
    <row r="776" spans="3:4" ht="12.75" customHeight="1">
      <c r="C776" s="365"/>
      <c r="D776" s="365"/>
    </row>
    <row r="777" spans="3:4" ht="12.75" customHeight="1">
      <c r="C777" s="365"/>
      <c r="D777" s="365"/>
    </row>
    <row r="778" spans="3:4" ht="12.75" customHeight="1">
      <c r="C778" s="365"/>
      <c r="D778" s="365"/>
    </row>
    <row r="779" spans="3:4" ht="12.75" customHeight="1">
      <c r="C779" s="365"/>
      <c r="D779" s="365"/>
    </row>
    <row r="780" spans="3:4" ht="12.75" customHeight="1">
      <c r="C780" s="365"/>
      <c r="D780" s="365"/>
    </row>
    <row r="781" spans="3:4" ht="12.75" customHeight="1">
      <c r="C781" s="365"/>
      <c r="D781" s="365"/>
    </row>
    <row r="782" spans="3:4" ht="12.75" customHeight="1">
      <c r="C782" s="365"/>
      <c r="D782" s="365"/>
    </row>
    <row r="783" spans="3:4" ht="12.75" customHeight="1">
      <c r="C783" s="365"/>
      <c r="D783" s="365"/>
    </row>
    <row r="784" spans="3:4" ht="12.75" customHeight="1">
      <c r="C784" s="365"/>
      <c r="D784" s="365"/>
    </row>
    <row r="785" spans="3:4" ht="12.75" customHeight="1">
      <c r="C785" s="365"/>
      <c r="D785" s="365"/>
    </row>
    <row r="786" spans="3:4" ht="12.75" customHeight="1">
      <c r="C786" s="365"/>
      <c r="D786" s="365"/>
    </row>
    <row r="787" spans="3:4" ht="12.75" customHeight="1">
      <c r="C787" s="365"/>
      <c r="D787" s="365"/>
    </row>
    <row r="788" spans="3:4" ht="12.75" customHeight="1">
      <c r="C788" s="365"/>
      <c r="D788" s="365"/>
    </row>
    <row r="789" spans="3:4" ht="12.75" customHeight="1">
      <c r="C789" s="365"/>
      <c r="D789" s="365"/>
    </row>
    <row r="790" spans="3:4" ht="12.75" customHeight="1">
      <c r="C790" s="365"/>
      <c r="D790" s="365"/>
    </row>
    <row r="791" spans="3:4" ht="12.75" customHeight="1">
      <c r="C791" s="365"/>
      <c r="D791" s="365"/>
    </row>
    <row r="792" spans="3:4" ht="12.75" customHeight="1">
      <c r="C792" s="365"/>
      <c r="D792" s="365"/>
    </row>
    <row r="793" spans="3:4" ht="12.75" customHeight="1">
      <c r="C793" s="365"/>
      <c r="D793" s="365"/>
    </row>
    <row r="794" spans="3:4" ht="12.75" customHeight="1">
      <c r="C794" s="365"/>
      <c r="D794" s="365"/>
    </row>
    <row r="795" spans="3:4" ht="12.75" customHeight="1">
      <c r="C795" s="365"/>
      <c r="D795" s="365"/>
    </row>
    <row r="796" spans="3:4" ht="12.75" customHeight="1">
      <c r="C796" s="365"/>
      <c r="D796" s="365"/>
    </row>
    <row r="797" spans="3:4" ht="12.75" customHeight="1">
      <c r="C797" s="365"/>
      <c r="D797" s="365"/>
    </row>
    <row r="798" spans="3:4" ht="12.75" customHeight="1">
      <c r="C798" s="365"/>
      <c r="D798" s="365"/>
    </row>
    <row r="799" spans="3:4" ht="12.75" customHeight="1">
      <c r="C799" s="365"/>
      <c r="D799" s="365"/>
    </row>
    <row r="800" spans="3:4" ht="12.75" customHeight="1">
      <c r="C800" s="365"/>
      <c r="D800" s="365"/>
    </row>
    <row r="801" spans="3:4" ht="12.75" customHeight="1">
      <c r="C801" s="365"/>
      <c r="D801" s="365"/>
    </row>
    <row r="802" spans="3:4" ht="12.75" customHeight="1">
      <c r="C802" s="365"/>
      <c r="D802" s="365"/>
    </row>
    <row r="803" spans="3:4" ht="12.75" customHeight="1">
      <c r="C803" s="365"/>
      <c r="D803" s="365"/>
    </row>
    <row r="804" spans="3:4" ht="12.75" customHeight="1">
      <c r="C804" s="365"/>
      <c r="D804" s="365"/>
    </row>
    <row r="805" spans="3:4" ht="12.75" customHeight="1">
      <c r="C805" s="365"/>
      <c r="D805" s="365"/>
    </row>
    <row r="806" spans="3:4" ht="12.75" customHeight="1">
      <c r="C806" s="365"/>
      <c r="D806" s="365"/>
    </row>
    <row r="807" spans="3:4" ht="12.75" customHeight="1">
      <c r="C807" s="365"/>
      <c r="D807" s="365"/>
    </row>
    <row r="808" spans="3:4" ht="12.75" customHeight="1">
      <c r="C808" s="365"/>
      <c r="D808" s="365"/>
    </row>
    <row r="809" spans="3:4" ht="12.75" customHeight="1">
      <c r="C809" s="365"/>
      <c r="D809" s="365"/>
    </row>
    <row r="810" spans="3:4" ht="12.75" customHeight="1">
      <c r="C810" s="365"/>
      <c r="D810" s="365"/>
    </row>
    <row r="811" spans="3:4" ht="12.75" customHeight="1">
      <c r="C811" s="365"/>
      <c r="D811" s="365"/>
    </row>
    <row r="812" spans="3:4" ht="12.75" customHeight="1">
      <c r="C812" s="365"/>
      <c r="D812" s="365"/>
    </row>
    <row r="813" spans="3:4" ht="12.75" customHeight="1">
      <c r="C813" s="365"/>
      <c r="D813" s="365"/>
    </row>
    <row r="814" spans="3:4" ht="12.75" customHeight="1">
      <c r="C814" s="365"/>
      <c r="D814" s="365"/>
    </row>
    <row r="815" spans="3:4" ht="12.75" customHeight="1">
      <c r="C815" s="365"/>
      <c r="D815" s="365"/>
    </row>
    <row r="816" spans="3:4" ht="12.75" customHeight="1">
      <c r="C816" s="365"/>
      <c r="D816" s="365"/>
    </row>
    <row r="817" spans="3:4" ht="12.75" customHeight="1">
      <c r="C817" s="365"/>
      <c r="D817" s="365"/>
    </row>
    <row r="818" spans="3:4" ht="12.75" customHeight="1">
      <c r="C818" s="365"/>
      <c r="D818" s="365"/>
    </row>
    <row r="819" spans="3:4" ht="12.75" customHeight="1">
      <c r="C819" s="365"/>
      <c r="D819" s="365"/>
    </row>
    <row r="820" spans="3:4" ht="12.75" customHeight="1">
      <c r="C820" s="365"/>
      <c r="D820" s="365"/>
    </row>
    <row r="821" spans="3:4" ht="12.75" customHeight="1">
      <c r="C821" s="365"/>
      <c r="D821" s="365"/>
    </row>
    <row r="822" spans="3:4" ht="12.75" customHeight="1">
      <c r="C822" s="365"/>
      <c r="D822" s="365"/>
    </row>
    <row r="823" spans="3:4" ht="12.75" customHeight="1">
      <c r="C823" s="365"/>
      <c r="D823" s="365"/>
    </row>
    <row r="824" spans="3:4" ht="12.75" customHeight="1">
      <c r="C824" s="365"/>
      <c r="D824" s="365"/>
    </row>
    <row r="825" spans="3:4" ht="12.75" customHeight="1">
      <c r="C825" s="365"/>
      <c r="D825" s="365"/>
    </row>
    <row r="826" spans="3:4" ht="12.75" customHeight="1">
      <c r="C826" s="365"/>
      <c r="D826" s="365"/>
    </row>
    <row r="827" spans="3:4" ht="12.75" customHeight="1">
      <c r="C827" s="365"/>
      <c r="D827" s="365"/>
    </row>
    <row r="828" spans="3:4" ht="12.75" customHeight="1">
      <c r="C828" s="365"/>
      <c r="D828" s="365"/>
    </row>
    <row r="829" spans="3:4" ht="12.75" customHeight="1">
      <c r="C829" s="365"/>
      <c r="D829" s="365"/>
    </row>
    <row r="830" spans="3:4" ht="12.75" customHeight="1">
      <c r="C830" s="365"/>
      <c r="D830" s="365"/>
    </row>
    <row r="831" spans="3:4" ht="12.75" customHeight="1">
      <c r="C831" s="365"/>
      <c r="D831" s="365"/>
    </row>
    <row r="832" spans="3:4" ht="12.75" customHeight="1">
      <c r="C832" s="365"/>
      <c r="D832" s="365"/>
    </row>
    <row r="833" spans="3:4" ht="12.75" customHeight="1">
      <c r="C833" s="365"/>
      <c r="D833" s="365"/>
    </row>
    <row r="834" spans="3:4" ht="12.75" customHeight="1">
      <c r="C834" s="365"/>
      <c r="D834" s="365"/>
    </row>
    <row r="835" spans="3:4" ht="12.75" customHeight="1">
      <c r="C835" s="365"/>
      <c r="D835" s="365"/>
    </row>
    <row r="836" spans="3:4" ht="12.75" customHeight="1">
      <c r="C836" s="365"/>
      <c r="D836" s="365"/>
    </row>
    <row r="837" spans="3:4" ht="12.75" customHeight="1">
      <c r="C837" s="365"/>
      <c r="D837" s="365"/>
    </row>
    <row r="838" spans="3:4" ht="12.75" customHeight="1">
      <c r="C838" s="365"/>
      <c r="D838" s="365"/>
    </row>
    <row r="839" spans="3:4" ht="12.75" customHeight="1">
      <c r="C839" s="365"/>
      <c r="D839" s="365"/>
    </row>
    <row r="840" spans="3:4" ht="12.75" customHeight="1">
      <c r="C840" s="365"/>
      <c r="D840" s="365"/>
    </row>
    <row r="841" spans="3:4" ht="12.75" customHeight="1">
      <c r="C841" s="365"/>
      <c r="D841" s="365"/>
    </row>
    <row r="842" spans="3:4" ht="12.75" customHeight="1">
      <c r="C842" s="365"/>
      <c r="D842" s="365"/>
    </row>
    <row r="843" spans="3:4" ht="12.75" customHeight="1">
      <c r="C843" s="365"/>
      <c r="D843" s="365"/>
    </row>
    <row r="844" spans="3:4" ht="12.75" customHeight="1">
      <c r="C844" s="365"/>
      <c r="D844" s="365"/>
    </row>
    <row r="845" spans="3:4" ht="12.75" customHeight="1">
      <c r="C845" s="365"/>
      <c r="D845" s="365"/>
    </row>
    <row r="846" spans="3:4" ht="12.75" customHeight="1">
      <c r="C846" s="365"/>
      <c r="D846" s="365"/>
    </row>
    <row r="847" spans="3:4" ht="12.75" customHeight="1">
      <c r="C847" s="365"/>
      <c r="D847" s="365"/>
    </row>
    <row r="848" spans="3:4" ht="12.75" customHeight="1">
      <c r="C848" s="365"/>
      <c r="D848" s="365"/>
    </row>
    <row r="849" spans="3:4" ht="12.75" customHeight="1">
      <c r="C849" s="365"/>
      <c r="D849" s="365"/>
    </row>
    <row r="850" spans="3:4" ht="12.75" customHeight="1">
      <c r="C850" s="365"/>
      <c r="D850" s="365"/>
    </row>
    <row r="851" spans="3:4" ht="12.75" customHeight="1">
      <c r="C851" s="365"/>
      <c r="D851" s="365"/>
    </row>
    <row r="852" spans="3:4" ht="12.75" customHeight="1">
      <c r="C852" s="365"/>
      <c r="D852" s="365"/>
    </row>
    <row r="853" spans="3:4" ht="12.75" customHeight="1">
      <c r="C853" s="365"/>
      <c r="D853" s="365"/>
    </row>
    <row r="854" spans="3:4" ht="12.75" customHeight="1">
      <c r="C854" s="365"/>
      <c r="D854" s="365"/>
    </row>
    <row r="855" spans="3:4" ht="12.75" customHeight="1">
      <c r="C855" s="365"/>
      <c r="D855" s="365"/>
    </row>
    <row r="856" spans="3:4" ht="12.75" customHeight="1">
      <c r="C856" s="365"/>
      <c r="D856" s="365"/>
    </row>
    <row r="857" spans="3:4" ht="12.75" customHeight="1">
      <c r="C857" s="365"/>
      <c r="D857" s="365"/>
    </row>
    <row r="858" spans="3:4" ht="12.75" customHeight="1">
      <c r="C858" s="365"/>
      <c r="D858" s="365"/>
    </row>
    <row r="859" spans="3:4" ht="12.75" customHeight="1">
      <c r="C859" s="365"/>
      <c r="D859" s="365"/>
    </row>
    <row r="860" spans="3:4" ht="12.75" customHeight="1">
      <c r="C860" s="365"/>
      <c r="D860" s="365"/>
    </row>
    <row r="861" spans="3:4" ht="12.75" customHeight="1">
      <c r="C861" s="365"/>
      <c r="D861" s="365"/>
    </row>
    <row r="862" spans="3:4" ht="12.75" customHeight="1">
      <c r="C862" s="365"/>
      <c r="D862" s="365"/>
    </row>
    <row r="863" spans="3:4" ht="12.75" customHeight="1">
      <c r="C863" s="365"/>
      <c r="D863" s="365"/>
    </row>
    <row r="864" spans="3:4" ht="12.75" customHeight="1">
      <c r="C864" s="365"/>
      <c r="D864" s="365"/>
    </row>
    <row r="865" spans="3:4" ht="12.75" customHeight="1">
      <c r="C865" s="365"/>
      <c r="D865" s="365"/>
    </row>
    <row r="866" spans="3:4" ht="12.75" customHeight="1">
      <c r="C866" s="365"/>
      <c r="D866" s="365"/>
    </row>
    <row r="867" spans="3:4" ht="12.75" customHeight="1">
      <c r="C867" s="365"/>
      <c r="D867" s="365"/>
    </row>
    <row r="868" spans="3:4" ht="12.75" customHeight="1">
      <c r="C868" s="365"/>
      <c r="D868" s="365"/>
    </row>
    <row r="869" spans="3:4" ht="12.75" customHeight="1">
      <c r="C869" s="365"/>
      <c r="D869" s="365"/>
    </row>
    <row r="870" spans="3:4" ht="12.75" customHeight="1">
      <c r="C870" s="365"/>
      <c r="D870" s="365"/>
    </row>
    <row r="871" spans="3:4" ht="12.75" customHeight="1">
      <c r="C871" s="365"/>
      <c r="D871" s="365"/>
    </row>
    <row r="872" spans="3:4" ht="12.75" customHeight="1">
      <c r="C872" s="365"/>
      <c r="D872" s="365"/>
    </row>
    <row r="873" spans="3:4" ht="12.75" customHeight="1">
      <c r="C873" s="365"/>
      <c r="D873" s="365"/>
    </row>
    <row r="874" spans="3:4" ht="12.75" customHeight="1">
      <c r="C874" s="365"/>
      <c r="D874" s="365"/>
    </row>
    <row r="875" spans="3:4" ht="12.75" customHeight="1">
      <c r="C875" s="365"/>
      <c r="D875" s="365"/>
    </row>
    <row r="876" spans="3:4" ht="12.75" customHeight="1">
      <c r="C876" s="365"/>
      <c r="D876" s="365"/>
    </row>
    <row r="877" spans="3:4" ht="12.75" customHeight="1">
      <c r="C877" s="365"/>
      <c r="D877" s="365"/>
    </row>
    <row r="878" spans="3:4" ht="12.75" customHeight="1">
      <c r="C878" s="365"/>
      <c r="D878" s="365"/>
    </row>
    <row r="879" spans="3:4" ht="12.75" customHeight="1">
      <c r="C879" s="365"/>
      <c r="D879" s="365"/>
    </row>
    <row r="880" spans="3:4" ht="12.75" customHeight="1">
      <c r="C880" s="365"/>
      <c r="D880" s="365"/>
    </row>
    <row r="881" spans="3:4" ht="12.75" customHeight="1">
      <c r="C881" s="365"/>
      <c r="D881" s="365"/>
    </row>
    <row r="882" spans="3:4" ht="12.75" customHeight="1">
      <c r="C882" s="365"/>
      <c r="D882" s="365"/>
    </row>
    <row r="883" spans="3:4" ht="12.75" customHeight="1">
      <c r="C883" s="365"/>
      <c r="D883" s="365"/>
    </row>
    <row r="884" spans="3:4" ht="12.75" customHeight="1">
      <c r="C884" s="365"/>
      <c r="D884" s="365"/>
    </row>
    <row r="885" spans="3:4" ht="12.75" customHeight="1">
      <c r="C885" s="365"/>
      <c r="D885" s="365"/>
    </row>
    <row r="886" spans="3:4" ht="12.75" customHeight="1">
      <c r="C886" s="365"/>
      <c r="D886" s="365"/>
    </row>
    <row r="887" spans="3:4" ht="12.75" customHeight="1">
      <c r="C887" s="365"/>
      <c r="D887" s="365"/>
    </row>
    <row r="888" spans="3:4" ht="12.75" customHeight="1">
      <c r="C888" s="365"/>
      <c r="D888" s="365"/>
    </row>
    <row r="889" spans="3:4" ht="12.75" customHeight="1">
      <c r="C889" s="365"/>
      <c r="D889" s="365"/>
    </row>
    <row r="890" spans="3:4" ht="12.75" customHeight="1">
      <c r="C890" s="365"/>
      <c r="D890" s="365"/>
    </row>
    <row r="891" spans="3:4" ht="12.75" customHeight="1">
      <c r="C891" s="365"/>
      <c r="D891" s="365"/>
    </row>
    <row r="892" spans="3:4" ht="12.75" customHeight="1">
      <c r="C892" s="365"/>
      <c r="D892" s="365"/>
    </row>
    <row r="893" spans="3:4" ht="12.75" customHeight="1">
      <c r="C893" s="365"/>
      <c r="D893" s="365"/>
    </row>
    <row r="894" spans="3:4" ht="12.75" customHeight="1">
      <c r="C894" s="365"/>
      <c r="D894" s="365"/>
    </row>
    <row r="895" spans="3:4" ht="12.75" customHeight="1">
      <c r="C895" s="365"/>
      <c r="D895" s="365"/>
    </row>
    <row r="896" spans="3:4" ht="12.75" customHeight="1">
      <c r="C896" s="365"/>
      <c r="D896" s="365"/>
    </row>
    <row r="897" spans="3:4" ht="12.75" customHeight="1">
      <c r="C897" s="365"/>
      <c r="D897" s="365"/>
    </row>
    <row r="898" spans="3:4" ht="12.75" customHeight="1">
      <c r="C898" s="365"/>
      <c r="D898" s="365"/>
    </row>
    <row r="899" spans="3:4" ht="12.75" customHeight="1">
      <c r="C899" s="365"/>
      <c r="D899" s="365"/>
    </row>
    <row r="900" spans="3:4" ht="12.75" customHeight="1">
      <c r="C900" s="365"/>
      <c r="D900" s="365"/>
    </row>
    <row r="901" spans="3:4" ht="12.75" customHeight="1">
      <c r="C901" s="365"/>
      <c r="D901" s="365"/>
    </row>
    <row r="902" spans="3:4" ht="12.75" customHeight="1">
      <c r="C902" s="365"/>
      <c r="D902" s="365"/>
    </row>
    <row r="903" spans="3:4" ht="12.75" customHeight="1">
      <c r="C903" s="365"/>
      <c r="D903" s="365"/>
    </row>
    <row r="904" spans="3:4" ht="12.75" customHeight="1">
      <c r="C904" s="365"/>
      <c r="D904" s="365"/>
    </row>
    <row r="905" spans="3:4" ht="12.75" customHeight="1">
      <c r="C905" s="365"/>
      <c r="D905" s="365"/>
    </row>
    <row r="906" spans="3:4" ht="12.75" customHeight="1">
      <c r="C906" s="365"/>
      <c r="D906" s="365"/>
    </row>
    <row r="907" spans="3:4" ht="12.75" customHeight="1">
      <c r="C907" s="365"/>
      <c r="D907" s="365"/>
    </row>
    <row r="908" spans="3:4" ht="12.75" customHeight="1">
      <c r="C908" s="365"/>
      <c r="D908" s="365"/>
    </row>
    <row r="909" spans="3:4" ht="12.75" customHeight="1">
      <c r="C909" s="365"/>
      <c r="D909" s="365"/>
    </row>
    <row r="910" spans="3:4" ht="12.75" customHeight="1">
      <c r="C910" s="365"/>
      <c r="D910" s="365"/>
    </row>
    <row r="911" spans="3:4" ht="12.75" customHeight="1">
      <c r="C911" s="365"/>
      <c r="D911" s="365"/>
    </row>
    <row r="912" spans="3:4" ht="12.75" customHeight="1">
      <c r="C912" s="365"/>
      <c r="D912" s="365"/>
    </row>
    <row r="913" spans="3:4" ht="12.75" customHeight="1">
      <c r="C913" s="365"/>
      <c r="D913" s="365"/>
    </row>
    <row r="914" spans="3:4" ht="12.75" customHeight="1">
      <c r="C914" s="365"/>
      <c r="D914" s="365"/>
    </row>
    <row r="915" spans="3:4" ht="12.75" customHeight="1">
      <c r="C915" s="365"/>
      <c r="D915" s="365"/>
    </row>
    <row r="916" spans="3:4" ht="12.75" customHeight="1">
      <c r="C916" s="365"/>
      <c r="D916" s="365"/>
    </row>
    <row r="917" spans="3:4" ht="12.75" customHeight="1">
      <c r="C917" s="365"/>
      <c r="D917" s="365"/>
    </row>
    <row r="918" spans="3:4" ht="12.75" customHeight="1">
      <c r="C918" s="365"/>
      <c r="D918" s="365"/>
    </row>
    <row r="919" spans="3:4" ht="12.75" customHeight="1">
      <c r="C919" s="365"/>
      <c r="D919" s="365"/>
    </row>
    <row r="920" spans="3:4" ht="12.75" customHeight="1">
      <c r="C920" s="365"/>
      <c r="D920" s="365"/>
    </row>
    <row r="921" spans="3:4" ht="12.75" customHeight="1">
      <c r="C921" s="365"/>
      <c r="D921" s="365"/>
    </row>
    <row r="922" spans="3:4" ht="12.75" customHeight="1">
      <c r="C922" s="365"/>
      <c r="D922" s="365"/>
    </row>
    <row r="923" spans="3:4" ht="12.75" customHeight="1">
      <c r="C923" s="365"/>
      <c r="D923" s="365"/>
    </row>
    <row r="924" spans="3:4" ht="12.75" customHeight="1">
      <c r="C924" s="365"/>
      <c r="D924" s="365"/>
    </row>
    <row r="925" spans="3:4" ht="12.75" customHeight="1">
      <c r="C925" s="365"/>
      <c r="D925" s="365"/>
    </row>
    <row r="926" spans="3:4" ht="12.75" customHeight="1">
      <c r="C926" s="365"/>
      <c r="D926" s="365"/>
    </row>
    <row r="927" spans="3:4" ht="12.75" customHeight="1">
      <c r="C927" s="365"/>
      <c r="D927" s="365"/>
    </row>
    <row r="928" spans="3:4" ht="12.75" customHeight="1">
      <c r="C928" s="365"/>
      <c r="D928" s="365"/>
    </row>
    <row r="929" spans="3:4" ht="12.75" customHeight="1">
      <c r="C929" s="365"/>
      <c r="D929" s="365"/>
    </row>
    <row r="930" spans="3:4" ht="12.75" customHeight="1">
      <c r="C930" s="365"/>
      <c r="D930" s="365"/>
    </row>
    <row r="931" spans="3:4" ht="12.75" customHeight="1">
      <c r="C931" s="365"/>
      <c r="D931" s="365"/>
    </row>
    <row r="932" spans="3:4" ht="12.75" customHeight="1">
      <c r="C932" s="365"/>
      <c r="D932" s="365"/>
    </row>
    <row r="933" spans="3:4" ht="12.75" customHeight="1">
      <c r="C933" s="365"/>
      <c r="D933" s="365"/>
    </row>
    <row r="934" spans="3:4" ht="12.75" customHeight="1">
      <c r="C934" s="365"/>
      <c r="D934" s="365"/>
    </row>
    <row r="935" spans="3:4" ht="12.75" customHeight="1">
      <c r="C935" s="365"/>
      <c r="D935" s="365"/>
    </row>
    <row r="936" spans="3:4" ht="12.75" customHeight="1">
      <c r="C936" s="365"/>
      <c r="D936" s="365"/>
    </row>
    <row r="937" spans="3:4" ht="12.75" customHeight="1">
      <c r="C937" s="365"/>
      <c r="D937" s="365"/>
    </row>
    <row r="938" spans="3:4" ht="12.75" customHeight="1">
      <c r="C938" s="365"/>
      <c r="D938" s="365"/>
    </row>
    <row r="939" spans="3:4" ht="12.75" customHeight="1">
      <c r="C939" s="365"/>
      <c r="D939" s="365"/>
    </row>
    <row r="940" spans="3:4" ht="12.75" customHeight="1">
      <c r="C940" s="365"/>
      <c r="D940" s="365"/>
    </row>
    <row r="941" spans="3:4" ht="12.75" customHeight="1">
      <c r="C941" s="365"/>
      <c r="D941" s="365"/>
    </row>
    <row r="942" spans="3:4" ht="12.75" customHeight="1">
      <c r="C942" s="365"/>
      <c r="D942" s="365"/>
    </row>
    <row r="943" spans="3:4" ht="12.75" customHeight="1">
      <c r="C943" s="365"/>
      <c r="D943" s="365"/>
    </row>
    <row r="944" spans="3:4" ht="12.75" customHeight="1">
      <c r="C944" s="365"/>
      <c r="D944" s="365"/>
    </row>
    <row r="945" spans="3:4" ht="12.75" customHeight="1">
      <c r="C945" s="365"/>
      <c r="D945" s="365"/>
    </row>
  </sheetData>
  <mergeCells count="1">
    <mergeCell ref="B58:E58"/>
  </mergeCells>
  <printOptions horizontalCentered="1"/>
  <pageMargins left="0.2" right="0" top="0.25" bottom="0" header="0.3" footer="0.3"/>
  <pageSetup paperSize="9" scale="39" orientation="landscape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B505C-5386-45CD-AEBE-77D6797A5493}">
  <dimension ref="A1:G28"/>
  <sheetViews>
    <sheetView topLeftCell="A53" zoomScale="77" zoomScaleNormal="77" workbookViewId="0">
      <selection activeCell="N15" sqref="N15"/>
    </sheetView>
  </sheetViews>
  <sheetFormatPr defaultRowHeight="14.4"/>
  <sheetData>
    <row r="1" spans="1:3" ht="21">
      <c r="A1" s="368" t="str">
        <f>+'1. CUTTING DOCKET'!D7</f>
        <v>LYHD144</v>
      </c>
      <c r="B1" s="368"/>
      <c r="C1" s="368" t="s">
        <v>304</v>
      </c>
    </row>
    <row r="28" spans="7:7" ht="23.4">
      <c r="G28" s="369" t="s">
        <v>305</v>
      </c>
    </row>
  </sheetData>
  <pageMargins left="0.7" right="0.7" top="0.5" bottom="0" header="0.3" footer="0.3"/>
  <pageSetup paperSize="9" scale="8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9EFB2-EC6A-46CA-B2BB-9AE9095BD1F9}">
  <dimension ref="A1:L26"/>
  <sheetViews>
    <sheetView topLeftCell="A14" workbookViewId="0">
      <selection activeCell="N15" sqref="N15"/>
    </sheetView>
  </sheetViews>
  <sheetFormatPr defaultColWidth="8.77734375" defaultRowHeight="13.2"/>
  <cols>
    <col min="1" max="2" width="29.21875" style="370" customWidth="1"/>
    <col min="3" max="3" width="9.44140625" style="370" customWidth="1"/>
    <col min="4" max="4" width="4.33203125" style="370" customWidth="1"/>
    <col min="5" max="5" width="9.77734375" style="370" customWidth="1"/>
    <col min="6" max="6" width="10.109375" style="370" customWidth="1"/>
    <col min="7" max="7" width="8.21875" style="370" customWidth="1"/>
    <col min="8" max="8" width="3.6640625" style="370" customWidth="1"/>
    <col min="9" max="9" width="8.21875" style="370" customWidth="1"/>
    <col min="10" max="10" width="4.77734375" style="370" customWidth="1"/>
    <col min="11" max="11" width="7.77734375" style="370" customWidth="1"/>
    <col min="12" max="12" width="6.33203125" style="370" customWidth="1"/>
    <col min="13" max="16384" width="8.77734375" style="370"/>
  </cols>
  <sheetData>
    <row r="1" spans="1:12" ht="1.95" customHeight="1"/>
    <row r="2" spans="1:12" ht="28.95" customHeight="1">
      <c r="A2" s="371" t="str">
        <f>+'1. CUTTING DOCKET'!$D$7</f>
        <v>LYHD144</v>
      </c>
      <c r="B2" s="371"/>
      <c r="C2" s="372" t="s">
        <v>312</v>
      </c>
    </row>
    <row r="3" spans="1:12" s="375" customFormat="1" ht="45" customHeight="1">
      <c r="A3" s="373" t="s">
        <v>313</v>
      </c>
      <c r="B3" s="374" t="s">
        <v>94</v>
      </c>
      <c r="C3" s="527" t="s">
        <v>315</v>
      </c>
      <c r="D3" s="528"/>
      <c r="E3" s="380" t="s">
        <v>316</v>
      </c>
      <c r="F3" s="381" t="s">
        <v>317</v>
      </c>
      <c r="G3" s="529" t="s">
        <v>318</v>
      </c>
      <c r="H3" s="530"/>
      <c r="I3" s="382" t="s">
        <v>319</v>
      </c>
      <c r="J3" s="531" t="s">
        <v>320</v>
      </c>
      <c r="K3" s="532"/>
      <c r="L3" s="383" t="s">
        <v>318</v>
      </c>
    </row>
    <row r="4" spans="1:12" s="375" customFormat="1" ht="11.25" customHeight="1">
      <c r="A4" s="376" t="s">
        <v>259</v>
      </c>
      <c r="B4" s="377" t="s">
        <v>99</v>
      </c>
      <c r="C4" s="533">
        <v>68</v>
      </c>
      <c r="D4" s="534"/>
      <c r="E4" s="384">
        <v>68</v>
      </c>
      <c r="F4" s="385">
        <v>68</v>
      </c>
      <c r="G4" s="535"/>
      <c r="H4" s="536"/>
      <c r="I4" s="386"/>
      <c r="J4" s="537">
        <v>68</v>
      </c>
      <c r="K4" s="538"/>
      <c r="L4" s="387"/>
    </row>
    <row r="5" spans="1:12" s="375" customFormat="1" ht="11.25" customHeight="1">
      <c r="A5" s="378" t="s">
        <v>260</v>
      </c>
      <c r="B5" s="379" t="s">
        <v>261</v>
      </c>
      <c r="C5" s="517">
        <v>23</v>
      </c>
      <c r="D5" s="518"/>
      <c r="E5" s="388">
        <v>23.5</v>
      </c>
      <c r="F5" s="389">
        <v>23</v>
      </c>
      <c r="G5" s="525"/>
      <c r="H5" s="526"/>
      <c r="I5" s="390"/>
      <c r="J5" s="523">
        <v>23</v>
      </c>
      <c r="K5" s="524"/>
      <c r="L5" s="391"/>
    </row>
    <row r="6" spans="1:12" s="375" customFormat="1" ht="11.25" customHeight="1">
      <c r="A6" s="378" t="s">
        <v>262</v>
      </c>
      <c r="B6" s="379" t="s">
        <v>263</v>
      </c>
      <c r="C6" s="517">
        <v>10</v>
      </c>
      <c r="D6" s="518"/>
      <c r="E6" s="388">
        <v>9</v>
      </c>
      <c r="F6" s="389">
        <v>10</v>
      </c>
      <c r="G6" s="525"/>
      <c r="H6" s="526"/>
      <c r="I6" s="390"/>
      <c r="J6" s="523">
        <v>10</v>
      </c>
      <c r="K6" s="524"/>
      <c r="L6" s="391"/>
    </row>
    <row r="7" spans="1:12" s="375" customFormat="1" ht="11.25" customHeight="1">
      <c r="A7" s="378" t="s">
        <v>264</v>
      </c>
      <c r="B7" s="379" t="s">
        <v>265</v>
      </c>
      <c r="C7" s="517">
        <v>2</v>
      </c>
      <c r="D7" s="518"/>
      <c r="E7" s="388">
        <v>2</v>
      </c>
      <c r="F7" s="389">
        <v>2</v>
      </c>
      <c r="G7" s="525"/>
      <c r="H7" s="526"/>
      <c r="I7" s="390"/>
      <c r="J7" s="523">
        <v>2</v>
      </c>
      <c r="K7" s="524"/>
      <c r="L7" s="391"/>
    </row>
    <row r="8" spans="1:12" s="375" customFormat="1" ht="11.25" customHeight="1">
      <c r="A8" s="378" t="s">
        <v>266</v>
      </c>
      <c r="B8" s="379" t="s">
        <v>267</v>
      </c>
      <c r="C8" s="517">
        <v>54</v>
      </c>
      <c r="D8" s="518"/>
      <c r="E8" s="388">
        <v>53.5</v>
      </c>
      <c r="F8" s="389">
        <v>54</v>
      </c>
      <c r="G8" s="525"/>
      <c r="H8" s="526"/>
      <c r="I8" s="390"/>
      <c r="J8" s="523">
        <v>54</v>
      </c>
      <c r="K8" s="524"/>
      <c r="L8" s="391"/>
    </row>
    <row r="9" spans="1:12" s="375" customFormat="1" ht="11.25" customHeight="1">
      <c r="A9" s="378" t="s">
        <v>268</v>
      </c>
      <c r="B9" s="379" t="s">
        <v>269</v>
      </c>
      <c r="C9" s="517">
        <v>62.5</v>
      </c>
      <c r="D9" s="518"/>
      <c r="E9" s="388">
        <v>62.5</v>
      </c>
      <c r="F9" s="389">
        <v>62.5</v>
      </c>
      <c r="G9" s="525"/>
      <c r="H9" s="526"/>
      <c r="I9" s="390"/>
      <c r="J9" s="523">
        <v>62.5</v>
      </c>
      <c r="K9" s="524"/>
      <c r="L9" s="391"/>
    </row>
    <row r="10" spans="1:12" s="375" customFormat="1" ht="11.25" customHeight="1">
      <c r="A10" s="378" t="s">
        <v>270</v>
      </c>
      <c r="B10" s="379" t="s">
        <v>271</v>
      </c>
      <c r="C10" s="517">
        <v>44</v>
      </c>
      <c r="D10" s="518"/>
      <c r="E10" s="388">
        <v>45</v>
      </c>
      <c r="F10" s="389">
        <v>44</v>
      </c>
      <c r="G10" s="525"/>
      <c r="H10" s="526"/>
      <c r="I10" s="390"/>
      <c r="J10" s="523">
        <v>44</v>
      </c>
      <c r="K10" s="524"/>
      <c r="L10" s="391"/>
    </row>
    <row r="11" spans="1:12" s="375" customFormat="1" ht="11.25" customHeight="1">
      <c r="A11" s="378" t="s">
        <v>314</v>
      </c>
      <c r="B11" s="379" t="s">
        <v>129</v>
      </c>
      <c r="C11" s="517">
        <v>28</v>
      </c>
      <c r="D11" s="518"/>
      <c r="E11" s="388">
        <v>28.5</v>
      </c>
      <c r="F11" s="389">
        <v>28</v>
      </c>
      <c r="G11" s="525"/>
      <c r="H11" s="526"/>
      <c r="I11" s="390"/>
      <c r="J11" s="523">
        <v>28</v>
      </c>
      <c r="K11" s="524"/>
      <c r="L11" s="391"/>
    </row>
    <row r="12" spans="1:12" s="375" customFormat="1" ht="11.25" customHeight="1">
      <c r="A12" s="378" t="s">
        <v>302</v>
      </c>
      <c r="B12" s="379" t="s">
        <v>272</v>
      </c>
      <c r="C12" s="517">
        <v>86</v>
      </c>
      <c r="D12" s="518"/>
      <c r="E12" s="388">
        <v>86.5</v>
      </c>
      <c r="F12" s="389">
        <v>86</v>
      </c>
      <c r="G12" s="525"/>
      <c r="H12" s="526"/>
      <c r="I12" s="390"/>
      <c r="J12" s="523">
        <v>86</v>
      </c>
      <c r="K12" s="524"/>
      <c r="L12" s="391"/>
    </row>
    <row r="13" spans="1:12" s="375" customFormat="1" ht="11.25" customHeight="1">
      <c r="A13" s="378" t="s">
        <v>273</v>
      </c>
      <c r="B13" s="379" t="s">
        <v>274</v>
      </c>
      <c r="C13" s="517">
        <v>28</v>
      </c>
      <c r="D13" s="518"/>
      <c r="E13" s="388">
        <v>27.5</v>
      </c>
      <c r="F13" s="389">
        <v>28</v>
      </c>
      <c r="G13" s="525"/>
      <c r="H13" s="526"/>
      <c r="I13" s="390"/>
      <c r="J13" s="523">
        <v>28</v>
      </c>
      <c r="K13" s="524"/>
      <c r="L13" s="391"/>
    </row>
    <row r="14" spans="1:12" s="375" customFormat="1" ht="11.25" customHeight="1">
      <c r="A14" s="378" t="s">
        <v>275</v>
      </c>
      <c r="B14" s="379" t="s">
        <v>276</v>
      </c>
      <c r="C14" s="517">
        <v>10</v>
      </c>
      <c r="D14" s="518"/>
      <c r="E14" s="388">
        <v>9.5</v>
      </c>
      <c r="F14" s="389">
        <v>10</v>
      </c>
      <c r="G14" s="525"/>
      <c r="H14" s="526"/>
      <c r="I14" s="390"/>
      <c r="J14" s="523">
        <v>10</v>
      </c>
      <c r="K14" s="524"/>
      <c r="L14" s="391"/>
    </row>
    <row r="15" spans="1:12" s="375" customFormat="1" ht="11.25" customHeight="1">
      <c r="A15" s="378" t="s">
        <v>277</v>
      </c>
      <c r="B15" s="379" t="s">
        <v>278</v>
      </c>
      <c r="C15" s="517">
        <v>39</v>
      </c>
      <c r="D15" s="518"/>
      <c r="E15" s="388">
        <v>39.5</v>
      </c>
      <c r="F15" s="389">
        <v>39</v>
      </c>
      <c r="G15" s="525"/>
      <c r="H15" s="526"/>
      <c r="I15" s="390"/>
      <c r="J15" s="523">
        <v>39</v>
      </c>
      <c r="K15" s="524"/>
      <c r="L15" s="391"/>
    </row>
    <row r="16" spans="1:12" s="375" customFormat="1" ht="11.25" customHeight="1">
      <c r="A16" s="378" t="s">
        <v>279</v>
      </c>
      <c r="B16" s="379" t="s">
        <v>280</v>
      </c>
      <c r="C16" s="517">
        <v>25.5</v>
      </c>
      <c r="D16" s="518"/>
      <c r="E16" s="388">
        <v>25.5</v>
      </c>
      <c r="F16" s="389">
        <v>25.5</v>
      </c>
      <c r="G16" s="525"/>
      <c r="H16" s="526"/>
      <c r="I16" s="390"/>
      <c r="J16" s="523">
        <v>25.5</v>
      </c>
      <c r="K16" s="524"/>
      <c r="L16" s="391"/>
    </row>
    <row r="17" spans="1:12" s="375" customFormat="1" ht="11.25" customHeight="1">
      <c r="A17" s="378" t="s">
        <v>281</v>
      </c>
      <c r="B17" s="379" t="s">
        <v>282</v>
      </c>
      <c r="C17" s="517">
        <v>25.5</v>
      </c>
      <c r="D17" s="518"/>
      <c r="E17" s="388">
        <v>25.5</v>
      </c>
      <c r="F17" s="389">
        <v>25.5</v>
      </c>
      <c r="G17" s="525"/>
      <c r="H17" s="526"/>
      <c r="I17" s="390"/>
      <c r="J17" s="523">
        <v>25.5</v>
      </c>
      <c r="K17" s="524"/>
      <c r="L17" s="391"/>
    </row>
    <row r="18" spans="1:12" s="375" customFormat="1" ht="11.25" customHeight="1">
      <c r="A18" s="378" t="s">
        <v>283</v>
      </c>
      <c r="B18" s="379" t="s">
        <v>284</v>
      </c>
      <c r="C18" s="517">
        <v>32</v>
      </c>
      <c r="D18" s="518"/>
      <c r="E18" s="388">
        <v>32</v>
      </c>
      <c r="F18" s="389">
        <v>32</v>
      </c>
      <c r="G18" s="525"/>
      <c r="H18" s="526"/>
      <c r="I18" s="390"/>
      <c r="J18" s="523">
        <v>32</v>
      </c>
      <c r="K18" s="524"/>
      <c r="L18" s="391"/>
    </row>
    <row r="19" spans="1:12" s="375" customFormat="1" ht="11.25" customHeight="1">
      <c r="A19" s="378" t="s">
        <v>285</v>
      </c>
      <c r="B19" s="379" t="s">
        <v>286</v>
      </c>
      <c r="C19" s="517">
        <v>21.5</v>
      </c>
      <c r="D19" s="518"/>
      <c r="E19" s="388">
        <v>21.5</v>
      </c>
      <c r="F19" s="389">
        <v>21.5</v>
      </c>
      <c r="G19" s="525"/>
      <c r="H19" s="526"/>
      <c r="I19" s="390"/>
      <c r="J19" s="523">
        <v>21.5</v>
      </c>
      <c r="K19" s="524"/>
      <c r="L19" s="391"/>
    </row>
    <row r="20" spans="1:12" s="375" customFormat="1" ht="11.25" customHeight="1">
      <c r="A20" s="378" t="s">
        <v>287</v>
      </c>
      <c r="B20" s="379" t="s">
        <v>288</v>
      </c>
      <c r="C20" s="517">
        <v>16</v>
      </c>
      <c r="D20" s="518"/>
      <c r="E20" s="388">
        <v>16</v>
      </c>
      <c r="F20" s="389">
        <v>16</v>
      </c>
      <c r="G20" s="525"/>
      <c r="H20" s="526"/>
      <c r="I20" s="390"/>
      <c r="J20" s="523">
        <v>16</v>
      </c>
      <c r="K20" s="524"/>
      <c r="L20" s="391"/>
    </row>
    <row r="21" spans="1:12" s="375" customFormat="1" ht="11.25" customHeight="1">
      <c r="A21" s="378" t="s">
        <v>289</v>
      </c>
      <c r="B21" s="379" t="s">
        <v>290</v>
      </c>
      <c r="C21" s="517">
        <v>37</v>
      </c>
      <c r="D21" s="518"/>
      <c r="E21" s="388">
        <v>36</v>
      </c>
      <c r="F21" s="389">
        <v>37</v>
      </c>
      <c r="G21" s="525"/>
      <c r="H21" s="526"/>
      <c r="I21" s="390"/>
      <c r="J21" s="523">
        <v>37</v>
      </c>
      <c r="K21" s="524"/>
      <c r="L21" s="391"/>
    </row>
    <row r="22" spans="1:12" s="375" customFormat="1" ht="11.25" customHeight="1">
      <c r="A22" s="378" t="s">
        <v>291</v>
      </c>
      <c r="B22" s="379" t="s">
        <v>292</v>
      </c>
      <c r="C22" s="517">
        <v>5</v>
      </c>
      <c r="D22" s="518"/>
      <c r="E22" s="388">
        <v>4.5</v>
      </c>
      <c r="F22" s="389">
        <v>5</v>
      </c>
      <c r="G22" s="525"/>
      <c r="H22" s="526"/>
      <c r="I22" s="390"/>
      <c r="J22" s="523">
        <v>5</v>
      </c>
      <c r="K22" s="524"/>
      <c r="L22" s="391"/>
    </row>
    <row r="23" spans="1:12" s="375" customFormat="1" ht="11.25" customHeight="1">
      <c r="A23" s="378" t="s">
        <v>293</v>
      </c>
      <c r="B23" s="379" t="s">
        <v>294</v>
      </c>
      <c r="C23" s="517">
        <v>5</v>
      </c>
      <c r="D23" s="518"/>
      <c r="E23" s="388">
        <v>5</v>
      </c>
      <c r="F23" s="389">
        <v>5</v>
      </c>
      <c r="G23" s="525"/>
      <c r="H23" s="526"/>
      <c r="I23" s="390"/>
      <c r="J23" s="523">
        <v>5</v>
      </c>
      <c r="K23" s="524"/>
      <c r="L23" s="391"/>
    </row>
    <row r="24" spans="1:12" s="375" customFormat="1" ht="11.25" customHeight="1">
      <c r="A24" s="378" t="s">
        <v>295</v>
      </c>
      <c r="B24" s="379" t="s">
        <v>296</v>
      </c>
      <c r="C24" s="517">
        <v>2</v>
      </c>
      <c r="D24" s="518"/>
      <c r="E24" s="392">
        <v>6</v>
      </c>
      <c r="F24" s="389">
        <v>2</v>
      </c>
      <c r="G24" s="519" t="s">
        <v>321</v>
      </c>
      <c r="H24" s="520"/>
      <c r="I24" s="390"/>
      <c r="J24" s="523">
        <v>2</v>
      </c>
      <c r="K24" s="524"/>
      <c r="L24" s="391"/>
    </row>
    <row r="25" spans="1:12" s="375" customFormat="1" ht="11.25" customHeight="1">
      <c r="A25" s="378" t="s">
        <v>297</v>
      </c>
      <c r="B25" s="379" t="s">
        <v>298</v>
      </c>
      <c r="C25" s="517">
        <v>24.7</v>
      </c>
      <c r="D25" s="518"/>
      <c r="E25" s="392">
        <v>18.3</v>
      </c>
      <c r="F25" s="393">
        <v>21.6</v>
      </c>
      <c r="G25" s="519" t="s">
        <v>322</v>
      </c>
      <c r="H25" s="520"/>
      <c r="I25" s="390"/>
      <c r="J25" s="521">
        <v>21.8</v>
      </c>
      <c r="K25" s="522"/>
      <c r="L25" s="394" t="s">
        <v>323</v>
      </c>
    </row>
    <row r="26" spans="1:12" s="375" customFormat="1" ht="11.25" customHeight="1">
      <c r="A26" s="378" t="s">
        <v>299</v>
      </c>
      <c r="B26" s="379" t="s">
        <v>300</v>
      </c>
      <c r="C26" s="517">
        <v>28</v>
      </c>
      <c r="D26" s="518"/>
      <c r="E26" s="392">
        <v>20</v>
      </c>
      <c r="F26" s="393">
        <v>24.8</v>
      </c>
      <c r="G26" s="519" t="s">
        <v>322</v>
      </c>
      <c r="H26" s="520"/>
      <c r="I26" s="390"/>
      <c r="J26" s="523">
        <v>24.8</v>
      </c>
      <c r="K26" s="524"/>
      <c r="L26" s="391"/>
    </row>
  </sheetData>
  <mergeCells count="72">
    <mergeCell ref="C3:D3"/>
    <mergeCell ref="G3:H3"/>
    <mergeCell ref="J3:K3"/>
    <mergeCell ref="C4:D4"/>
    <mergeCell ref="G4:H4"/>
    <mergeCell ref="J4:K4"/>
    <mergeCell ref="C5:D5"/>
    <mergeCell ref="G5:H5"/>
    <mergeCell ref="J5:K5"/>
    <mergeCell ref="C6:D6"/>
    <mergeCell ref="G6:H6"/>
    <mergeCell ref="J6:K6"/>
    <mergeCell ref="C7:D7"/>
    <mergeCell ref="G7:H7"/>
    <mergeCell ref="J7:K7"/>
    <mergeCell ref="C8:D8"/>
    <mergeCell ref="G8:H8"/>
    <mergeCell ref="J8:K8"/>
    <mergeCell ref="C9:D9"/>
    <mergeCell ref="G9:H9"/>
    <mergeCell ref="J9:K9"/>
    <mergeCell ref="C10:D10"/>
    <mergeCell ref="G10:H10"/>
    <mergeCell ref="J10:K10"/>
    <mergeCell ref="C11:D11"/>
    <mergeCell ref="G11:H11"/>
    <mergeCell ref="J11:K11"/>
    <mergeCell ref="C12:D12"/>
    <mergeCell ref="G12:H12"/>
    <mergeCell ref="J12:K12"/>
    <mergeCell ref="C13:D13"/>
    <mergeCell ref="G13:H13"/>
    <mergeCell ref="J13:K13"/>
    <mergeCell ref="C14:D14"/>
    <mergeCell ref="G14:H14"/>
    <mergeCell ref="J14:K14"/>
    <mergeCell ref="C15:D15"/>
    <mergeCell ref="G15:H15"/>
    <mergeCell ref="J15:K15"/>
    <mergeCell ref="C16:D16"/>
    <mergeCell ref="G16:H16"/>
    <mergeCell ref="J16:K16"/>
    <mergeCell ref="C17:D17"/>
    <mergeCell ref="G17:H17"/>
    <mergeCell ref="J17:K17"/>
    <mergeCell ref="C18:D18"/>
    <mergeCell ref="G18:H18"/>
    <mergeCell ref="J18:K18"/>
    <mergeCell ref="C19:D19"/>
    <mergeCell ref="G19:H19"/>
    <mergeCell ref="J19:K19"/>
    <mergeCell ref="C20:D20"/>
    <mergeCell ref="G20:H20"/>
    <mergeCell ref="J20:K20"/>
    <mergeCell ref="C21:D21"/>
    <mergeCell ref="G21:H21"/>
    <mergeCell ref="J21:K21"/>
    <mergeCell ref="C22:D22"/>
    <mergeCell ref="G22:H22"/>
    <mergeCell ref="J22:K22"/>
    <mergeCell ref="C23:D23"/>
    <mergeCell ref="G23:H23"/>
    <mergeCell ref="J23:K23"/>
    <mergeCell ref="C24:D24"/>
    <mergeCell ref="G24:H24"/>
    <mergeCell ref="J24:K24"/>
    <mergeCell ref="C25:D25"/>
    <mergeCell ref="G25:H25"/>
    <mergeCell ref="J25:K25"/>
    <mergeCell ref="C26:D26"/>
    <mergeCell ref="G26:H26"/>
    <mergeCell ref="J26:K26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5F68CE-3E14-4D5D-9C51-911E91675B9F}">
  <sheetPr>
    <tabColor rgb="FFFF0000"/>
    <pageSetUpPr fitToPage="1"/>
  </sheetPr>
  <dimension ref="A1:Z942"/>
  <sheetViews>
    <sheetView view="pageBreakPreview" zoomScale="42" zoomScaleNormal="85" zoomScaleSheetLayoutView="10" workbookViewId="0">
      <selection activeCell="A2" sqref="A2:M2"/>
    </sheetView>
  </sheetViews>
  <sheetFormatPr defaultColWidth="14.44140625" defaultRowHeight="24"/>
  <cols>
    <col min="1" max="1" width="6.5546875" style="364" customWidth="1"/>
    <col min="2" max="2" width="97.77734375" style="364" bestFit="1" customWidth="1"/>
    <col min="3" max="3" width="92.77734375" style="364" hidden="1" customWidth="1"/>
    <col min="4" max="4" width="18.44140625" style="364" customWidth="1"/>
    <col min="5" max="6" width="16.5546875" style="364" customWidth="1"/>
    <col min="7" max="11" width="15.21875" style="364" customWidth="1"/>
    <col min="12" max="12" width="19.77734375" style="364" customWidth="1"/>
    <col min="13" max="13" width="20.5546875" style="364" customWidth="1"/>
    <col min="14" max="26" width="8" style="364" customWidth="1"/>
    <col min="27" max="16384" width="14.44140625" style="364"/>
  </cols>
  <sheetData>
    <row r="1" spans="1:26" s="339" customFormat="1" ht="105.6">
      <c r="A1" s="413"/>
      <c r="B1" s="539" t="s">
        <v>355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</row>
    <row r="2" spans="1:26" s="339" customFormat="1" ht="41.4">
      <c r="A2" s="540" t="s">
        <v>356</v>
      </c>
      <c r="B2" s="540"/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</row>
    <row r="3" spans="1:26" s="346" customFormat="1" ht="48.75" customHeight="1">
      <c r="A3" s="340" t="s">
        <v>87</v>
      </c>
      <c r="B3" s="341" t="s">
        <v>93</v>
      </c>
      <c r="C3" s="341" t="s">
        <v>94</v>
      </c>
      <c r="D3" s="414" t="s">
        <v>357</v>
      </c>
      <c r="E3" s="343" t="s">
        <v>85</v>
      </c>
      <c r="F3" s="344" t="s">
        <v>77</v>
      </c>
      <c r="G3" s="345" t="s">
        <v>10</v>
      </c>
      <c r="H3" s="343" t="s">
        <v>74</v>
      </c>
      <c r="I3" s="343" t="s">
        <v>75</v>
      </c>
      <c r="J3" s="343" t="s">
        <v>76</v>
      </c>
      <c r="K3" s="343" t="s">
        <v>252</v>
      </c>
      <c r="L3" s="343" t="s">
        <v>253</v>
      </c>
      <c r="M3" s="343" t="s">
        <v>254</v>
      </c>
    </row>
    <row r="4" spans="1:26" s="351" customFormat="1" ht="39.75" customHeight="1">
      <c r="A4" s="347">
        <v>1</v>
      </c>
      <c r="B4" s="348" t="s">
        <v>259</v>
      </c>
      <c r="C4" s="349" t="s">
        <v>99</v>
      </c>
      <c r="D4" s="415">
        <v>1.5</v>
      </c>
      <c r="E4" s="396">
        <v>63</v>
      </c>
      <c r="F4" s="396">
        <v>65.5</v>
      </c>
      <c r="G4" s="397">
        <v>68</v>
      </c>
      <c r="H4" s="396">
        <v>70.5</v>
      </c>
      <c r="I4" s="396">
        <v>73.5</v>
      </c>
      <c r="J4" s="396">
        <v>76.5</v>
      </c>
      <c r="K4" s="396">
        <v>79.5</v>
      </c>
      <c r="L4" s="396">
        <v>82.5</v>
      </c>
      <c r="M4" s="350">
        <v>85.5</v>
      </c>
    </row>
    <row r="5" spans="1:26" s="351" customFormat="1" ht="39.75" customHeight="1">
      <c r="A5" s="347">
        <v>2</v>
      </c>
      <c r="B5" s="348" t="s">
        <v>260</v>
      </c>
      <c r="C5" s="349" t="s">
        <v>261</v>
      </c>
      <c r="D5" s="415">
        <v>0.75</v>
      </c>
      <c r="E5" s="398">
        <v>21</v>
      </c>
      <c r="F5" s="398">
        <v>22</v>
      </c>
      <c r="G5" s="399">
        <v>23</v>
      </c>
      <c r="H5" s="398">
        <v>24</v>
      </c>
      <c r="I5" s="398">
        <v>25</v>
      </c>
      <c r="J5" s="398">
        <v>26</v>
      </c>
      <c r="K5" s="398">
        <v>27</v>
      </c>
      <c r="L5" s="398">
        <v>28</v>
      </c>
      <c r="M5" s="353">
        <v>29</v>
      </c>
    </row>
    <row r="6" spans="1:26" s="351" customFormat="1" ht="39.75" customHeight="1">
      <c r="A6" s="347">
        <v>3</v>
      </c>
      <c r="B6" s="348" t="s">
        <v>262</v>
      </c>
      <c r="C6" s="349" t="s">
        <v>263</v>
      </c>
      <c r="D6" s="415">
        <v>0.75</v>
      </c>
      <c r="E6" s="398">
        <v>9</v>
      </c>
      <c r="F6" s="398">
        <v>9.5</v>
      </c>
      <c r="G6" s="399">
        <v>10</v>
      </c>
      <c r="H6" s="398">
        <v>10.5</v>
      </c>
      <c r="I6" s="398">
        <v>11</v>
      </c>
      <c r="J6" s="398">
        <v>11.5</v>
      </c>
      <c r="K6" s="398">
        <v>12</v>
      </c>
      <c r="L6" s="398">
        <v>12.5</v>
      </c>
      <c r="M6" s="353">
        <v>13</v>
      </c>
    </row>
    <row r="7" spans="1:26" s="351" customFormat="1" ht="39.75" customHeight="1">
      <c r="A7" s="347">
        <v>4</v>
      </c>
      <c r="B7" s="348" t="s">
        <v>264</v>
      </c>
      <c r="C7" s="349" t="s">
        <v>265</v>
      </c>
      <c r="D7" s="415">
        <v>0.5</v>
      </c>
      <c r="E7" s="398">
        <v>2</v>
      </c>
      <c r="F7" s="398">
        <v>2</v>
      </c>
      <c r="G7" s="399">
        <v>2</v>
      </c>
      <c r="H7" s="398">
        <v>2</v>
      </c>
      <c r="I7" s="398">
        <v>2</v>
      </c>
      <c r="J7" s="398">
        <v>2</v>
      </c>
      <c r="K7" s="398">
        <v>2</v>
      </c>
      <c r="L7" s="398">
        <v>2</v>
      </c>
      <c r="M7" s="353">
        <v>2</v>
      </c>
      <c r="P7" s="351" t="s">
        <v>358</v>
      </c>
    </row>
    <row r="8" spans="1:26" s="351" customFormat="1" ht="39.75" customHeight="1">
      <c r="A8" s="347">
        <v>5</v>
      </c>
      <c r="B8" s="348" t="s">
        <v>266</v>
      </c>
      <c r="C8" s="349" t="s">
        <v>267</v>
      </c>
      <c r="D8" s="415">
        <v>1</v>
      </c>
      <c r="E8" s="398">
        <v>46</v>
      </c>
      <c r="F8" s="398">
        <v>50</v>
      </c>
      <c r="G8" s="399">
        <v>54</v>
      </c>
      <c r="H8" s="398">
        <v>58</v>
      </c>
      <c r="I8" s="398">
        <v>60.5</v>
      </c>
      <c r="J8" s="398">
        <v>63</v>
      </c>
      <c r="K8" s="398">
        <v>65.5</v>
      </c>
      <c r="L8" s="398">
        <v>68</v>
      </c>
      <c r="M8" s="353">
        <v>70.5</v>
      </c>
    </row>
    <row r="9" spans="1:26" s="351" customFormat="1" ht="39.75" customHeight="1">
      <c r="A9" s="347">
        <v>6</v>
      </c>
      <c r="B9" s="348" t="s">
        <v>268</v>
      </c>
      <c r="C9" s="349" t="s">
        <v>269</v>
      </c>
      <c r="D9" s="415">
        <v>2</v>
      </c>
      <c r="E9" s="398">
        <v>52.5</v>
      </c>
      <c r="F9" s="398">
        <v>57.5</v>
      </c>
      <c r="G9" s="399">
        <v>62.5</v>
      </c>
      <c r="H9" s="398">
        <v>67.5</v>
      </c>
      <c r="I9" s="398">
        <v>71.5</v>
      </c>
      <c r="J9" s="398">
        <v>75.5</v>
      </c>
      <c r="K9" s="398">
        <v>79.5</v>
      </c>
      <c r="L9" s="398">
        <v>83.5</v>
      </c>
      <c r="M9" s="353">
        <v>87.5</v>
      </c>
    </row>
    <row r="10" spans="1:26" s="351" customFormat="1" ht="39.75" customHeight="1">
      <c r="A10" s="347">
        <v>7</v>
      </c>
      <c r="B10" s="348" t="s">
        <v>270</v>
      </c>
      <c r="C10" s="349" t="s">
        <v>271</v>
      </c>
      <c r="D10" s="415">
        <v>2</v>
      </c>
      <c r="E10" s="398">
        <v>34</v>
      </c>
      <c r="F10" s="398">
        <v>39</v>
      </c>
      <c r="G10" s="399">
        <v>44</v>
      </c>
      <c r="H10" s="398">
        <v>49</v>
      </c>
      <c r="I10" s="398">
        <v>53</v>
      </c>
      <c r="J10" s="398">
        <v>57</v>
      </c>
      <c r="K10" s="398">
        <v>61</v>
      </c>
      <c r="L10" s="398">
        <v>65</v>
      </c>
      <c r="M10" s="353">
        <v>69</v>
      </c>
    </row>
    <row r="11" spans="1:26" s="351" customFormat="1" ht="39.75" customHeight="1">
      <c r="A11" s="347">
        <v>8</v>
      </c>
      <c r="B11" s="348" t="s">
        <v>359</v>
      </c>
      <c r="C11" s="349" t="s">
        <v>129</v>
      </c>
      <c r="D11" s="415">
        <v>1</v>
      </c>
      <c r="E11" s="398">
        <v>26</v>
      </c>
      <c r="F11" s="398">
        <v>27</v>
      </c>
      <c r="G11" s="399">
        <v>28</v>
      </c>
      <c r="H11" s="398">
        <v>29</v>
      </c>
      <c r="I11" s="398">
        <v>30</v>
      </c>
      <c r="J11" s="398">
        <v>31</v>
      </c>
      <c r="K11" s="398">
        <v>32</v>
      </c>
      <c r="L11" s="398">
        <v>33</v>
      </c>
      <c r="M11" s="353">
        <v>34</v>
      </c>
    </row>
    <row r="12" spans="1:26" s="351" customFormat="1" ht="39.75" customHeight="1">
      <c r="A12" s="347">
        <v>9</v>
      </c>
      <c r="B12" s="348" t="s">
        <v>360</v>
      </c>
      <c r="C12" s="349" t="s">
        <v>361</v>
      </c>
      <c r="D12" s="415">
        <v>2</v>
      </c>
      <c r="E12" s="398">
        <v>79</v>
      </c>
      <c r="F12" s="398">
        <v>82.5</v>
      </c>
      <c r="G12" s="399">
        <v>86</v>
      </c>
      <c r="H12" s="398">
        <v>89.5</v>
      </c>
      <c r="I12" s="398">
        <v>92.25</v>
      </c>
      <c r="J12" s="398">
        <v>95</v>
      </c>
      <c r="K12" s="398">
        <v>97.75</v>
      </c>
      <c r="L12" s="398">
        <v>100.5</v>
      </c>
      <c r="M12" s="353">
        <v>103.25</v>
      </c>
    </row>
    <row r="13" spans="1:26" s="351" customFormat="1" ht="39.75" customHeight="1">
      <c r="A13" s="347">
        <v>10</v>
      </c>
      <c r="B13" s="348" t="s">
        <v>273</v>
      </c>
      <c r="C13" s="349" t="s">
        <v>274</v>
      </c>
      <c r="D13" s="415">
        <v>0.75</v>
      </c>
      <c r="E13" s="398">
        <v>26</v>
      </c>
      <c r="F13" s="398">
        <v>27</v>
      </c>
      <c r="G13" s="399">
        <v>28</v>
      </c>
      <c r="H13" s="398">
        <v>29</v>
      </c>
      <c r="I13" s="398">
        <v>30</v>
      </c>
      <c r="J13" s="398">
        <v>31</v>
      </c>
      <c r="K13" s="398">
        <v>32</v>
      </c>
      <c r="L13" s="398">
        <v>33</v>
      </c>
      <c r="M13" s="353">
        <v>34</v>
      </c>
    </row>
    <row r="14" spans="1:26" s="351" customFormat="1" ht="39.75" customHeight="1">
      <c r="A14" s="347">
        <v>11</v>
      </c>
      <c r="B14" s="348" t="s">
        <v>275</v>
      </c>
      <c r="C14" s="349" t="s">
        <v>276</v>
      </c>
      <c r="D14" s="415">
        <v>0.75</v>
      </c>
      <c r="E14" s="398">
        <v>8</v>
      </c>
      <c r="F14" s="398">
        <v>9</v>
      </c>
      <c r="G14" s="399">
        <v>10</v>
      </c>
      <c r="H14" s="398">
        <v>11</v>
      </c>
      <c r="I14" s="398">
        <v>12</v>
      </c>
      <c r="J14" s="398">
        <v>13</v>
      </c>
      <c r="K14" s="398">
        <v>14</v>
      </c>
      <c r="L14" s="398">
        <v>15</v>
      </c>
      <c r="M14" s="353">
        <v>16</v>
      </c>
    </row>
    <row r="15" spans="1:26" s="351" customFormat="1" ht="39.75" customHeight="1">
      <c r="A15" s="347">
        <v>12</v>
      </c>
      <c r="B15" s="348" t="s">
        <v>277</v>
      </c>
      <c r="C15" s="349" t="s">
        <v>278</v>
      </c>
      <c r="D15" s="415">
        <v>1</v>
      </c>
      <c r="E15" s="398">
        <v>37</v>
      </c>
      <c r="F15" s="398">
        <v>38</v>
      </c>
      <c r="G15" s="399">
        <v>39</v>
      </c>
      <c r="H15" s="398">
        <v>40</v>
      </c>
      <c r="I15" s="398">
        <v>41</v>
      </c>
      <c r="J15" s="398">
        <v>42</v>
      </c>
      <c r="K15" s="398">
        <v>43</v>
      </c>
      <c r="L15" s="398">
        <v>44</v>
      </c>
      <c r="M15" s="353">
        <v>45</v>
      </c>
    </row>
    <row r="16" spans="1:26" s="351" customFormat="1" ht="39.75" customHeight="1">
      <c r="A16" s="347">
        <v>13</v>
      </c>
      <c r="B16" s="348" t="s">
        <v>279</v>
      </c>
      <c r="C16" s="349" t="s">
        <v>280</v>
      </c>
      <c r="D16" s="415">
        <v>1</v>
      </c>
      <c r="E16" s="398">
        <v>23.5</v>
      </c>
      <c r="F16" s="398">
        <v>24.5</v>
      </c>
      <c r="G16" s="399">
        <v>25.5</v>
      </c>
      <c r="H16" s="398">
        <v>26.5</v>
      </c>
      <c r="I16" s="398">
        <v>27.5</v>
      </c>
      <c r="J16" s="398">
        <v>28.5</v>
      </c>
      <c r="K16" s="398">
        <v>29.5</v>
      </c>
      <c r="L16" s="398">
        <v>30.5</v>
      </c>
      <c r="M16" s="353">
        <v>31.5</v>
      </c>
    </row>
    <row r="17" spans="1:13" s="351" customFormat="1" ht="39.75" customHeight="1">
      <c r="A17" s="347">
        <v>14</v>
      </c>
      <c r="B17" s="348" t="s">
        <v>281</v>
      </c>
      <c r="C17" s="349" t="s">
        <v>282</v>
      </c>
      <c r="D17" s="415">
        <v>1</v>
      </c>
      <c r="E17" s="398">
        <v>23.5</v>
      </c>
      <c r="F17" s="398">
        <v>24.5</v>
      </c>
      <c r="G17" s="399">
        <v>25.5</v>
      </c>
      <c r="H17" s="398">
        <v>26.5</v>
      </c>
      <c r="I17" s="398">
        <v>27.5</v>
      </c>
      <c r="J17" s="398">
        <v>28.5</v>
      </c>
      <c r="K17" s="398">
        <v>29.5</v>
      </c>
      <c r="L17" s="398">
        <v>30.5</v>
      </c>
      <c r="M17" s="353">
        <v>31.5</v>
      </c>
    </row>
    <row r="18" spans="1:13" s="351" customFormat="1" ht="39.75" customHeight="1">
      <c r="A18" s="347">
        <v>15</v>
      </c>
      <c r="B18" s="348" t="s">
        <v>283</v>
      </c>
      <c r="C18" s="349" t="s">
        <v>284</v>
      </c>
      <c r="D18" s="415">
        <v>1</v>
      </c>
      <c r="E18" s="398">
        <v>30</v>
      </c>
      <c r="F18" s="398">
        <v>31</v>
      </c>
      <c r="G18" s="399">
        <v>32</v>
      </c>
      <c r="H18" s="398">
        <v>33</v>
      </c>
      <c r="I18" s="398">
        <v>34</v>
      </c>
      <c r="J18" s="398">
        <v>35</v>
      </c>
      <c r="K18" s="398">
        <v>36</v>
      </c>
      <c r="L18" s="398">
        <v>37</v>
      </c>
      <c r="M18" s="353">
        <v>38</v>
      </c>
    </row>
    <row r="19" spans="1:13" s="351" customFormat="1" ht="39.75" customHeight="1">
      <c r="A19" s="347">
        <v>16</v>
      </c>
      <c r="B19" s="348" t="s">
        <v>285</v>
      </c>
      <c r="C19" s="349" t="s">
        <v>286</v>
      </c>
      <c r="D19" s="415">
        <v>1</v>
      </c>
      <c r="E19" s="398">
        <v>19.5</v>
      </c>
      <c r="F19" s="398">
        <v>20.5</v>
      </c>
      <c r="G19" s="399">
        <v>21.5</v>
      </c>
      <c r="H19" s="398">
        <v>22.5</v>
      </c>
      <c r="I19" s="398">
        <v>23.5</v>
      </c>
      <c r="J19" s="398">
        <v>24.5</v>
      </c>
      <c r="K19" s="398">
        <v>25.5</v>
      </c>
      <c r="L19" s="398">
        <v>26.5</v>
      </c>
      <c r="M19" s="353">
        <v>27.5</v>
      </c>
    </row>
    <row r="20" spans="1:13" s="351" customFormat="1" ht="39.75" customHeight="1">
      <c r="A20" s="347">
        <v>17</v>
      </c>
      <c r="B20" s="348" t="s">
        <v>287</v>
      </c>
      <c r="C20" s="349" t="s">
        <v>288</v>
      </c>
      <c r="D20" s="415">
        <v>0.75</v>
      </c>
      <c r="E20" s="398">
        <v>14</v>
      </c>
      <c r="F20" s="398">
        <v>15</v>
      </c>
      <c r="G20" s="399">
        <v>16</v>
      </c>
      <c r="H20" s="398">
        <v>17</v>
      </c>
      <c r="I20" s="398">
        <v>18</v>
      </c>
      <c r="J20" s="398">
        <v>19</v>
      </c>
      <c r="K20" s="398">
        <v>20</v>
      </c>
      <c r="L20" s="398">
        <v>21</v>
      </c>
      <c r="M20" s="353">
        <v>22</v>
      </c>
    </row>
    <row r="21" spans="1:13" s="351" customFormat="1" ht="39.75" customHeight="1">
      <c r="A21" s="347">
        <v>18</v>
      </c>
      <c r="B21" s="348" t="s">
        <v>289</v>
      </c>
      <c r="C21" s="349" t="s">
        <v>290</v>
      </c>
      <c r="D21" s="415">
        <v>1</v>
      </c>
      <c r="E21" s="398">
        <v>35</v>
      </c>
      <c r="F21" s="398">
        <v>36</v>
      </c>
      <c r="G21" s="399">
        <v>37</v>
      </c>
      <c r="H21" s="398">
        <v>38</v>
      </c>
      <c r="I21" s="398">
        <v>39</v>
      </c>
      <c r="J21" s="398">
        <v>40</v>
      </c>
      <c r="K21" s="398">
        <v>41</v>
      </c>
      <c r="L21" s="398">
        <v>42</v>
      </c>
      <c r="M21" s="353">
        <v>43</v>
      </c>
    </row>
    <row r="22" spans="1:13" s="351" customFormat="1" ht="39.75" customHeight="1">
      <c r="A22" s="347">
        <v>19</v>
      </c>
      <c r="B22" s="348" t="s">
        <v>291</v>
      </c>
      <c r="C22" s="349" t="s">
        <v>292</v>
      </c>
      <c r="D22" s="415">
        <v>0.5</v>
      </c>
      <c r="E22" s="398">
        <v>5</v>
      </c>
      <c r="F22" s="398">
        <v>5</v>
      </c>
      <c r="G22" s="399">
        <v>5</v>
      </c>
      <c r="H22" s="398">
        <v>5</v>
      </c>
      <c r="I22" s="398">
        <v>5</v>
      </c>
      <c r="J22" s="398">
        <v>5</v>
      </c>
      <c r="K22" s="398">
        <v>5</v>
      </c>
      <c r="L22" s="398">
        <v>5</v>
      </c>
      <c r="M22" s="353">
        <v>5</v>
      </c>
    </row>
    <row r="23" spans="1:13" s="351" customFormat="1" ht="39.75" customHeight="1">
      <c r="A23" s="347">
        <v>20</v>
      </c>
      <c r="B23" s="348" t="s">
        <v>293</v>
      </c>
      <c r="C23" s="349" t="s">
        <v>294</v>
      </c>
      <c r="D23" s="415">
        <v>0.5</v>
      </c>
      <c r="E23" s="398">
        <v>5</v>
      </c>
      <c r="F23" s="398">
        <v>5</v>
      </c>
      <c r="G23" s="399">
        <v>5</v>
      </c>
      <c r="H23" s="398">
        <v>5</v>
      </c>
      <c r="I23" s="398">
        <v>5</v>
      </c>
      <c r="J23" s="398">
        <v>5</v>
      </c>
      <c r="K23" s="398">
        <v>5</v>
      </c>
      <c r="L23" s="398">
        <v>5</v>
      </c>
      <c r="M23" s="353">
        <v>5</v>
      </c>
    </row>
    <row r="24" spans="1:13" s="351" customFormat="1" ht="39.75" hidden="1" customHeight="1">
      <c r="A24" s="347">
        <v>24</v>
      </c>
      <c r="B24" s="348"/>
      <c r="C24" s="349"/>
      <c r="D24" s="356"/>
      <c r="E24" s="357"/>
      <c r="F24" s="356"/>
      <c r="G24" s="358"/>
      <c r="H24" s="357"/>
      <c r="I24" s="357"/>
      <c r="J24" s="357"/>
      <c r="K24" s="357"/>
      <c r="L24" s="357"/>
      <c r="M24" s="357"/>
    </row>
    <row r="25" spans="1:13" s="351" customFormat="1" ht="39.75" hidden="1" customHeight="1">
      <c r="A25" s="347">
        <v>25</v>
      </c>
      <c r="B25" s="359"/>
      <c r="C25" s="360"/>
      <c r="D25" s="347"/>
      <c r="E25" s="347"/>
      <c r="F25" s="361"/>
      <c r="G25" s="362"/>
      <c r="H25" s="362"/>
      <c r="I25" s="362"/>
      <c r="J25" s="362"/>
      <c r="K25" s="362"/>
      <c r="L25" s="363"/>
      <c r="M25" s="362"/>
    </row>
    <row r="26" spans="1:13" s="351" customFormat="1" ht="39.75" customHeight="1">
      <c r="A26" s="347"/>
      <c r="B26" s="348" t="s">
        <v>295</v>
      </c>
      <c r="C26" s="349" t="s">
        <v>345</v>
      </c>
      <c r="D26" s="416">
        <v>0.25</v>
      </c>
      <c r="E26" s="398">
        <v>2</v>
      </c>
      <c r="F26" s="398">
        <v>2</v>
      </c>
      <c r="G26" s="399">
        <v>2</v>
      </c>
      <c r="H26" s="398">
        <v>2</v>
      </c>
      <c r="I26" s="398">
        <v>2</v>
      </c>
      <c r="J26" s="398">
        <v>2</v>
      </c>
      <c r="K26" s="398">
        <v>2</v>
      </c>
      <c r="L26" s="398">
        <v>2</v>
      </c>
      <c r="M26" s="353">
        <v>2</v>
      </c>
    </row>
    <row r="27" spans="1:13" s="351" customFormat="1" ht="39.75" customHeight="1">
      <c r="A27" s="347"/>
      <c r="B27" s="348" t="s">
        <v>297</v>
      </c>
      <c r="C27" s="349" t="s">
        <v>325</v>
      </c>
      <c r="D27" s="416">
        <v>0</v>
      </c>
      <c r="E27" s="398">
        <v>21.8</v>
      </c>
      <c r="F27" s="398">
        <v>21.8</v>
      </c>
      <c r="G27" s="399">
        <v>21.8</v>
      </c>
      <c r="H27" s="398">
        <v>21.8</v>
      </c>
      <c r="I27" s="398">
        <v>21.8</v>
      </c>
      <c r="J27" s="398">
        <v>21.8</v>
      </c>
      <c r="K27" s="398">
        <v>21.8</v>
      </c>
      <c r="L27" s="398">
        <v>21.8</v>
      </c>
      <c r="M27" s="353">
        <v>21.8</v>
      </c>
    </row>
    <row r="28" spans="1:13" s="351" customFormat="1" ht="39.75" customHeight="1">
      <c r="A28" s="347"/>
      <c r="B28" s="348" t="s">
        <v>299</v>
      </c>
      <c r="C28" s="349" t="s">
        <v>324</v>
      </c>
      <c r="D28" s="416">
        <v>0</v>
      </c>
      <c r="E28" s="398">
        <v>24.8</v>
      </c>
      <c r="F28" s="398">
        <v>24.8</v>
      </c>
      <c r="G28" s="399">
        <v>24.8</v>
      </c>
      <c r="H28" s="398">
        <v>24.8</v>
      </c>
      <c r="I28" s="398">
        <v>24.8</v>
      </c>
      <c r="J28" s="398">
        <v>24.8</v>
      </c>
      <c r="K28" s="398">
        <v>24.8</v>
      </c>
      <c r="L28" s="398">
        <v>24.8</v>
      </c>
      <c r="M28" s="353">
        <v>24.8</v>
      </c>
    </row>
    <row r="29" spans="1:13" ht="12.75" customHeight="1">
      <c r="C29" s="365"/>
      <c r="D29" s="365"/>
      <c r="E29" s="366"/>
      <c r="F29" s="366"/>
      <c r="G29" s="366"/>
      <c r="H29" s="366"/>
      <c r="I29" s="366"/>
      <c r="J29" s="366"/>
      <c r="K29" s="366"/>
      <c r="L29" s="366"/>
      <c r="M29" s="366"/>
    </row>
    <row r="30" spans="1:13" ht="12.75" customHeight="1">
      <c r="C30" s="365"/>
      <c r="D30" s="365"/>
      <c r="E30" s="366"/>
      <c r="F30" s="366"/>
      <c r="G30" s="366"/>
      <c r="H30" s="366"/>
      <c r="I30" s="366"/>
      <c r="J30" s="366"/>
      <c r="K30" s="366"/>
      <c r="L30" s="366"/>
      <c r="M30" s="366"/>
    </row>
    <row r="31" spans="1:13" ht="12.75" customHeight="1">
      <c r="C31" s="365"/>
      <c r="D31" s="365"/>
      <c r="E31" s="366"/>
      <c r="F31" s="366"/>
      <c r="G31" s="366"/>
      <c r="H31" s="366"/>
      <c r="I31" s="366"/>
      <c r="J31" s="366"/>
      <c r="K31" s="366"/>
      <c r="L31" s="366"/>
      <c r="M31" s="366"/>
    </row>
    <row r="32" spans="1:13" ht="12.75" customHeight="1">
      <c r="C32" s="365"/>
      <c r="D32" s="365"/>
      <c r="E32" s="366"/>
      <c r="F32" s="366"/>
      <c r="G32" s="366"/>
      <c r="H32" s="366"/>
      <c r="I32" s="366"/>
      <c r="J32" s="366"/>
      <c r="K32" s="366"/>
      <c r="L32" s="366"/>
      <c r="M32" s="366"/>
    </row>
    <row r="33" spans="3:13" ht="12.75" customHeight="1">
      <c r="C33" s="365"/>
      <c r="D33" s="365"/>
      <c r="E33" s="366"/>
      <c r="F33" s="366"/>
      <c r="G33" s="366"/>
      <c r="H33" s="366"/>
      <c r="I33" s="366"/>
      <c r="J33" s="366"/>
      <c r="K33" s="366"/>
      <c r="L33" s="366"/>
      <c r="M33" s="366"/>
    </row>
    <row r="34" spans="3:13" ht="12.75" customHeight="1">
      <c r="C34" s="365"/>
      <c r="D34" s="365"/>
      <c r="E34" s="366"/>
      <c r="F34" s="366"/>
      <c r="G34" s="366"/>
      <c r="H34" s="366"/>
      <c r="I34" s="366"/>
      <c r="J34" s="366"/>
      <c r="K34" s="366"/>
      <c r="L34" s="366"/>
      <c r="M34" s="366"/>
    </row>
    <row r="35" spans="3:13" ht="12.75" customHeight="1">
      <c r="C35" s="365"/>
      <c r="D35" s="365"/>
      <c r="E35" s="366"/>
      <c r="F35" s="366"/>
      <c r="G35" s="366"/>
      <c r="H35" s="366"/>
      <c r="I35" s="366"/>
      <c r="J35" s="366"/>
      <c r="K35" s="366"/>
      <c r="L35" s="366"/>
      <c r="M35" s="366"/>
    </row>
    <row r="36" spans="3:13" ht="12.75" customHeight="1">
      <c r="C36" s="365"/>
      <c r="D36" s="365"/>
      <c r="E36" s="366"/>
      <c r="F36" s="366"/>
      <c r="G36" s="366"/>
      <c r="H36" s="366"/>
      <c r="I36" s="366"/>
      <c r="J36" s="366"/>
      <c r="K36" s="366"/>
      <c r="L36" s="366"/>
      <c r="M36" s="366"/>
    </row>
    <row r="37" spans="3:13" ht="12.75" customHeight="1">
      <c r="C37" s="365"/>
      <c r="D37" s="365"/>
      <c r="E37" s="366"/>
      <c r="F37" s="366"/>
      <c r="G37" s="366"/>
      <c r="H37" s="366"/>
      <c r="I37" s="366"/>
      <c r="J37" s="366"/>
      <c r="K37" s="366"/>
      <c r="L37" s="366"/>
      <c r="M37" s="366"/>
    </row>
    <row r="38" spans="3:13" ht="12.75" customHeight="1">
      <c r="C38" s="365"/>
      <c r="D38" s="365"/>
      <c r="E38" s="366"/>
      <c r="F38" s="366"/>
      <c r="G38" s="366"/>
      <c r="H38" s="366"/>
      <c r="I38" s="366"/>
      <c r="J38" s="366"/>
      <c r="K38" s="366"/>
      <c r="L38" s="366"/>
      <c r="M38" s="366"/>
    </row>
    <row r="39" spans="3:13" ht="12.75" customHeight="1">
      <c r="C39" s="365"/>
      <c r="D39" s="365"/>
      <c r="E39" s="366"/>
      <c r="F39" s="366"/>
      <c r="G39" s="366"/>
      <c r="H39" s="366"/>
      <c r="I39" s="366"/>
      <c r="J39" s="366"/>
      <c r="K39" s="366"/>
      <c r="L39" s="366"/>
      <c r="M39" s="366"/>
    </row>
    <row r="40" spans="3:13" ht="12.75" customHeight="1">
      <c r="C40" s="365"/>
      <c r="D40" s="365"/>
      <c r="E40" s="366"/>
      <c r="F40" s="366"/>
      <c r="G40" s="366"/>
      <c r="H40" s="366"/>
      <c r="I40" s="366"/>
      <c r="J40" s="366"/>
      <c r="K40" s="366"/>
      <c r="L40" s="366"/>
      <c r="M40" s="366"/>
    </row>
    <row r="41" spans="3:13" ht="12.75" customHeight="1">
      <c r="C41" s="365"/>
      <c r="D41" s="365"/>
      <c r="E41" s="366"/>
      <c r="F41" s="366"/>
      <c r="G41" s="366"/>
      <c r="H41" s="366"/>
      <c r="I41" s="366"/>
      <c r="J41" s="366"/>
      <c r="K41" s="366"/>
      <c r="L41" s="366"/>
      <c r="M41" s="366"/>
    </row>
    <row r="42" spans="3:13" ht="12.75" customHeight="1">
      <c r="C42" s="365"/>
      <c r="D42" s="365"/>
      <c r="E42" s="366"/>
      <c r="F42" s="366"/>
      <c r="G42" s="366"/>
      <c r="H42" s="366"/>
      <c r="I42" s="366"/>
      <c r="J42" s="366"/>
      <c r="K42" s="366"/>
      <c r="L42" s="366"/>
      <c r="M42" s="366"/>
    </row>
    <row r="43" spans="3:13" ht="12.75" customHeight="1">
      <c r="C43" s="365"/>
      <c r="D43" s="365"/>
      <c r="E43" s="366"/>
      <c r="F43" s="366"/>
      <c r="G43" s="366"/>
      <c r="H43" s="366"/>
      <c r="I43" s="366"/>
      <c r="J43" s="366"/>
      <c r="K43" s="366"/>
      <c r="L43" s="366"/>
      <c r="M43" s="366"/>
    </row>
    <row r="44" spans="3:13" ht="12.75" customHeight="1">
      <c r="C44" s="365"/>
      <c r="D44" s="365"/>
      <c r="E44" s="366"/>
      <c r="F44" s="366"/>
      <c r="G44" s="366"/>
      <c r="H44" s="366"/>
      <c r="I44" s="366"/>
      <c r="J44" s="366"/>
      <c r="K44" s="366"/>
      <c r="L44" s="366"/>
      <c r="M44" s="366"/>
    </row>
    <row r="45" spans="3:13" ht="12.75" customHeight="1">
      <c r="C45" s="365"/>
      <c r="D45" s="365"/>
      <c r="E45" s="366"/>
      <c r="F45" s="366"/>
      <c r="G45" s="366"/>
      <c r="H45" s="366"/>
      <c r="I45" s="366"/>
      <c r="J45" s="366"/>
      <c r="K45" s="366"/>
      <c r="L45" s="366"/>
      <c r="M45" s="366"/>
    </row>
    <row r="46" spans="3:13" ht="12.75" customHeight="1">
      <c r="C46" s="365"/>
      <c r="D46" s="365"/>
      <c r="E46" s="366"/>
      <c r="F46" s="366"/>
      <c r="G46" s="366"/>
      <c r="H46" s="366"/>
      <c r="I46" s="366"/>
      <c r="J46" s="366"/>
      <c r="K46" s="366"/>
      <c r="L46" s="366"/>
      <c r="M46" s="366"/>
    </row>
    <row r="47" spans="3:13" ht="12.75" customHeight="1">
      <c r="C47" s="365"/>
      <c r="D47" s="365"/>
      <c r="E47" s="366"/>
      <c r="F47" s="366"/>
      <c r="G47" s="366"/>
      <c r="H47" s="366"/>
      <c r="I47" s="366"/>
      <c r="J47" s="366"/>
      <c r="K47" s="366"/>
      <c r="L47" s="366"/>
      <c r="M47" s="366"/>
    </row>
    <row r="48" spans="3:13" ht="12.75" customHeight="1">
      <c r="C48" s="365"/>
      <c r="D48" s="365"/>
      <c r="E48" s="366"/>
      <c r="F48" s="366"/>
      <c r="G48" s="366"/>
      <c r="H48" s="366"/>
      <c r="I48" s="366"/>
      <c r="J48" s="366"/>
      <c r="K48" s="366"/>
      <c r="L48" s="366"/>
      <c r="M48" s="366"/>
    </row>
    <row r="49" spans="1:13" ht="12.75" customHeight="1">
      <c r="C49" s="365"/>
      <c r="D49" s="365"/>
      <c r="E49" s="366"/>
      <c r="F49" s="366"/>
      <c r="G49" s="366"/>
      <c r="H49" s="366"/>
      <c r="I49" s="366"/>
      <c r="J49" s="366"/>
      <c r="K49" s="366"/>
      <c r="L49" s="366"/>
      <c r="M49" s="366"/>
    </row>
    <row r="50" spans="1:13" ht="12.75" customHeight="1">
      <c r="C50" s="365"/>
      <c r="D50" s="365"/>
      <c r="E50" s="366"/>
      <c r="F50" s="366"/>
      <c r="G50" s="366"/>
      <c r="H50" s="366"/>
      <c r="I50" s="366"/>
      <c r="J50" s="366"/>
      <c r="K50" s="366"/>
      <c r="L50" s="366"/>
      <c r="M50" s="366"/>
    </row>
    <row r="51" spans="1:13" ht="12.75" customHeight="1">
      <c r="C51" s="365"/>
      <c r="D51" s="365"/>
      <c r="E51" s="366"/>
      <c r="F51" s="366"/>
      <c r="G51" s="366"/>
      <c r="H51" s="366"/>
      <c r="I51" s="366"/>
      <c r="J51" s="366"/>
      <c r="K51" s="366"/>
      <c r="L51" s="366"/>
      <c r="M51" s="366"/>
    </row>
    <row r="52" spans="1:13" ht="12.75" customHeight="1">
      <c r="C52" s="365"/>
      <c r="D52" s="365"/>
      <c r="E52" s="366"/>
      <c r="F52" s="366"/>
      <c r="G52" s="366"/>
      <c r="H52" s="366"/>
      <c r="I52" s="366"/>
      <c r="J52" s="366"/>
      <c r="K52" s="366"/>
      <c r="L52" s="366"/>
      <c r="M52" s="366"/>
    </row>
    <row r="53" spans="1:13" ht="12.75" customHeight="1">
      <c r="C53" s="365"/>
      <c r="D53" s="365"/>
      <c r="E53" s="366"/>
      <c r="F53" s="366"/>
      <c r="G53" s="366"/>
      <c r="H53" s="366"/>
      <c r="I53" s="366"/>
      <c r="J53" s="366"/>
      <c r="K53" s="366"/>
      <c r="L53" s="366"/>
      <c r="M53" s="366"/>
    </row>
    <row r="54" spans="1:13" ht="12.75" customHeight="1">
      <c r="C54" s="365"/>
      <c r="D54" s="365"/>
      <c r="E54" s="366"/>
      <c r="F54" s="366"/>
      <c r="G54" s="366"/>
      <c r="H54" s="366"/>
      <c r="I54" s="366"/>
      <c r="J54" s="366"/>
      <c r="K54" s="366"/>
      <c r="L54" s="366"/>
      <c r="M54" s="366"/>
    </row>
    <row r="55" spans="1:13" s="116" customFormat="1" ht="76.5" customHeight="1">
      <c r="A55" s="76">
        <v>5</v>
      </c>
      <c r="B55" s="419" t="s">
        <v>207</v>
      </c>
      <c r="C55" s="419"/>
      <c r="D55" s="419"/>
      <c r="E55" s="419"/>
      <c r="F55" s="77" t="s">
        <v>186</v>
      </c>
      <c r="G55" s="183"/>
      <c r="H55" s="366"/>
      <c r="I55" s="366"/>
      <c r="J55" s="205" t="s">
        <v>176</v>
      </c>
      <c r="K55" s="366"/>
      <c r="L55" s="80">
        <v>1</v>
      </c>
      <c r="M55" s="81">
        <f>K55*L55</f>
        <v>0</v>
      </c>
    </row>
    <row r="56" spans="1:13" ht="12.75" customHeight="1">
      <c r="C56" s="365"/>
      <c r="D56" s="365"/>
      <c r="E56" s="366"/>
      <c r="F56" s="366"/>
      <c r="G56" s="366"/>
      <c r="H56" s="366"/>
      <c r="I56" s="366"/>
      <c r="J56" s="366"/>
      <c r="K56" s="366"/>
      <c r="L56" s="366"/>
      <c r="M56" s="366"/>
    </row>
    <row r="57" spans="1:13" ht="12.75" customHeight="1">
      <c r="C57" s="365"/>
      <c r="D57" s="365"/>
      <c r="E57" s="366"/>
      <c r="F57" s="366"/>
      <c r="G57" s="366"/>
      <c r="H57" s="366"/>
      <c r="I57" s="366"/>
      <c r="J57" s="366"/>
      <c r="K57" s="366"/>
      <c r="L57" s="366"/>
      <c r="M57" s="366"/>
    </row>
    <row r="58" spans="1:13" ht="12.75" customHeight="1">
      <c r="C58" s="365"/>
      <c r="D58" s="365"/>
      <c r="E58" s="366"/>
      <c r="F58" s="366"/>
      <c r="G58" s="366"/>
      <c r="H58" s="366"/>
      <c r="I58" s="366"/>
      <c r="J58" s="366"/>
      <c r="K58" s="366"/>
      <c r="L58" s="366">
        <v>1</v>
      </c>
      <c r="M58" s="366"/>
    </row>
    <row r="59" spans="1:13" ht="12.75" customHeight="1">
      <c r="C59" s="365"/>
      <c r="D59" s="365"/>
      <c r="E59" s="366"/>
      <c r="F59" s="366"/>
      <c r="G59" s="366"/>
      <c r="H59" s="366"/>
      <c r="I59" s="366"/>
      <c r="J59" s="366"/>
      <c r="K59" s="366"/>
      <c r="L59" s="366">
        <v>1</v>
      </c>
      <c r="M59" s="366"/>
    </row>
    <row r="60" spans="1:13" ht="12.75" customHeight="1">
      <c r="C60" s="365"/>
      <c r="D60" s="365"/>
      <c r="E60" s="366"/>
      <c r="F60" s="366"/>
      <c r="G60" s="366"/>
      <c r="H60" s="366"/>
      <c r="I60" s="366"/>
      <c r="J60" s="366"/>
      <c r="K60" s="366"/>
      <c r="L60" s="366">
        <v>6.6666666666666666E-2</v>
      </c>
      <c r="M60" s="366"/>
    </row>
    <row r="61" spans="1:13" ht="12.75" customHeight="1">
      <c r="C61" s="365"/>
      <c r="D61" s="365"/>
      <c r="E61" s="366"/>
      <c r="F61" s="366"/>
      <c r="G61" s="366"/>
      <c r="H61" s="366"/>
      <c r="I61" s="366"/>
      <c r="J61" s="366"/>
      <c r="K61" s="366"/>
      <c r="L61" s="366">
        <v>0.13333333333333333</v>
      </c>
      <c r="M61" s="366"/>
    </row>
    <row r="62" spans="1:13" ht="12.75" customHeight="1">
      <c r="C62" s="365"/>
      <c r="D62" s="365"/>
      <c r="E62" s="366"/>
      <c r="F62" s="366"/>
      <c r="G62" s="366"/>
      <c r="H62" s="366"/>
      <c r="I62" s="366"/>
      <c r="J62" s="366"/>
      <c r="K62" s="366"/>
      <c r="L62" s="366"/>
      <c r="M62" s="366"/>
    </row>
    <row r="63" spans="1:13" ht="12.75" customHeight="1">
      <c r="C63" s="365"/>
      <c r="D63" s="365"/>
      <c r="E63" s="366"/>
      <c r="F63" s="366"/>
      <c r="G63" s="366"/>
      <c r="H63" s="366"/>
      <c r="I63" s="366"/>
      <c r="J63" s="366"/>
      <c r="K63" s="366"/>
      <c r="L63" s="366"/>
      <c r="M63" s="366"/>
    </row>
    <row r="64" spans="1:13" ht="12.75" customHeight="1">
      <c r="C64" s="365"/>
      <c r="D64" s="365"/>
      <c r="E64" s="366"/>
      <c r="F64" s="366"/>
      <c r="G64" s="366"/>
      <c r="H64" s="366"/>
      <c r="I64" s="366"/>
      <c r="J64" s="366"/>
      <c r="K64" s="366"/>
      <c r="L64" s="366"/>
      <c r="M64" s="366"/>
    </row>
    <row r="65" spans="2:13" ht="12.75" customHeight="1">
      <c r="C65" s="365"/>
      <c r="D65" s="365"/>
      <c r="E65" s="366"/>
      <c r="F65" s="366"/>
      <c r="G65" s="366"/>
      <c r="H65" s="366"/>
      <c r="I65" s="366"/>
      <c r="J65" s="366"/>
      <c r="K65" s="366"/>
      <c r="L65" s="366"/>
      <c r="M65" s="366"/>
    </row>
    <row r="66" spans="2:13" ht="12.75" customHeight="1">
      <c r="C66" s="365"/>
      <c r="D66" s="365"/>
      <c r="E66" s="366"/>
      <c r="F66" s="366"/>
      <c r="G66" s="366"/>
      <c r="H66" s="366"/>
      <c r="I66" s="366"/>
      <c r="J66" s="366"/>
      <c r="K66" s="366"/>
      <c r="L66" s="366"/>
      <c r="M66" s="366"/>
    </row>
    <row r="67" spans="2:13" ht="12.75" customHeight="1">
      <c r="C67" s="365"/>
      <c r="D67" s="365"/>
      <c r="E67" s="366"/>
      <c r="F67" s="366"/>
      <c r="G67" s="366"/>
      <c r="H67" s="366"/>
      <c r="I67" s="366"/>
      <c r="J67" s="366"/>
      <c r="K67" s="366"/>
      <c r="L67" s="366"/>
      <c r="M67" s="366"/>
    </row>
    <row r="68" spans="2:13" ht="12.75" customHeight="1">
      <c r="C68" s="365"/>
      <c r="D68" s="365"/>
      <c r="E68" s="366"/>
      <c r="F68" s="366"/>
      <c r="G68" s="366"/>
      <c r="H68" s="366"/>
      <c r="I68" s="366"/>
      <c r="J68" s="366"/>
      <c r="K68" s="366"/>
      <c r="L68" s="366"/>
      <c r="M68" s="366"/>
    </row>
    <row r="69" spans="2:13" ht="12.75" customHeight="1">
      <c r="C69" s="365"/>
      <c r="D69" s="365"/>
      <c r="E69" s="366"/>
      <c r="F69" s="366"/>
      <c r="G69" s="366"/>
      <c r="H69" s="366"/>
      <c r="I69" s="366"/>
      <c r="J69" s="366"/>
      <c r="K69" s="366"/>
      <c r="L69" s="366"/>
      <c r="M69" s="366"/>
    </row>
    <row r="70" spans="2:13" ht="12.75" customHeight="1">
      <c r="C70" s="365"/>
      <c r="D70" s="365"/>
      <c r="E70" s="366"/>
      <c r="F70" s="366"/>
      <c r="G70" s="366"/>
      <c r="H70" s="366"/>
      <c r="I70" s="366"/>
      <c r="J70" s="366"/>
      <c r="K70" s="366"/>
      <c r="L70" s="366"/>
      <c r="M70" s="366"/>
    </row>
    <row r="71" spans="2:13" ht="12.75" customHeight="1">
      <c r="C71" s="365"/>
      <c r="D71" s="365"/>
      <c r="E71" s="366"/>
      <c r="F71" s="366"/>
      <c r="G71" s="366"/>
      <c r="H71" s="366"/>
      <c r="I71" s="366"/>
      <c r="J71" s="366"/>
      <c r="K71" s="366"/>
      <c r="L71" s="366"/>
      <c r="M71" s="366"/>
    </row>
    <row r="72" spans="2:13" ht="12.75" customHeight="1">
      <c r="C72" s="365"/>
      <c r="D72" s="365"/>
      <c r="E72" s="366"/>
      <c r="F72" s="366"/>
      <c r="G72" s="366"/>
      <c r="H72" s="366"/>
      <c r="I72" s="366"/>
      <c r="J72" s="366"/>
      <c r="K72" s="366"/>
      <c r="L72" s="366"/>
      <c r="M72" s="366"/>
    </row>
    <row r="73" spans="2:13" ht="12.75" customHeight="1">
      <c r="C73" s="365"/>
      <c r="D73" s="365"/>
      <c r="E73" s="366"/>
      <c r="F73" s="366"/>
      <c r="G73" s="366"/>
      <c r="H73" s="366"/>
      <c r="I73" s="366"/>
      <c r="J73" s="366"/>
      <c r="K73" s="366"/>
      <c r="L73" s="366"/>
      <c r="M73" s="366"/>
    </row>
    <row r="74" spans="2:13" ht="12.75" customHeight="1">
      <c r="C74" s="365"/>
      <c r="D74" s="365"/>
      <c r="E74" s="366"/>
      <c r="F74" s="366"/>
      <c r="G74" s="366"/>
      <c r="H74" s="366"/>
      <c r="I74" s="366"/>
      <c r="J74" s="366"/>
      <c r="K74" s="366"/>
      <c r="L74" s="366"/>
      <c r="M74" s="366"/>
    </row>
    <row r="75" spans="2:13" ht="12.75" customHeight="1">
      <c r="B75" s="364" t="e">
        <f>#REF!</f>
        <v>#REF!</v>
      </c>
      <c r="C75" s="367" t="s">
        <v>206</v>
      </c>
      <c r="D75" s="365"/>
      <c r="E75" s="366"/>
      <c r="F75" s="366"/>
      <c r="G75" s="366"/>
      <c r="H75" s="366"/>
      <c r="I75" s="366"/>
      <c r="J75" s="366"/>
      <c r="K75" s="366"/>
      <c r="L75" s="366"/>
      <c r="M75" s="366"/>
    </row>
    <row r="76" spans="2:13" ht="12.75" customHeight="1">
      <c r="C76" s="365"/>
      <c r="D76" s="365"/>
      <c r="E76" s="366"/>
      <c r="F76" s="366"/>
      <c r="G76" s="366"/>
      <c r="H76" s="366"/>
      <c r="I76" s="366"/>
      <c r="J76" s="366"/>
      <c r="K76" s="366"/>
      <c r="L76" s="366"/>
      <c r="M76" s="366"/>
    </row>
    <row r="77" spans="2:13" ht="12.75" customHeight="1">
      <c r="C77" s="365"/>
      <c r="D77" s="365"/>
      <c r="E77" s="366"/>
      <c r="F77" s="366"/>
      <c r="G77" s="366"/>
      <c r="H77" s="366"/>
      <c r="I77" s="366"/>
      <c r="J77" s="366"/>
      <c r="K77" s="366"/>
      <c r="L77" s="366"/>
      <c r="M77" s="366"/>
    </row>
    <row r="78" spans="2:13" ht="12.75" customHeight="1">
      <c r="C78" s="365"/>
      <c r="D78" s="365"/>
      <c r="E78" s="366"/>
      <c r="F78" s="366"/>
      <c r="G78" s="366"/>
      <c r="H78" s="366"/>
      <c r="I78" s="366"/>
      <c r="J78" s="366"/>
      <c r="K78" s="366"/>
      <c r="L78" s="366"/>
      <c r="M78" s="366"/>
    </row>
    <row r="79" spans="2:13" ht="12.75" customHeight="1">
      <c r="C79" s="365"/>
      <c r="D79" s="365"/>
      <c r="E79" s="366"/>
      <c r="F79" s="366"/>
      <c r="G79" s="366"/>
      <c r="H79" s="366"/>
      <c r="I79" s="366"/>
      <c r="J79" s="366"/>
      <c r="K79" s="366"/>
      <c r="L79" s="366"/>
      <c r="M79" s="366"/>
    </row>
    <row r="80" spans="2:13" ht="12.75" customHeight="1">
      <c r="C80" s="365"/>
      <c r="D80" s="365"/>
      <c r="E80" s="366"/>
      <c r="F80" s="366"/>
      <c r="G80" s="366"/>
      <c r="H80" s="366"/>
      <c r="I80" s="366"/>
      <c r="J80" s="366"/>
      <c r="K80" s="366"/>
      <c r="L80" s="366"/>
      <c r="M80" s="366"/>
    </row>
    <row r="81" spans="3:13" ht="12.75" customHeight="1">
      <c r="C81" s="365"/>
      <c r="D81" s="365"/>
      <c r="E81" s="366"/>
      <c r="F81" s="366"/>
      <c r="G81" s="366"/>
      <c r="H81" s="366"/>
      <c r="I81" s="366"/>
      <c r="J81" s="366"/>
      <c r="K81" s="366"/>
      <c r="L81" s="366"/>
      <c r="M81" s="366"/>
    </row>
    <row r="82" spans="3:13" ht="12.75" customHeight="1">
      <c r="C82" s="365"/>
      <c r="D82" s="365"/>
      <c r="E82" s="366"/>
      <c r="F82" s="366"/>
      <c r="G82" s="366"/>
      <c r="H82" s="366"/>
      <c r="I82" s="366"/>
      <c r="J82" s="366"/>
      <c r="K82" s="366"/>
      <c r="L82" s="366"/>
      <c r="M82" s="366"/>
    </row>
    <row r="83" spans="3:13" ht="12.75" customHeight="1">
      <c r="C83" s="365"/>
      <c r="D83" s="365"/>
      <c r="E83" s="366"/>
      <c r="F83" s="366"/>
      <c r="G83" s="366"/>
      <c r="H83" s="366"/>
      <c r="I83" s="366"/>
      <c r="J83" s="366"/>
      <c r="K83" s="366"/>
      <c r="L83" s="366"/>
      <c r="M83" s="366"/>
    </row>
    <row r="84" spans="3:13" ht="12.75" customHeight="1">
      <c r="C84" s="365"/>
      <c r="D84" s="365"/>
      <c r="E84" s="366"/>
      <c r="F84" s="366"/>
      <c r="G84" s="366"/>
      <c r="H84" s="366"/>
      <c r="I84" s="366"/>
      <c r="J84" s="366"/>
      <c r="K84" s="366"/>
      <c r="L84" s="366"/>
      <c r="M84" s="366"/>
    </row>
    <row r="85" spans="3:13" ht="12.75" customHeight="1">
      <c r="C85" s="365"/>
      <c r="D85" s="365"/>
      <c r="E85" s="366"/>
      <c r="F85" s="366"/>
      <c r="G85" s="366"/>
      <c r="H85" s="366"/>
      <c r="I85" s="366"/>
      <c r="J85" s="366"/>
      <c r="K85" s="366"/>
      <c r="L85" s="366"/>
      <c r="M85" s="366"/>
    </row>
    <row r="86" spans="3:13" ht="12.75" customHeight="1">
      <c r="C86" s="365"/>
      <c r="D86" s="365"/>
      <c r="E86" s="366"/>
      <c r="F86" s="366"/>
      <c r="G86" s="366"/>
      <c r="H86" s="366"/>
      <c r="I86" s="366"/>
      <c r="J86" s="366"/>
      <c r="K86" s="366"/>
      <c r="L86" s="366"/>
      <c r="M86" s="366"/>
    </row>
    <row r="87" spans="3:13" ht="12.75" customHeight="1">
      <c r="C87" s="365"/>
      <c r="D87" s="365"/>
      <c r="E87" s="366"/>
      <c r="F87" s="366"/>
      <c r="G87" s="366"/>
      <c r="H87" s="366"/>
      <c r="I87" s="366"/>
      <c r="J87" s="366"/>
      <c r="K87" s="366"/>
      <c r="L87" s="366"/>
      <c r="M87" s="366"/>
    </row>
    <row r="88" spans="3:13" ht="12.75" customHeight="1">
      <c r="C88" s="365"/>
      <c r="D88" s="365"/>
      <c r="E88" s="366"/>
      <c r="F88" s="366"/>
      <c r="G88" s="366"/>
      <c r="H88" s="366"/>
      <c r="I88" s="366"/>
      <c r="J88" s="366"/>
      <c r="K88" s="366"/>
      <c r="L88" s="366"/>
      <c r="M88" s="366"/>
    </row>
    <row r="89" spans="3:13" ht="12.75" customHeight="1">
      <c r="C89" s="365"/>
      <c r="D89" s="365"/>
      <c r="E89" s="366"/>
      <c r="F89" s="366"/>
      <c r="G89" s="366"/>
      <c r="H89" s="366"/>
      <c r="I89" s="366"/>
      <c r="J89" s="366"/>
      <c r="K89" s="366"/>
      <c r="L89" s="366"/>
      <c r="M89" s="366"/>
    </row>
    <row r="90" spans="3:13" ht="12.75" customHeight="1">
      <c r="C90" s="365"/>
      <c r="D90" s="365"/>
      <c r="E90" s="366"/>
      <c r="F90" s="366"/>
      <c r="G90" s="366"/>
      <c r="H90" s="366"/>
      <c r="I90" s="366"/>
      <c r="J90" s="366"/>
      <c r="K90" s="366"/>
      <c r="L90" s="366"/>
      <c r="M90" s="366"/>
    </row>
    <row r="91" spans="3:13" ht="12.75" customHeight="1">
      <c r="C91" s="365"/>
      <c r="D91" s="365"/>
      <c r="E91" s="366"/>
      <c r="F91" s="366"/>
      <c r="G91" s="366"/>
      <c r="H91" s="366"/>
      <c r="I91" s="366"/>
      <c r="J91" s="366"/>
      <c r="K91" s="366"/>
      <c r="L91" s="366"/>
      <c r="M91" s="366"/>
    </row>
    <row r="92" spans="3:13" ht="12.75" customHeight="1">
      <c r="C92" s="365"/>
      <c r="D92" s="365"/>
      <c r="E92" s="366"/>
      <c r="F92" s="366"/>
      <c r="G92" s="366"/>
      <c r="H92" s="366"/>
      <c r="I92" s="366"/>
      <c r="J92" s="366"/>
      <c r="K92" s="366"/>
      <c r="L92" s="366"/>
      <c r="M92" s="366"/>
    </row>
    <row r="93" spans="3:13" ht="12.75" customHeight="1">
      <c r="C93" s="365"/>
      <c r="D93" s="365"/>
      <c r="E93" s="366"/>
      <c r="F93" s="366"/>
      <c r="G93" s="366"/>
      <c r="H93" s="366"/>
      <c r="I93" s="366"/>
      <c r="J93" s="366"/>
      <c r="K93" s="366"/>
      <c r="L93" s="366"/>
      <c r="M93" s="366"/>
    </row>
    <row r="94" spans="3:13" ht="12.75" customHeight="1">
      <c r="C94" s="365"/>
      <c r="D94" s="365"/>
      <c r="E94" s="366"/>
      <c r="F94" s="366"/>
      <c r="G94" s="366"/>
      <c r="H94" s="366"/>
      <c r="I94" s="366"/>
      <c r="J94" s="366"/>
      <c r="K94" s="366"/>
      <c r="L94" s="366"/>
      <c r="M94" s="366"/>
    </row>
    <row r="95" spans="3:13" ht="12.75" customHeight="1">
      <c r="C95" s="365"/>
      <c r="D95" s="365"/>
      <c r="E95" s="366"/>
      <c r="F95" s="366"/>
      <c r="G95" s="366"/>
      <c r="H95" s="366"/>
      <c r="I95" s="366"/>
      <c r="J95" s="366"/>
      <c r="K95" s="366"/>
      <c r="L95" s="366"/>
      <c r="M95" s="366"/>
    </row>
    <row r="96" spans="3:13" ht="12.75" customHeight="1">
      <c r="C96" s="365"/>
      <c r="D96" s="365"/>
      <c r="E96" s="366"/>
      <c r="F96" s="366"/>
      <c r="G96" s="366"/>
      <c r="H96" s="366"/>
      <c r="I96" s="366"/>
      <c r="J96" s="366"/>
      <c r="K96" s="366"/>
      <c r="L96" s="366"/>
      <c r="M96" s="366"/>
    </row>
    <row r="97" spans="3:13" ht="12.75" customHeight="1">
      <c r="C97" s="365"/>
      <c r="D97" s="365"/>
      <c r="E97" s="366"/>
      <c r="F97" s="366"/>
      <c r="G97" s="366"/>
      <c r="H97" s="366"/>
      <c r="I97" s="366"/>
      <c r="J97" s="366"/>
      <c r="K97" s="366"/>
      <c r="L97" s="366"/>
      <c r="M97" s="366"/>
    </row>
    <row r="98" spans="3:13" ht="12.75" customHeight="1">
      <c r="C98" s="365"/>
      <c r="D98" s="365"/>
      <c r="E98" s="366"/>
      <c r="F98" s="366"/>
      <c r="G98" s="366"/>
      <c r="H98" s="366"/>
      <c r="I98" s="366"/>
      <c r="J98" s="366"/>
      <c r="K98" s="366"/>
      <c r="L98" s="366"/>
      <c r="M98" s="366"/>
    </row>
    <row r="99" spans="3:13" ht="12.75" customHeight="1">
      <c r="C99" s="365"/>
      <c r="D99" s="365"/>
      <c r="E99" s="366"/>
      <c r="F99" s="366"/>
      <c r="G99" s="366"/>
      <c r="H99" s="366"/>
      <c r="I99" s="366"/>
      <c r="J99" s="366"/>
      <c r="K99" s="366"/>
      <c r="L99" s="366"/>
      <c r="M99" s="366"/>
    </row>
    <row r="100" spans="3:13" ht="12.75" customHeight="1">
      <c r="C100" s="365"/>
      <c r="D100" s="365"/>
      <c r="E100" s="366"/>
      <c r="F100" s="366"/>
      <c r="G100" s="366"/>
      <c r="H100" s="366"/>
      <c r="I100" s="366"/>
      <c r="J100" s="366"/>
      <c r="K100" s="366"/>
      <c r="L100" s="366"/>
      <c r="M100" s="366"/>
    </row>
    <row r="101" spans="3:13" ht="12.75" customHeight="1">
      <c r="C101" s="365"/>
      <c r="D101" s="365"/>
      <c r="E101" s="366"/>
      <c r="F101" s="366"/>
      <c r="G101" s="366"/>
      <c r="H101" s="366"/>
      <c r="I101" s="366"/>
      <c r="J101" s="366"/>
      <c r="K101" s="366"/>
      <c r="L101" s="366"/>
      <c r="M101" s="366"/>
    </row>
    <row r="102" spans="3:13" ht="12.75" customHeight="1">
      <c r="C102" s="365"/>
      <c r="D102" s="365"/>
      <c r="E102" s="366"/>
      <c r="F102" s="366"/>
      <c r="G102" s="366"/>
      <c r="H102" s="366"/>
      <c r="I102" s="366"/>
      <c r="J102" s="366"/>
      <c r="K102" s="366"/>
      <c r="L102" s="366"/>
      <c r="M102" s="366"/>
    </row>
    <row r="103" spans="3:13" ht="12.75" customHeight="1">
      <c r="C103" s="365"/>
      <c r="D103" s="365"/>
      <c r="E103" s="366"/>
      <c r="F103" s="366"/>
      <c r="G103" s="366"/>
      <c r="H103" s="366"/>
      <c r="I103" s="366"/>
      <c r="J103" s="366"/>
      <c r="K103" s="366"/>
      <c r="L103" s="366"/>
      <c r="M103" s="366"/>
    </row>
    <row r="104" spans="3:13" ht="12.75" customHeight="1">
      <c r="C104" s="365"/>
      <c r="D104" s="365"/>
      <c r="E104" s="366"/>
      <c r="F104" s="366"/>
      <c r="G104" s="366"/>
      <c r="H104" s="366"/>
      <c r="I104" s="366"/>
      <c r="J104" s="366"/>
      <c r="K104" s="366"/>
      <c r="L104" s="366"/>
      <c r="M104" s="366"/>
    </row>
    <row r="105" spans="3:13" ht="12.75" customHeight="1">
      <c r="C105" s="365"/>
      <c r="D105" s="365"/>
      <c r="E105" s="366"/>
      <c r="F105" s="366"/>
      <c r="G105" s="366"/>
      <c r="H105" s="366"/>
      <c r="I105" s="366"/>
      <c r="J105" s="366"/>
      <c r="K105" s="366"/>
      <c r="L105" s="366"/>
      <c r="M105" s="366"/>
    </row>
    <row r="106" spans="3:13" ht="12.75" customHeight="1">
      <c r="C106" s="365"/>
      <c r="D106" s="365"/>
      <c r="E106" s="366"/>
      <c r="F106" s="366"/>
      <c r="G106" s="366"/>
      <c r="H106" s="366"/>
      <c r="I106" s="366"/>
      <c r="J106" s="366"/>
      <c r="K106" s="366"/>
      <c r="L106" s="366"/>
      <c r="M106" s="366"/>
    </row>
    <row r="107" spans="3:13" ht="12.75" customHeight="1">
      <c r="C107" s="365"/>
      <c r="D107" s="365"/>
      <c r="E107" s="366"/>
      <c r="F107" s="366"/>
      <c r="G107" s="366"/>
      <c r="H107" s="366"/>
      <c r="I107" s="366"/>
      <c r="J107" s="366"/>
      <c r="K107" s="366"/>
      <c r="L107" s="366"/>
      <c r="M107" s="366"/>
    </row>
    <row r="108" spans="3:13" ht="12.75" customHeight="1">
      <c r="C108" s="365"/>
      <c r="D108" s="365"/>
    </row>
    <row r="109" spans="3:13" ht="12.75" customHeight="1">
      <c r="C109" s="365"/>
      <c r="D109" s="365"/>
    </row>
    <row r="110" spans="3:13" ht="12.75" customHeight="1">
      <c r="C110" s="365"/>
      <c r="D110" s="365"/>
    </row>
    <row r="111" spans="3:13" ht="12.75" customHeight="1">
      <c r="C111" s="365"/>
      <c r="D111" s="365"/>
    </row>
    <row r="112" spans="3:13" ht="12.75" customHeight="1">
      <c r="C112" s="365"/>
      <c r="D112" s="365"/>
    </row>
    <row r="113" spans="3:4" ht="12.75" customHeight="1">
      <c r="C113" s="365"/>
      <c r="D113" s="365"/>
    </row>
    <row r="114" spans="3:4" ht="12.75" customHeight="1">
      <c r="C114" s="365"/>
      <c r="D114" s="365"/>
    </row>
    <row r="115" spans="3:4" ht="12.75" customHeight="1">
      <c r="C115" s="365"/>
      <c r="D115" s="365"/>
    </row>
    <row r="116" spans="3:4" ht="12.75" customHeight="1">
      <c r="C116" s="365"/>
      <c r="D116" s="365"/>
    </row>
    <row r="117" spans="3:4" ht="12.75" customHeight="1">
      <c r="C117" s="365"/>
      <c r="D117" s="365"/>
    </row>
    <row r="118" spans="3:4" ht="12.75" customHeight="1">
      <c r="C118" s="365"/>
      <c r="D118" s="365"/>
    </row>
    <row r="119" spans="3:4" ht="12.75" customHeight="1">
      <c r="C119" s="365"/>
      <c r="D119" s="365"/>
    </row>
    <row r="120" spans="3:4" ht="12.75" customHeight="1">
      <c r="C120" s="365"/>
      <c r="D120" s="365"/>
    </row>
    <row r="121" spans="3:4" ht="12.75" customHeight="1">
      <c r="C121" s="365"/>
      <c r="D121" s="365"/>
    </row>
    <row r="122" spans="3:4" ht="12.75" customHeight="1">
      <c r="C122" s="365"/>
      <c r="D122" s="365"/>
    </row>
    <row r="123" spans="3:4" ht="12.75" customHeight="1">
      <c r="C123" s="365"/>
      <c r="D123" s="365"/>
    </row>
    <row r="124" spans="3:4" ht="12.75" customHeight="1">
      <c r="C124" s="365"/>
      <c r="D124" s="365"/>
    </row>
    <row r="125" spans="3:4" ht="12.75" customHeight="1">
      <c r="C125" s="365"/>
      <c r="D125" s="365"/>
    </row>
    <row r="126" spans="3:4" ht="12.75" customHeight="1">
      <c r="C126" s="365"/>
      <c r="D126" s="365"/>
    </row>
    <row r="127" spans="3:4" ht="12.75" customHeight="1">
      <c r="C127" s="365"/>
      <c r="D127" s="365"/>
    </row>
    <row r="128" spans="3:4" ht="12.75" customHeight="1">
      <c r="C128" s="365"/>
      <c r="D128" s="365"/>
    </row>
    <row r="129" spans="3:4" ht="12.75" customHeight="1">
      <c r="C129" s="365"/>
      <c r="D129" s="365"/>
    </row>
    <row r="130" spans="3:4" ht="12.75" customHeight="1">
      <c r="C130" s="365"/>
      <c r="D130" s="365"/>
    </row>
    <row r="131" spans="3:4" ht="12.75" customHeight="1">
      <c r="C131" s="365"/>
      <c r="D131" s="365"/>
    </row>
    <row r="132" spans="3:4" ht="12.75" customHeight="1">
      <c r="C132" s="365"/>
      <c r="D132" s="365"/>
    </row>
    <row r="133" spans="3:4" ht="12.75" customHeight="1">
      <c r="C133" s="365"/>
      <c r="D133" s="365"/>
    </row>
    <row r="134" spans="3:4" ht="12.75" customHeight="1">
      <c r="C134" s="365"/>
      <c r="D134" s="365"/>
    </row>
    <row r="135" spans="3:4" ht="12.75" customHeight="1">
      <c r="C135" s="365"/>
      <c r="D135" s="365"/>
    </row>
    <row r="136" spans="3:4" ht="12.75" customHeight="1">
      <c r="C136" s="365"/>
      <c r="D136" s="365"/>
    </row>
    <row r="137" spans="3:4" ht="12.75" customHeight="1">
      <c r="C137" s="365"/>
      <c r="D137" s="365"/>
    </row>
    <row r="138" spans="3:4" ht="12.75" customHeight="1">
      <c r="C138" s="365"/>
      <c r="D138" s="365"/>
    </row>
    <row r="139" spans="3:4" ht="12.75" customHeight="1">
      <c r="C139" s="365"/>
      <c r="D139" s="365"/>
    </row>
    <row r="140" spans="3:4" ht="12.75" customHeight="1">
      <c r="C140" s="365"/>
      <c r="D140" s="365"/>
    </row>
    <row r="141" spans="3:4" ht="12.75" customHeight="1">
      <c r="C141" s="365"/>
      <c r="D141" s="365"/>
    </row>
    <row r="142" spans="3:4" ht="12.75" customHeight="1">
      <c r="C142" s="365"/>
      <c r="D142" s="365"/>
    </row>
    <row r="143" spans="3:4" ht="12.75" customHeight="1">
      <c r="C143" s="365"/>
      <c r="D143" s="365"/>
    </row>
    <row r="144" spans="3:4" ht="12.75" customHeight="1">
      <c r="C144" s="365"/>
      <c r="D144" s="365"/>
    </row>
    <row r="145" spans="3:4" ht="12.75" customHeight="1">
      <c r="C145" s="365"/>
      <c r="D145" s="365"/>
    </row>
    <row r="146" spans="3:4" ht="12.75" customHeight="1">
      <c r="C146" s="365"/>
      <c r="D146" s="365"/>
    </row>
    <row r="147" spans="3:4" ht="12.75" customHeight="1">
      <c r="C147" s="365"/>
      <c r="D147" s="365"/>
    </row>
    <row r="148" spans="3:4" ht="12.75" customHeight="1">
      <c r="C148" s="365"/>
      <c r="D148" s="365"/>
    </row>
    <row r="149" spans="3:4" ht="12.75" customHeight="1">
      <c r="C149" s="365"/>
      <c r="D149" s="365"/>
    </row>
    <row r="150" spans="3:4" ht="12.75" customHeight="1">
      <c r="C150" s="365"/>
      <c r="D150" s="365"/>
    </row>
    <row r="151" spans="3:4" ht="12.75" customHeight="1">
      <c r="C151" s="365"/>
      <c r="D151" s="365"/>
    </row>
    <row r="152" spans="3:4" ht="12.75" customHeight="1">
      <c r="C152" s="365"/>
      <c r="D152" s="365"/>
    </row>
    <row r="153" spans="3:4" ht="12.75" customHeight="1">
      <c r="C153" s="365"/>
      <c r="D153" s="365"/>
    </row>
    <row r="154" spans="3:4" ht="12.75" customHeight="1">
      <c r="C154" s="365"/>
      <c r="D154" s="365"/>
    </row>
    <row r="155" spans="3:4" ht="12.75" customHeight="1">
      <c r="C155" s="365"/>
      <c r="D155" s="365"/>
    </row>
    <row r="156" spans="3:4" ht="12.75" customHeight="1">
      <c r="C156" s="365"/>
      <c r="D156" s="365"/>
    </row>
    <row r="157" spans="3:4" ht="12.75" customHeight="1">
      <c r="C157" s="365"/>
      <c r="D157" s="365"/>
    </row>
    <row r="158" spans="3:4" ht="12.75" customHeight="1">
      <c r="C158" s="365"/>
      <c r="D158" s="365"/>
    </row>
    <row r="159" spans="3:4" ht="12.75" customHeight="1">
      <c r="C159" s="365"/>
      <c r="D159" s="365"/>
    </row>
    <row r="160" spans="3:4" ht="12.75" customHeight="1">
      <c r="C160" s="365"/>
      <c r="D160" s="365"/>
    </row>
    <row r="161" spans="3:4" ht="12.75" customHeight="1">
      <c r="C161" s="365"/>
      <c r="D161" s="365"/>
    </row>
    <row r="162" spans="3:4" ht="12.75" customHeight="1">
      <c r="C162" s="365"/>
      <c r="D162" s="365"/>
    </row>
    <row r="163" spans="3:4" ht="12.75" customHeight="1">
      <c r="C163" s="365"/>
      <c r="D163" s="365"/>
    </row>
    <row r="164" spans="3:4" ht="12.75" customHeight="1">
      <c r="C164" s="365"/>
      <c r="D164" s="365"/>
    </row>
    <row r="165" spans="3:4" ht="12.75" customHeight="1">
      <c r="C165" s="365"/>
      <c r="D165" s="365"/>
    </row>
    <row r="166" spans="3:4" ht="12.75" customHeight="1">
      <c r="C166" s="365"/>
      <c r="D166" s="365"/>
    </row>
    <row r="167" spans="3:4" ht="12.75" customHeight="1">
      <c r="C167" s="365"/>
      <c r="D167" s="365"/>
    </row>
    <row r="168" spans="3:4" ht="12.75" customHeight="1">
      <c r="C168" s="365"/>
      <c r="D168" s="365"/>
    </row>
    <row r="169" spans="3:4" ht="12.75" customHeight="1">
      <c r="C169" s="365"/>
      <c r="D169" s="365"/>
    </row>
    <row r="170" spans="3:4" ht="12.75" customHeight="1">
      <c r="C170" s="365"/>
      <c r="D170" s="365"/>
    </row>
    <row r="171" spans="3:4" ht="12.75" customHeight="1">
      <c r="C171" s="365"/>
      <c r="D171" s="365"/>
    </row>
    <row r="172" spans="3:4" ht="12.75" customHeight="1">
      <c r="C172" s="365"/>
      <c r="D172" s="365"/>
    </row>
    <row r="173" spans="3:4" ht="12.75" customHeight="1">
      <c r="C173" s="365"/>
      <c r="D173" s="365"/>
    </row>
    <row r="174" spans="3:4" ht="12.75" customHeight="1">
      <c r="C174" s="365"/>
      <c r="D174" s="365"/>
    </row>
    <row r="175" spans="3:4" ht="12.75" customHeight="1">
      <c r="C175" s="365"/>
      <c r="D175" s="365"/>
    </row>
    <row r="176" spans="3:4" ht="12.75" customHeight="1">
      <c r="C176" s="365"/>
      <c r="D176" s="365"/>
    </row>
    <row r="177" spans="3:4" ht="12.75" customHeight="1">
      <c r="C177" s="365"/>
      <c r="D177" s="365"/>
    </row>
    <row r="178" spans="3:4" ht="12.75" customHeight="1">
      <c r="C178" s="365"/>
      <c r="D178" s="365"/>
    </row>
    <row r="179" spans="3:4" ht="12.75" customHeight="1">
      <c r="C179" s="365"/>
      <c r="D179" s="365"/>
    </row>
    <row r="180" spans="3:4" ht="12.75" customHeight="1">
      <c r="C180" s="365"/>
      <c r="D180" s="365"/>
    </row>
    <row r="181" spans="3:4" ht="12.75" customHeight="1">
      <c r="C181" s="365"/>
      <c r="D181" s="365"/>
    </row>
    <row r="182" spans="3:4" ht="12.75" customHeight="1">
      <c r="C182" s="365"/>
      <c r="D182" s="365"/>
    </row>
    <row r="183" spans="3:4" ht="12.75" customHeight="1">
      <c r="C183" s="365"/>
      <c r="D183" s="365"/>
    </row>
    <row r="184" spans="3:4" ht="12.75" customHeight="1">
      <c r="C184" s="365"/>
      <c r="D184" s="365"/>
    </row>
    <row r="185" spans="3:4" ht="12.75" customHeight="1">
      <c r="C185" s="365"/>
      <c r="D185" s="365"/>
    </row>
    <row r="186" spans="3:4" ht="12.75" customHeight="1">
      <c r="C186" s="365"/>
      <c r="D186" s="365"/>
    </row>
    <row r="187" spans="3:4" ht="12.75" customHeight="1">
      <c r="C187" s="365"/>
      <c r="D187" s="365"/>
    </row>
    <row r="188" spans="3:4" ht="12.75" customHeight="1">
      <c r="C188" s="365"/>
      <c r="D188" s="365"/>
    </row>
    <row r="189" spans="3:4" ht="12.75" customHeight="1">
      <c r="C189" s="365"/>
      <c r="D189" s="365"/>
    </row>
    <row r="190" spans="3:4" ht="12.75" customHeight="1">
      <c r="C190" s="365"/>
      <c r="D190" s="365"/>
    </row>
    <row r="191" spans="3:4" ht="12.75" customHeight="1">
      <c r="C191" s="365"/>
      <c r="D191" s="365"/>
    </row>
    <row r="192" spans="3:4" ht="12.75" customHeight="1">
      <c r="C192" s="365"/>
      <c r="D192" s="365"/>
    </row>
    <row r="193" spans="3:4" ht="12.75" customHeight="1">
      <c r="C193" s="365"/>
      <c r="D193" s="365"/>
    </row>
    <row r="194" spans="3:4" ht="12.75" customHeight="1">
      <c r="C194" s="365"/>
      <c r="D194" s="365"/>
    </row>
    <row r="195" spans="3:4" ht="12.75" customHeight="1">
      <c r="C195" s="365"/>
      <c r="D195" s="365"/>
    </row>
    <row r="196" spans="3:4" ht="12.75" customHeight="1">
      <c r="C196" s="365"/>
      <c r="D196" s="365"/>
    </row>
    <row r="197" spans="3:4" ht="12.75" customHeight="1">
      <c r="C197" s="365"/>
      <c r="D197" s="365"/>
    </row>
    <row r="198" spans="3:4" ht="12.75" customHeight="1">
      <c r="C198" s="365"/>
      <c r="D198" s="365"/>
    </row>
    <row r="199" spans="3:4" ht="12.75" customHeight="1">
      <c r="C199" s="365"/>
      <c r="D199" s="365"/>
    </row>
    <row r="200" spans="3:4" ht="12.75" customHeight="1">
      <c r="C200" s="365"/>
      <c r="D200" s="365"/>
    </row>
    <row r="201" spans="3:4" ht="12.75" customHeight="1">
      <c r="C201" s="365"/>
      <c r="D201" s="365"/>
    </row>
    <row r="202" spans="3:4" ht="12.75" customHeight="1">
      <c r="C202" s="365"/>
      <c r="D202" s="365"/>
    </row>
    <row r="203" spans="3:4" ht="12.75" customHeight="1">
      <c r="C203" s="365"/>
      <c r="D203" s="365"/>
    </row>
    <row r="204" spans="3:4" ht="12.75" customHeight="1">
      <c r="C204" s="365"/>
      <c r="D204" s="365"/>
    </row>
    <row r="205" spans="3:4" ht="12.75" customHeight="1">
      <c r="C205" s="365"/>
      <c r="D205" s="365"/>
    </row>
    <row r="206" spans="3:4" ht="12.75" customHeight="1">
      <c r="C206" s="365"/>
      <c r="D206" s="365"/>
    </row>
    <row r="207" spans="3:4" ht="12.75" customHeight="1">
      <c r="C207" s="365"/>
      <c r="D207" s="365"/>
    </row>
    <row r="208" spans="3:4" ht="12.75" customHeight="1">
      <c r="C208" s="365"/>
      <c r="D208" s="365"/>
    </row>
    <row r="209" spans="3:4" ht="12.75" customHeight="1">
      <c r="C209" s="365"/>
      <c r="D209" s="365"/>
    </row>
    <row r="210" spans="3:4" ht="12.75" customHeight="1">
      <c r="C210" s="365"/>
      <c r="D210" s="365"/>
    </row>
    <row r="211" spans="3:4" ht="12.75" customHeight="1">
      <c r="C211" s="365"/>
      <c r="D211" s="365"/>
    </row>
    <row r="212" spans="3:4" ht="12.75" customHeight="1">
      <c r="C212" s="365"/>
      <c r="D212" s="365"/>
    </row>
    <row r="213" spans="3:4" ht="12.75" customHeight="1">
      <c r="C213" s="365"/>
      <c r="D213" s="365"/>
    </row>
    <row r="214" spans="3:4" ht="12.75" customHeight="1">
      <c r="C214" s="365"/>
      <c r="D214" s="365"/>
    </row>
    <row r="215" spans="3:4" ht="12.75" customHeight="1">
      <c r="C215" s="365"/>
      <c r="D215" s="365"/>
    </row>
    <row r="216" spans="3:4" ht="12.75" customHeight="1">
      <c r="C216" s="365"/>
      <c r="D216" s="365"/>
    </row>
    <row r="217" spans="3:4" ht="12.75" customHeight="1">
      <c r="C217" s="365"/>
      <c r="D217" s="365"/>
    </row>
    <row r="218" spans="3:4" ht="12.75" customHeight="1">
      <c r="C218" s="365"/>
      <c r="D218" s="365"/>
    </row>
    <row r="219" spans="3:4" ht="12.75" customHeight="1">
      <c r="C219" s="365"/>
      <c r="D219" s="365"/>
    </row>
    <row r="220" spans="3:4" ht="12.75" customHeight="1">
      <c r="C220" s="365"/>
      <c r="D220" s="365"/>
    </row>
    <row r="221" spans="3:4" ht="12.75" customHeight="1">
      <c r="C221" s="365"/>
      <c r="D221" s="365"/>
    </row>
    <row r="222" spans="3:4" ht="12.75" customHeight="1">
      <c r="C222" s="365"/>
      <c r="D222" s="365"/>
    </row>
    <row r="223" spans="3:4" ht="12.75" customHeight="1">
      <c r="C223" s="365"/>
      <c r="D223" s="365"/>
    </row>
    <row r="224" spans="3:4" ht="12.75" customHeight="1">
      <c r="C224" s="365"/>
      <c r="D224" s="365"/>
    </row>
    <row r="225" spans="3:4" ht="12.75" customHeight="1">
      <c r="C225" s="365"/>
      <c r="D225" s="365"/>
    </row>
    <row r="226" spans="3:4" ht="12.75" customHeight="1">
      <c r="C226" s="365"/>
      <c r="D226" s="365"/>
    </row>
    <row r="227" spans="3:4" ht="12.75" customHeight="1">
      <c r="C227" s="365"/>
      <c r="D227" s="365"/>
    </row>
    <row r="228" spans="3:4" ht="12.75" customHeight="1">
      <c r="C228" s="365"/>
      <c r="D228" s="365"/>
    </row>
    <row r="229" spans="3:4" ht="12.75" customHeight="1">
      <c r="C229" s="365"/>
      <c r="D229" s="365"/>
    </row>
    <row r="230" spans="3:4" ht="12.75" customHeight="1">
      <c r="C230" s="365"/>
      <c r="D230" s="365"/>
    </row>
    <row r="231" spans="3:4" ht="12.75" customHeight="1">
      <c r="C231" s="365"/>
      <c r="D231" s="365"/>
    </row>
    <row r="232" spans="3:4" ht="12.75" customHeight="1">
      <c r="C232" s="365"/>
      <c r="D232" s="365"/>
    </row>
    <row r="233" spans="3:4" ht="12.75" customHeight="1">
      <c r="C233" s="365"/>
      <c r="D233" s="365"/>
    </row>
    <row r="234" spans="3:4" ht="12.75" customHeight="1">
      <c r="C234" s="365"/>
      <c r="D234" s="365"/>
    </row>
    <row r="235" spans="3:4" ht="12.75" customHeight="1">
      <c r="C235" s="365"/>
      <c r="D235" s="365"/>
    </row>
    <row r="236" spans="3:4" ht="12.75" customHeight="1">
      <c r="C236" s="365"/>
      <c r="D236" s="365"/>
    </row>
    <row r="237" spans="3:4" ht="12.75" customHeight="1">
      <c r="C237" s="365"/>
      <c r="D237" s="365"/>
    </row>
    <row r="238" spans="3:4" ht="12.75" customHeight="1">
      <c r="C238" s="365"/>
      <c r="D238" s="365"/>
    </row>
    <row r="239" spans="3:4" ht="12.75" customHeight="1">
      <c r="C239" s="365"/>
      <c r="D239" s="365"/>
    </row>
    <row r="240" spans="3:4" ht="12.75" customHeight="1">
      <c r="C240" s="365"/>
      <c r="D240" s="365"/>
    </row>
    <row r="241" spans="3:4" ht="12.75" customHeight="1">
      <c r="C241" s="365"/>
      <c r="D241" s="365"/>
    </row>
    <row r="242" spans="3:4" ht="12.75" customHeight="1">
      <c r="C242" s="365"/>
      <c r="D242" s="365"/>
    </row>
    <row r="243" spans="3:4" ht="12.75" customHeight="1">
      <c r="C243" s="365"/>
      <c r="D243" s="365"/>
    </row>
    <row r="244" spans="3:4" ht="12.75" customHeight="1">
      <c r="C244" s="365"/>
      <c r="D244" s="365"/>
    </row>
    <row r="245" spans="3:4" ht="12.75" customHeight="1">
      <c r="C245" s="365"/>
      <c r="D245" s="365"/>
    </row>
    <row r="246" spans="3:4" ht="12.75" customHeight="1">
      <c r="C246" s="365"/>
      <c r="D246" s="365"/>
    </row>
    <row r="247" spans="3:4" ht="12.75" customHeight="1">
      <c r="C247" s="365"/>
      <c r="D247" s="365"/>
    </row>
    <row r="248" spans="3:4" ht="12.75" customHeight="1">
      <c r="C248" s="365"/>
      <c r="D248" s="365"/>
    </row>
    <row r="249" spans="3:4" ht="12.75" customHeight="1">
      <c r="C249" s="365"/>
      <c r="D249" s="365"/>
    </row>
    <row r="250" spans="3:4" ht="12.75" customHeight="1">
      <c r="C250" s="365"/>
      <c r="D250" s="365"/>
    </row>
    <row r="251" spans="3:4" ht="12.75" customHeight="1">
      <c r="C251" s="365"/>
      <c r="D251" s="365"/>
    </row>
    <row r="252" spans="3:4" ht="12.75" customHeight="1">
      <c r="C252" s="365"/>
      <c r="D252" s="365"/>
    </row>
    <row r="253" spans="3:4" ht="12.75" customHeight="1">
      <c r="C253" s="365"/>
      <c r="D253" s="365"/>
    </row>
    <row r="254" spans="3:4" ht="12.75" customHeight="1">
      <c r="C254" s="365"/>
      <c r="D254" s="365"/>
    </row>
    <row r="255" spans="3:4" ht="12.75" customHeight="1">
      <c r="C255" s="365"/>
      <c r="D255" s="365"/>
    </row>
    <row r="256" spans="3:4" ht="12.75" customHeight="1">
      <c r="C256" s="365"/>
      <c r="D256" s="365"/>
    </row>
    <row r="257" spans="3:4" ht="12.75" customHeight="1">
      <c r="C257" s="365"/>
      <c r="D257" s="365"/>
    </row>
    <row r="258" spans="3:4" ht="12.75" customHeight="1">
      <c r="C258" s="365"/>
      <c r="D258" s="365"/>
    </row>
    <row r="259" spans="3:4" ht="12.75" customHeight="1">
      <c r="C259" s="365"/>
      <c r="D259" s="365"/>
    </row>
    <row r="260" spans="3:4" ht="12.75" customHeight="1">
      <c r="C260" s="365"/>
      <c r="D260" s="365"/>
    </row>
    <row r="261" spans="3:4" ht="12.75" customHeight="1">
      <c r="C261" s="365"/>
      <c r="D261" s="365"/>
    </row>
    <row r="262" spans="3:4" ht="12.75" customHeight="1">
      <c r="C262" s="365"/>
      <c r="D262" s="365"/>
    </row>
    <row r="263" spans="3:4" ht="12.75" customHeight="1">
      <c r="C263" s="365"/>
      <c r="D263" s="365"/>
    </row>
    <row r="264" spans="3:4" ht="12.75" customHeight="1">
      <c r="C264" s="365"/>
      <c r="D264" s="365"/>
    </row>
    <row r="265" spans="3:4" ht="12.75" customHeight="1">
      <c r="C265" s="365"/>
      <c r="D265" s="365"/>
    </row>
    <row r="266" spans="3:4" ht="12.75" customHeight="1">
      <c r="C266" s="365"/>
      <c r="D266" s="365"/>
    </row>
    <row r="267" spans="3:4" ht="12.75" customHeight="1">
      <c r="C267" s="365"/>
      <c r="D267" s="365"/>
    </row>
    <row r="268" spans="3:4" ht="12.75" customHeight="1">
      <c r="C268" s="365"/>
      <c r="D268" s="365"/>
    </row>
    <row r="269" spans="3:4" ht="12.75" customHeight="1">
      <c r="C269" s="365"/>
      <c r="D269" s="365"/>
    </row>
    <row r="270" spans="3:4" ht="12.75" customHeight="1">
      <c r="C270" s="365"/>
      <c r="D270" s="365"/>
    </row>
    <row r="271" spans="3:4" ht="12.75" customHeight="1">
      <c r="C271" s="365"/>
      <c r="D271" s="365"/>
    </row>
    <row r="272" spans="3:4" ht="12.75" customHeight="1">
      <c r="C272" s="365"/>
      <c r="D272" s="365"/>
    </row>
    <row r="273" spans="3:4" ht="12.75" customHeight="1">
      <c r="C273" s="365"/>
      <c r="D273" s="365"/>
    </row>
    <row r="274" spans="3:4" ht="12.75" customHeight="1">
      <c r="C274" s="365"/>
      <c r="D274" s="365"/>
    </row>
    <row r="275" spans="3:4" ht="12.75" customHeight="1">
      <c r="C275" s="365"/>
      <c r="D275" s="365"/>
    </row>
    <row r="276" spans="3:4" ht="12.75" customHeight="1">
      <c r="C276" s="365"/>
      <c r="D276" s="365"/>
    </row>
    <row r="277" spans="3:4" ht="12.75" customHeight="1">
      <c r="C277" s="365"/>
      <c r="D277" s="365"/>
    </row>
    <row r="278" spans="3:4" ht="12.75" customHeight="1">
      <c r="C278" s="365"/>
      <c r="D278" s="365"/>
    </row>
    <row r="279" spans="3:4" ht="12.75" customHeight="1">
      <c r="C279" s="365"/>
      <c r="D279" s="365"/>
    </row>
    <row r="280" spans="3:4" ht="12.75" customHeight="1">
      <c r="C280" s="365"/>
      <c r="D280" s="365"/>
    </row>
    <row r="281" spans="3:4" ht="12.75" customHeight="1">
      <c r="C281" s="365"/>
      <c r="D281" s="365"/>
    </row>
    <row r="282" spans="3:4" ht="12.75" customHeight="1">
      <c r="C282" s="365"/>
      <c r="D282" s="365"/>
    </row>
    <row r="283" spans="3:4" ht="12.75" customHeight="1">
      <c r="C283" s="365"/>
      <c r="D283" s="365"/>
    </row>
    <row r="284" spans="3:4" ht="12.75" customHeight="1">
      <c r="C284" s="365"/>
      <c r="D284" s="365"/>
    </row>
    <row r="285" spans="3:4" ht="12.75" customHeight="1">
      <c r="C285" s="365"/>
      <c r="D285" s="365"/>
    </row>
    <row r="286" spans="3:4" ht="12.75" customHeight="1">
      <c r="C286" s="365"/>
      <c r="D286" s="365"/>
    </row>
    <row r="287" spans="3:4" ht="12.75" customHeight="1">
      <c r="C287" s="365"/>
      <c r="D287" s="365"/>
    </row>
    <row r="288" spans="3:4" ht="12.75" customHeight="1">
      <c r="C288" s="365"/>
      <c r="D288" s="365"/>
    </row>
    <row r="289" spans="3:4" ht="12.75" customHeight="1">
      <c r="C289" s="365"/>
      <c r="D289" s="365"/>
    </row>
    <row r="290" spans="3:4" ht="12.75" customHeight="1">
      <c r="C290" s="365"/>
      <c r="D290" s="365"/>
    </row>
    <row r="291" spans="3:4" ht="12.75" customHeight="1">
      <c r="C291" s="365"/>
      <c r="D291" s="365"/>
    </row>
    <row r="292" spans="3:4" ht="12.75" customHeight="1">
      <c r="C292" s="365"/>
      <c r="D292" s="365"/>
    </row>
    <row r="293" spans="3:4" ht="12.75" customHeight="1">
      <c r="C293" s="365"/>
      <c r="D293" s="365"/>
    </row>
    <row r="294" spans="3:4" ht="12.75" customHeight="1">
      <c r="C294" s="365"/>
      <c r="D294" s="365"/>
    </row>
    <row r="295" spans="3:4" ht="12.75" customHeight="1">
      <c r="C295" s="365"/>
      <c r="D295" s="365"/>
    </row>
    <row r="296" spans="3:4" ht="12.75" customHeight="1">
      <c r="C296" s="365"/>
      <c r="D296" s="365"/>
    </row>
    <row r="297" spans="3:4" ht="12.75" customHeight="1">
      <c r="C297" s="365"/>
      <c r="D297" s="365"/>
    </row>
    <row r="298" spans="3:4" ht="12.75" customHeight="1">
      <c r="C298" s="365"/>
      <c r="D298" s="365"/>
    </row>
    <row r="299" spans="3:4" ht="12.75" customHeight="1">
      <c r="C299" s="365"/>
      <c r="D299" s="365"/>
    </row>
    <row r="300" spans="3:4" ht="12.75" customHeight="1">
      <c r="C300" s="365"/>
      <c r="D300" s="365"/>
    </row>
    <row r="301" spans="3:4" ht="12.75" customHeight="1">
      <c r="C301" s="365"/>
      <c r="D301" s="365"/>
    </row>
    <row r="302" spans="3:4" ht="12.75" customHeight="1">
      <c r="C302" s="365"/>
      <c r="D302" s="365"/>
    </row>
    <row r="303" spans="3:4" ht="12.75" customHeight="1">
      <c r="C303" s="365"/>
      <c r="D303" s="365"/>
    </row>
    <row r="304" spans="3:4" ht="12.75" customHeight="1">
      <c r="C304" s="365"/>
      <c r="D304" s="365"/>
    </row>
    <row r="305" spans="3:4" ht="12.75" customHeight="1">
      <c r="C305" s="365"/>
      <c r="D305" s="365"/>
    </row>
    <row r="306" spans="3:4" ht="12.75" customHeight="1">
      <c r="C306" s="365"/>
      <c r="D306" s="365"/>
    </row>
    <row r="307" spans="3:4" ht="12.75" customHeight="1">
      <c r="C307" s="365"/>
      <c r="D307" s="365"/>
    </row>
    <row r="308" spans="3:4" ht="12.75" customHeight="1">
      <c r="C308" s="365"/>
      <c r="D308" s="365"/>
    </row>
    <row r="309" spans="3:4" ht="12.75" customHeight="1">
      <c r="C309" s="365"/>
      <c r="D309" s="365"/>
    </row>
    <row r="310" spans="3:4" ht="12.75" customHeight="1">
      <c r="C310" s="365"/>
      <c r="D310" s="365"/>
    </row>
    <row r="311" spans="3:4" ht="12.75" customHeight="1">
      <c r="C311" s="365"/>
      <c r="D311" s="365"/>
    </row>
    <row r="312" spans="3:4" ht="12.75" customHeight="1">
      <c r="C312" s="365"/>
      <c r="D312" s="365"/>
    </row>
    <row r="313" spans="3:4" ht="12.75" customHeight="1">
      <c r="C313" s="365"/>
      <c r="D313" s="365"/>
    </row>
    <row r="314" spans="3:4" ht="12.75" customHeight="1">
      <c r="C314" s="365"/>
      <c r="D314" s="365"/>
    </row>
    <row r="315" spans="3:4" ht="12.75" customHeight="1">
      <c r="C315" s="365"/>
      <c r="D315" s="365"/>
    </row>
    <row r="316" spans="3:4" ht="12.75" customHeight="1">
      <c r="C316" s="365"/>
      <c r="D316" s="365"/>
    </row>
    <row r="317" spans="3:4" ht="12.75" customHeight="1">
      <c r="C317" s="365"/>
      <c r="D317" s="365"/>
    </row>
    <row r="318" spans="3:4" ht="12.75" customHeight="1">
      <c r="C318" s="365"/>
      <c r="D318" s="365"/>
    </row>
    <row r="319" spans="3:4" ht="12.75" customHeight="1">
      <c r="C319" s="365"/>
      <c r="D319" s="365"/>
    </row>
    <row r="320" spans="3:4" ht="12.75" customHeight="1">
      <c r="C320" s="365"/>
      <c r="D320" s="365"/>
    </row>
    <row r="321" spans="3:4" ht="12.75" customHeight="1">
      <c r="C321" s="365"/>
      <c r="D321" s="365"/>
    </row>
    <row r="322" spans="3:4" ht="12.75" customHeight="1">
      <c r="C322" s="365"/>
      <c r="D322" s="365"/>
    </row>
    <row r="323" spans="3:4" ht="12.75" customHeight="1">
      <c r="C323" s="365"/>
      <c r="D323" s="365"/>
    </row>
    <row r="324" spans="3:4" ht="12.75" customHeight="1">
      <c r="C324" s="365"/>
      <c r="D324" s="365"/>
    </row>
    <row r="325" spans="3:4" ht="12.75" customHeight="1">
      <c r="C325" s="365"/>
      <c r="D325" s="365"/>
    </row>
    <row r="326" spans="3:4" ht="12.75" customHeight="1">
      <c r="C326" s="365"/>
      <c r="D326" s="365"/>
    </row>
    <row r="327" spans="3:4" ht="12.75" customHeight="1">
      <c r="C327" s="365"/>
      <c r="D327" s="365"/>
    </row>
    <row r="328" spans="3:4" ht="12.75" customHeight="1">
      <c r="C328" s="365"/>
      <c r="D328" s="365"/>
    </row>
    <row r="329" spans="3:4" ht="12.75" customHeight="1">
      <c r="C329" s="365"/>
      <c r="D329" s="365"/>
    </row>
    <row r="330" spans="3:4" ht="12.75" customHeight="1">
      <c r="C330" s="365"/>
      <c r="D330" s="365"/>
    </row>
    <row r="331" spans="3:4" ht="12.75" customHeight="1">
      <c r="C331" s="365"/>
      <c r="D331" s="365"/>
    </row>
    <row r="332" spans="3:4" ht="12.75" customHeight="1">
      <c r="C332" s="365"/>
      <c r="D332" s="365"/>
    </row>
    <row r="333" spans="3:4" ht="12.75" customHeight="1">
      <c r="C333" s="365"/>
      <c r="D333" s="365"/>
    </row>
    <row r="334" spans="3:4" ht="12.75" customHeight="1">
      <c r="C334" s="365"/>
      <c r="D334" s="365"/>
    </row>
    <row r="335" spans="3:4" ht="12.75" customHeight="1">
      <c r="C335" s="365"/>
      <c r="D335" s="365"/>
    </row>
    <row r="336" spans="3:4" ht="12.75" customHeight="1">
      <c r="C336" s="365"/>
      <c r="D336" s="365"/>
    </row>
    <row r="337" spans="3:4" ht="12.75" customHeight="1">
      <c r="C337" s="365"/>
      <c r="D337" s="365"/>
    </row>
    <row r="338" spans="3:4" ht="12.75" customHeight="1">
      <c r="C338" s="365"/>
      <c r="D338" s="365"/>
    </row>
    <row r="339" spans="3:4" ht="12.75" customHeight="1">
      <c r="C339" s="365"/>
      <c r="D339" s="365"/>
    </row>
    <row r="340" spans="3:4" ht="12.75" customHeight="1">
      <c r="C340" s="365"/>
      <c r="D340" s="365"/>
    </row>
    <row r="341" spans="3:4" ht="12.75" customHeight="1">
      <c r="C341" s="365"/>
      <c r="D341" s="365"/>
    </row>
    <row r="342" spans="3:4" ht="12.75" customHeight="1">
      <c r="C342" s="365"/>
      <c r="D342" s="365"/>
    </row>
    <row r="343" spans="3:4" ht="12.75" customHeight="1">
      <c r="C343" s="365"/>
      <c r="D343" s="365"/>
    </row>
    <row r="344" spans="3:4" ht="12.75" customHeight="1">
      <c r="C344" s="365"/>
      <c r="D344" s="365"/>
    </row>
    <row r="345" spans="3:4" ht="12.75" customHeight="1">
      <c r="C345" s="365"/>
      <c r="D345" s="365"/>
    </row>
    <row r="346" spans="3:4" ht="12.75" customHeight="1">
      <c r="C346" s="365"/>
      <c r="D346" s="365"/>
    </row>
    <row r="347" spans="3:4" ht="12.75" customHeight="1">
      <c r="C347" s="365"/>
      <c r="D347" s="365"/>
    </row>
    <row r="348" spans="3:4" ht="12.75" customHeight="1">
      <c r="C348" s="365"/>
      <c r="D348" s="365"/>
    </row>
    <row r="349" spans="3:4" ht="12.75" customHeight="1">
      <c r="C349" s="365"/>
      <c r="D349" s="365"/>
    </row>
    <row r="350" spans="3:4" ht="12.75" customHeight="1">
      <c r="C350" s="365"/>
      <c r="D350" s="365"/>
    </row>
    <row r="351" spans="3:4" ht="12.75" customHeight="1">
      <c r="C351" s="365"/>
      <c r="D351" s="365"/>
    </row>
    <row r="352" spans="3:4" ht="12.75" customHeight="1">
      <c r="C352" s="365"/>
      <c r="D352" s="365"/>
    </row>
    <row r="353" spans="3:4" ht="12.75" customHeight="1">
      <c r="C353" s="365"/>
      <c r="D353" s="365"/>
    </row>
    <row r="354" spans="3:4" ht="12.75" customHeight="1">
      <c r="C354" s="365"/>
      <c r="D354" s="365"/>
    </row>
    <row r="355" spans="3:4" ht="12.75" customHeight="1">
      <c r="C355" s="365"/>
      <c r="D355" s="365"/>
    </row>
    <row r="356" spans="3:4" ht="12.75" customHeight="1">
      <c r="C356" s="365"/>
      <c r="D356" s="365"/>
    </row>
    <row r="357" spans="3:4" ht="12.75" customHeight="1">
      <c r="C357" s="365"/>
      <c r="D357" s="365"/>
    </row>
    <row r="358" spans="3:4" ht="12.75" customHeight="1">
      <c r="C358" s="365"/>
      <c r="D358" s="365"/>
    </row>
    <row r="359" spans="3:4" ht="12.75" customHeight="1">
      <c r="C359" s="365"/>
      <c r="D359" s="365"/>
    </row>
    <row r="360" spans="3:4" ht="12.75" customHeight="1">
      <c r="C360" s="365"/>
      <c r="D360" s="365"/>
    </row>
    <row r="361" spans="3:4" ht="12.75" customHeight="1">
      <c r="C361" s="365"/>
      <c r="D361" s="365"/>
    </row>
    <row r="362" spans="3:4" ht="12.75" customHeight="1">
      <c r="C362" s="365"/>
      <c r="D362" s="365"/>
    </row>
    <row r="363" spans="3:4" ht="12.75" customHeight="1">
      <c r="C363" s="365"/>
      <c r="D363" s="365"/>
    </row>
    <row r="364" spans="3:4" ht="12.75" customHeight="1">
      <c r="C364" s="365"/>
      <c r="D364" s="365"/>
    </row>
    <row r="365" spans="3:4" ht="12.75" customHeight="1">
      <c r="C365" s="365"/>
      <c r="D365" s="365"/>
    </row>
    <row r="366" spans="3:4" ht="12.75" customHeight="1">
      <c r="C366" s="365"/>
      <c r="D366" s="365"/>
    </row>
    <row r="367" spans="3:4" ht="12.75" customHeight="1">
      <c r="C367" s="365"/>
      <c r="D367" s="365"/>
    </row>
    <row r="368" spans="3:4" ht="12.75" customHeight="1">
      <c r="C368" s="365"/>
      <c r="D368" s="365"/>
    </row>
    <row r="369" spans="3:4" ht="12.75" customHeight="1">
      <c r="C369" s="365"/>
      <c r="D369" s="365"/>
    </row>
    <row r="370" spans="3:4" ht="12.75" customHeight="1">
      <c r="C370" s="365"/>
      <c r="D370" s="365"/>
    </row>
    <row r="371" spans="3:4" ht="12.75" customHeight="1">
      <c r="C371" s="365"/>
      <c r="D371" s="365"/>
    </row>
    <row r="372" spans="3:4" ht="12.75" customHeight="1">
      <c r="C372" s="365"/>
      <c r="D372" s="365"/>
    </row>
    <row r="373" spans="3:4" ht="12.75" customHeight="1">
      <c r="C373" s="365"/>
      <c r="D373" s="365"/>
    </row>
    <row r="374" spans="3:4" ht="12.75" customHeight="1">
      <c r="C374" s="365"/>
      <c r="D374" s="365"/>
    </row>
    <row r="375" spans="3:4" ht="12.75" customHeight="1">
      <c r="C375" s="365"/>
      <c r="D375" s="365"/>
    </row>
    <row r="376" spans="3:4" ht="12.75" customHeight="1">
      <c r="C376" s="365"/>
      <c r="D376" s="365"/>
    </row>
    <row r="377" spans="3:4" ht="12.75" customHeight="1">
      <c r="C377" s="365"/>
      <c r="D377" s="365"/>
    </row>
    <row r="378" spans="3:4" ht="12.75" customHeight="1">
      <c r="C378" s="365"/>
      <c r="D378" s="365"/>
    </row>
    <row r="379" spans="3:4" ht="12.75" customHeight="1">
      <c r="C379" s="365"/>
      <c r="D379" s="365"/>
    </row>
    <row r="380" spans="3:4" ht="12.75" customHeight="1">
      <c r="C380" s="365"/>
      <c r="D380" s="365"/>
    </row>
    <row r="381" spans="3:4" ht="12.75" customHeight="1">
      <c r="C381" s="365"/>
      <c r="D381" s="365"/>
    </row>
    <row r="382" spans="3:4" ht="12.75" customHeight="1">
      <c r="C382" s="365"/>
      <c r="D382" s="365"/>
    </row>
    <row r="383" spans="3:4" ht="12.75" customHeight="1">
      <c r="C383" s="365"/>
      <c r="D383" s="365"/>
    </row>
    <row r="384" spans="3:4" ht="12.75" customHeight="1">
      <c r="C384" s="365"/>
      <c r="D384" s="365"/>
    </row>
    <row r="385" spans="3:4" ht="12.75" customHeight="1">
      <c r="C385" s="365"/>
      <c r="D385" s="365"/>
    </row>
    <row r="386" spans="3:4" ht="12.75" customHeight="1">
      <c r="C386" s="365"/>
      <c r="D386" s="365"/>
    </row>
    <row r="387" spans="3:4" ht="12.75" customHeight="1">
      <c r="C387" s="365"/>
      <c r="D387" s="365"/>
    </row>
    <row r="388" spans="3:4" ht="12.75" customHeight="1">
      <c r="C388" s="365"/>
      <c r="D388" s="365"/>
    </row>
    <row r="389" spans="3:4" ht="12.75" customHeight="1">
      <c r="C389" s="365"/>
      <c r="D389" s="365"/>
    </row>
    <row r="390" spans="3:4" ht="12.75" customHeight="1">
      <c r="C390" s="365"/>
      <c r="D390" s="365"/>
    </row>
    <row r="391" spans="3:4" ht="12.75" customHeight="1">
      <c r="C391" s="365"/>
      <c r="D391" s="365"/>
    </row>
    <row r="392" spans="3:4" ht="12.75" customHeight="1">
      <c r="C392" s="365"/>
      <c r="D392" s="365"/>
    </row>
    <row r="393" spans="3:4" ht="12.75" customHeight="1">
      <c r="C393" s="365"/>
      <c r="D393" s="365"/>
    </row>
    <row r="394" spans="3:4" ht="12.75" customHeight="1">
      <c r="C394" s="365"/>
      <c r="D394" s="365"/>
    </row>
    <row r="395" spans="3:4" ht="12.75" customHeight="1">
      <c r="C395" s="365"/>
      <c r="D395" s="365"/>
    </row>
    <row r="396" spans="3:4" ht="12.75" customHeight="1">
      <c r="C396" s="365"/>
      <c r="D396" s="365"/>
    </row>
    <row r="397" spans="3:4" ht="12.75" customHeight="1">
      <c r="C397" s="365"/>
      <c r="D397" s="365"/>
    </row>
    <row r="398" spans="3:4" ht="12.75" customHeight="1">
      <c r="C398" s="365"/>
      <c r="D398" s="365"/>
    </row>
    <row r="399" spans="3:4" ht="12.75" customHeight="1">
      <c r="C399" s="365"/>
      <c r="D399" s="365"/>
    </row>
    <row r="400" spans="3:4" ht="12.75" customHeight="1">
      <c r="C400" s="365"/>
      <c r="D400" s="365"/>
    </row>
    <row r="401" spans="3:4" ht="12.75" customHeight="1">
      <c r="C401" s="365"/>
      <c r="D401" s="365"/>
    </row>
    <row r="402" spans="3:4" ht="12.75" customHeight="1">
      <c r="C402" s="365"/>
      <c r="D402" s="365"/>
    </row>
    <row r="403" spans="3:4" ht="12.75" customHeight="1">
      <c r="C403" s="365"/>
      <c r="D403" s="365"/>
    </row>
    <row r="404" spans="3:4" ht="12.75" customHeight="1">
      <c r="C404" s="365"/>
      <c r="D404" s="365"/>
    </row>
    <row r="405" spans="3:4" ht="12.75" customHeight="1">
      <c r="C405" s="365"/>
      <c r="D405" s="365"/>
    </row>
    <row r="406" spans="3:4" ht="12.75" customHeight="1">
      <c r="C406" s="365"/>
      <c r="D406" s="365"/>
    </row>
    <row r="407" spans="3:4" ht="12.75" customHeight="1">
      <c r="C407" s="365"/>
      <c r="D407" s="365"/>
    </row>
    <row r="408" spans="3:4" ht="12.75" customHeight="1">
      <c r="C408" s="365"/>
      <c r="D408" s="365"/>
    </row>
    <row r="409" spans="3:4" ht="12.75" customHeight="1">
      <c r="C409" s="365"/>
      <c r="D409" s="365"/>
    </row>
    <row r="410" spans="3:4" ht="12.75" customHeight="1">
      <c r="C410" s="365"/>
      <c r="D410" s="365"/>
    </row>
    <row r="411" spans="3:4" ht="12.75" customHeight="1">
      <c r="C411" s="365"/>
      <c r="D411" s="365"/>
    </row>
    <row r="412" spans="3:4" ht="12.75" customHeight="1">
      <c r="C412" s="365"/>
      <c r="D412" s="365"/>
    </row>
    <row r="413" spans="3:4" ht="12.75" customHeight="1">
      <c r="C413" s="365"/>
      <c r="D413" s="365"/>
    </row>
    <row r="414" spans="3:4" ht="12.75" customHeight="1">
      <c r="C414" s="365"/>
      <c r="D414" s="365"/>
    </row>
    <row r="415" spans="3:4" ht="12.75" customHeight="1">
      <c r="C415" s="365"/>
      <c r="D415" s="365"/>
    </row>
    <row r="416" spans="3:4" ht="12.75" customHeight="1">
      <c r="C416" s="365"/>
      <c r="D416" s="365"/>
    </row>
    <row r="417" spans="3:4" ht="12.75" customHeight="1">
      <c r="C417" s="365"/>
      <c r="D417" s="365"/>
    </row>
    <row r="418" spans="3:4" ht="12.75" customHeight="1">
      <c r="C418" s="365"/>
      <c r="D418" s="365"/>
    </row>
    <row r="419" spans="3:4" ht="12.75" customHeight="1">
      <c r="C419" s="365"/>
      <c r="D419" s="365"/>
    </row>
    <row r="420" spans="3:4" ht="12.75" customHeight="1">
      <c r="C420" s="365"/>
      <c r="D420" s="365"/>
    </row>
    <row r="421" spans="3:4" ht="12.75" customHeight="1">
      <c r="C421" s="365"/>
      <c r="D421" s="365"/>
    </row>
    <row r="422" spans="3:4" ht="12.75" customHeight="1">
      <c r="C422" s="365"/>
      <c r="D422" s="365"/>
    </row>
    <row r="423" spans="3:4" ht="12.75" customHeight="1">
      <c r="C423" s="365"/>
      <c r="D423" s="365"/>
    </row>
    <row r="424" spans="3:4" ht="12.75" customHeight="1">
      <c r="C424" s="365"/>
      <c r="D424" s="365"/>
    </row>
    <row r="425" spans="3:4" ht="12.75" customHeight="1">
      <c r="C425" s="365"/>
      <c r="D425" s="365"/>
    </row>
    <row r="426" spans="3:4" ht="12.75" customHeight="1">
      <c r="C426" s="365"/>
      <c r="D426" s="365"/>
    </row>
    <row r="427" spans="3:4" ht="12.75" customHeight="1">
      <c r="C427" s="365"/>
      <c r="D427" s="365"/>
    </row>
    <row r="428" spans="3:4" ht="12.75" customHeight="1">
      <c r="C428" s="365"/>
      <c r="D428" s="365"/>
    </row>
    <row r="429" spans="3:4" ht="12.75" customHeight="1">
      <c r="C429" s="365"/>
      <c r="D429" s="365"/>
    </row>
    <row r="430" spans="3:4" ht="12.75" customHeight="1">
      <c r="C430" s="365"/>
      <c r="D430" s="365"/>
    </row>
    <row r="431" spans="3:4" ht="12.75" customHeight="1">
      <c r="C431" s="365"/>
      <c r="D431" s="365"/>
    </row>
    <row r="432" spans="3:4" ht="12.75" customHeight="1">
      <c r="C432" s="365"/>
      <c r="D432" s="365"/>
    </row>
    <row r="433" spans="3:4" ht="12.75" customHeight="1">
      <c r="C433" s="365"/>
      <c r="D433" s="365"/>
    </row>
    <row r="434" spans="3:4" ht="12.75" customHeight="1">
      <c r="C434" s="365"/>
      <c r="D434" s="365"/>
    </row>
    <row r="435" spans="3:4" ht="12.75" customHeight="1">
      <c r="C435" s="365"/>
      <c r="D435" s="365"/>
    </row>
    <row r="436" spans="3:4" ht="12.75" customHeight="1">
      <c r="C436" s="365"/>
      <c r="D436" s="365"/>
    </row>
    <row r="437" spans="3:4" ht="12.75" customHeight="1">
      <c r="C437" s="365"/>
      <c r="D437" s="365"/>
    </row>
    <row r="438" spans="3:4" ht="12.75" customHeight="1">
      <c r="C438" s="365"/>
      <c r="D438" s="365"/>
    </row>
    <row r="439" spans="3:4" ht="12.75" customHeight="1">
      <c r="C439" s="365"/>
      <c r="D439" s="365"/>
    </row>
    <row r="440" spans="3:4" ht="12.75" customHeight="1">
      <c r="C440" s="365"/>
      <c r="D440" s="365"/>
    </row>
    <row r="441" spans="3:4" ht="12.75" customHeight="1">
      <c r="C441" s="365"/>
      <c r="D441" s="365"/>
    </row>
    <row r="442" spans="3:4" ht="12.75" customHeight="1">
      <c r="C442" s="365"/>
      <c r="D442" s="365"/>
    </row>
    <row r="443" spans="3:4" ht="12.75" customHeight="1">
      <c r="C443" s="365"/>
      <c r="D443" s="365"/>
    </row>
    <row r="444" spans="3:4" ht="12.75" customHeight="1">
      <c r="C444" s="365"/>
      <c r="D444" s="365"/>
    </row>
    <row r="445" spans="3:4" ht="12.75" customHeight="1">
      <c r="C445" s="365"/>
      <c r="D445" s="365"/>
    </row>
    <row r="446" spans="3:4" ht="12.75" customHeight="1">
      <c r="C446" s="365"/>
      <c r="D446" s="365"/>
    </row>
    <row r="447" spans="3:4" ht="12.75" customHeight="1">
      <c r="C447" s="365"/>
      <c r="D447" s="365"/>
    </row>
    <row r="448" spans="3:4" ht="12.75" customHeight="1">
      <c r="C448" s="365"/>
      <c r="D448" s="365"/>
    </row>
    <row r="449" spans="3:4" ht="12.75" customHeight="1">
      <c r="C449" s="365"/>
      <c r="D449" s="365"/>
    </row>
    <row r="450" spans="3:4" ht="12.75" customHeight="1">
      <c r="C450" s="365"/>
      <c r="D450" s="365"/>
    </row>
    <row r="451" spans="3:4" ht="12.75" customHeight="1">
      <c r="C451" s="365"/>
      <c r="D451" s="365"/>
    </row>
    <row r="452" spans="3:4" ht="12.75" customHeight="1">
      <c r="C452" s="365"/>
      <c r="D452" s="365"/>
    </row>
    <row r="453" spans="3:4" ht="12.75" customHeight="1">
      <c r="C453" s="365"/>
      <c r="D453" s="365"/>
    </row>
    <row r="454" spans="3:4" ht="12.75" customHeight="1">
      <c r="C454" s="365"/>
      <c r="D454" s="365"/>
    </row>
    <row r="455" spans="3:4" ht="12.75" customHeight="1">
      <c r="C455" s="365"/>
      <c r="D455" s="365"/>
    </row>
    <row r="456" spans="3:4" ht="12.75" customHeight="1">
      <c r="C456" s="365"/>
      <c r="D456" s="365"/>
    </row>
    <row r="457" spans="3:4" ht="12.75" customHeight="1">
      <c r="C457" s="365"/>
      <c r="D457" s="365"/>
    </row>
    <row r="458" spans="3:4" ht="12.75" customHeight="1">
      <c r="C458" s="365"/>
      <c r="D458" s="365"/>
    </row>
    <row r="459" spans="3:4" ht="12.75" customHeight="1">
      <c r="C459" s="365"/>
      <c r="D459" s="365"/>
    </row>
    <row r="460" spans="3:4" ht="12.75" customHeight="1">
      <c r="C460" s="365"/>
      <c r="D460" s="365"/>
    </row>
    <row r="461" spans="3:4" ht="12.75" customHeight="1">
      <c r="C461" s="365"/>
      <c r="D461" s="365"/>
    </row>
    <row r="462" spans="3:4" ht="12.75" customHeight="1">
      <c r="C462" s="365"/>
      <c r="D462" s="365"/>
    </row>
    <row r="463" spans="3:4" ht="12.75" customHeight="1">
      <c r="C463" s="365"/>
      <c r="D463" s="365"/>
    </row>
    <row r="464" spans="3:4" ht="12.75" customHeight="1">
      <c r="C464" s="365"/>
      <c r="D464" s="365"/>
    </row>
    <row r="465" spans="3:4" ht="12.75" customHeight="1">
      <c r="C465" s="365"/>
      <c r="D465" s="365"/>
    </row>
    <row r="466" spans="3:4" ht="12.75" customHeight="1">
      <c r="C466" s="365"/>
      <c r="D466" s="365"/>
    </row>
    <row r="467" spans="3:4" ht="12.75" customHeight="1">
      <c r="C467" s="365"/>
      <c r="D467" s="365"/>
    </row>
    <row r="468" spans="3:4" ht="12.75" customHeight="1">
      <c r="C468" s="365"/>
      <c r="D468" s="365"/>
    </row>
    <row r="469" spans="3:4" ht="12.75" customHeight="1">
      <c r="C469" s="365"/>
      <c r="D469" s="365"/>
    </row>
    <row r="470" spans="3:4" ht="12.75" customHeight="1">
      <c r="C470" s="365"/>
      <c r="D470" s="365"/>
    </row>
    <row r="471" spans="3:4" ht="12.75" customHeight="1">
      <c r="C471" s="365"/>
      <c r="D471" s="365"/>
    </row>
    <row r="472" spans="3:4" ht="12.75" customHeight="1">
      <c r="C472" s="365"/>
      <c r="D472" s="365"/>
    </row>
    <row r="473" spans="3:4" ht="12.75" customHeight="1">
      <c r="C473" s="365"/>
      <c r="D473" s="365"/>
    </row>
    <row r="474" spans="3:4" ht="12.75" customHeight="1">
      <c r="C474" s="365"/>
      <c r="D474" s="365"/>
    </row>
    <row r="475" spans="3:4" ht="12.75" customHeight="1">
      <c r="C475" s="365"/>
      <c r="D475" s="365"/>
    </row>
    <row r="476" spans="3:4" ht="12.75" customHeight="1">
      <c r="C476" s="365"/>
      <c r="D476" s="365"/>
    </row>
    <row r="477" spans="3:4" ht="12.75" customHeight="1">
      <c r="C477" s="365"/>
      <c r="D477" s="365"/>
    </row>
    <row r="478" spans="3:4" ht="12.75" customHeight="1">
      <c r="C478" s="365"/>
      <c r="D478" s="365"/>
    </row>
    <row r="479" spans="3:4" ht="12.75" customHeight="1">
      <c r="C479" s="365"/>
      <c r="D479" s="365"/>
    </row>
    <row r="480" spans="3:4" ht="12.75" customHeight="1">
      <c r="C480" s="365"/>
      <c r="D480" s="365"/>
    </row>
    <row r="481" spans="3:4" ht="12.75" customHeight="1">
      <c r="C481" s="365"/>
      <c r="D481" s="365"/>
    </row>
    <row r="482" spans="3:4" ht="12.75" customHeight="1">
      <c r="C482" s="365"/>
      <c r="D482" s="365"/>
    </row>
    <row r="483" spans="3:4" ht="12.75" customHeight="1">
      <c r="C483" s="365"/>
      <c r="D483" s="365"/>
    </row>
    <row r="484" spans="3:4" ht="12.75" customHeight="1">
      <c r="C484" s="365"/>
      <c r="D484" s="365"/>
    </row>
    <row r="485" spans="3:4" ht="12.75" customHeight="1">
      <c r="C485" s="365"/>
      <c r="D485" s="365"/>
    </row>
    <row r="486" spans="3:4" ht="12.75" customHeight="1">
      <c r="C486" s="365"/>
      <c r="D486" s="365"/>
    </row>
    <row r="487" spans="3:4" ht="12.75" customHeight="1">
      <c r="C487" s="365"/>
      <c r="D487" s="365"/>
    </row>
    <row r="488" spans="3:4" ht="12.75" customHeight="1">
      <c r="C488" s="365"/>
      <c r="D488" s="365"/>
    </row>
    <row r="489" spans="3:4" ht="12.75" customHeight="1">
      <c r="C489" s="365"/>
      <c r="D489" s="365"/>
    </row>
    <row r="490" spans="3:4" ht="12.75" customHeight="1">
      <c r="C490" s="365"/>
      <c r="D490" s="365"/>
    </row>
    <row r="491" spans="3:4" ht="12.75" customHeight="1">
      <c r="C491" s="365"/>
      <c r="D491" s="365"/>
    </row>
    <row r="492" spans="3:4" ht="12.75" customHeight="1">
      <c r="C492" s="365"/>
      <c r="D492" s="365"/>
    </row>
    <row r="493" spans="3:4" ht="12.75" customHeight="1">
      <c r="C493" s="365"/>
      <c r="D493" s="365"/>
    </row>
    <row r="494" spans="3:4" ht="12.75" customHeight="1">
      <c r="C494" s="365"/>
      <c r="D494" s="365"/>
    </row>
    <row r="495" spans="3:4" ht="12.75" customHeight="1">
      <c r="C495" s="365"/>
      <c r="D495" s="365"/>
    </row>
    <row r="496" spans="3:4" ht="12.75" customHeight="1">
      <c r="C496" s="365"/>
      <c r="D496" s="365"/>
    </row>
    <row r="497" spans="3:4" ht="12.75" customHeight="1">
      <c r="C497" s="365"/>
      <c r="D497" s="365"/>
    </row>
    <row r="498" spans="3:4" ht="12.75" customHeight="1">
      <c r="C498" s="365"/>
      <c r="D498" s="365"/>
    </row>
    <row r="499" spans="3:4" ht="12.75" customHeight="1">
      <c r="C499" s="365"/>
      <c r="D499" s="365"/>
    </row>
    <row r="500" spans="3:4" ht="12.75" customHeight="1">
      <c r="C500" s="365"/>
      <c r="D500" s="365"/>
    </row>
    <row r="501" spans="3:4" ht="12.75" customHeight="1">
      <c r="C501" s="365"/>
      <c r="D501" s="365"/>
    </row>
    <row r="502" spans="3:4" ht="12.75" customHeight="1">
      <c r="C502" s="365"/>
      <c r="D502" s="365"/>
    </row>
    <row r="503" spans="3:4" ht="12.75" customHeight="1">
      <c r="C503" s="365"/>
      <c r="D503" s="365"/>
    </row>
    <row r="504" spans="3:4" ht="12.75" customHeight="1">
      <c r="C504" s="365"/>
      <c r="D504" s="365"/>
    </row>
    <row r="505" spans="3:4" ht="12.75" customHeight="1">
      <c r="C505" s="365"/>
      <c r="D505" s="365"/>
    </row>
    <row r="506" spans="3:4" ht="12.75" customHeight="1">
      <c r="C506" s="365"/>
      <c r="D506" s="365"/>
    </row>
    <row r="507" spans="3:4" ht="12.75" customHeight="1">
      <c r="C507" s="365"/>
      <c r="D507" s="365"/>
    </row>
    <row r="508" spans="3:4" ht="12.75" customHeight="1">
      <c r="C508" s="365"/>
      <c r="D508" s="365"/>
    </row>
    <row r="509" spans="3:4" ht="12.75" customHeight="1">
      <c r="C509" s="365"/>
      <c r="D509" s="365"/>
    </row>
    <row r="510" spans="3:4" ht="12.75" customHeight="1">
      <c r="C510" s="365"/>
      <c r="D510" s="365"/>
    </row>
    <row r="511" spans="3:4" ht="12.75" customHeight="1">
      <c r="C511" s="365"/>
      <c r="D511" s="365"/>
    </row>
    <row r="512" spans="3:4" ht="12.75" customHeight="1">
      <c r="C512" s="365"/>
      <c r="D512" s="365"/>
    </row>
    <row r="513" spans="3:4" ht="12.75" customHeight="1">
      <c r="C513" s="365"/>
      <c r="D513" s="365"/>
    </row>
    <row r="514" spans="3:4" ht="12.75" customHeight="1">
      <c r="C514" s="365"/>
      <c r="D514" s="365"/>
    </row>
    <row r="515" spans="3:4" ht="12.75" customHeight="1">
      <c r="C515" s="365"/>
      <c r="D515" s="365"/>
    </row>
    <row r="516" spans="3:4" ht="12.75" customHeight="1">
      <c r="C516" s="365"/>
      <c r="D516" s="365"/>
    </row>
    <row r="517" spans="3:4" ht="12.75" customHeight="1">
      <c r="C517" s="365"/>
      <c r="D517" s="365"/>
    </row>
    <row r="518" spans="3:4" ht="12.75" customHeight="1">
      <c r="C518" s="365"/>
      <c r="D518" s="365"/>
    </row>
    <row r="519" spans="3:4" ht="12.75" customHeight="1">
      <c r="C519" s="365"/>
      <c r="D519" s="365"/>
    </row>
    <row r="520" spans="3:4" ht="12.75" customHeight="1">
      <c r="C520" s="365"/>
      <c r="D520" s="365"/>
    </row>
    <row r="521" spans="3:4" ht="12.75" customHeight="1">
      <c r="C521" s="365"/>
      <c r="D521" s="365"/>
    </row>
    <row r="522" spans="3:4" ht="12.75" customHeight="1">
      <c r="C522" s="365"/>
      <c r="D522" s="365"/>
    </row>
    <row r="523" spans="3:4" ht="12.75" customHeight="1">
      <c r="C523" s="365"/>
      <c r="D523" s="365"/>
    </row>
    <row r="524" spans="3:4" ht="12.75" customHeight="1">
      <c r="C524" s="365"/>
      <c r="D524" s="365"/>
    </row>
    <row r="525" spans="3:4" ht="12.75" customHeight="1">
      <c r="C525" s="365"/>
      <c r="D525" s="365"/>
    </row>
    <row r="526" spans="3:4" ht="12.75" customHeight="1">
      <c r="C526" s="365"/>
      <c r="D526" s="365"/>
    </row>
    <row r="527" spans="3:4" ht="12.75" customHeight="1">
      <c r="C527" s="365"/>
      <c r="D527" s="365"/>
    </row>
    <row r="528" spans="3:4" ht="12.75" customHeight="1">
      <c r="C528" s="365"/>
      <c r="D528" s="365"/>
    </row>
    <row r="529" spans="3:4" ht="12.75" customHeight="1">
      <c r="C529" s="365"/>
      <c r="D529" s="365"/>
    </row>
    <row r="530" spans="3:4" ht="12.75" customHeight="1">
      <c r="C530" s="365"/>
      <c r="D530" s="365"/>
    </row>
    <row r="531" spans="3:4" ht="12.75" customHeight="1">
      <c r="C531" s="365"/>
      <c r="D531" s="365"/>
    </row>
    <row r="532" spans="3:4" ht="12.75" customHeight="1">
      <c r="C532" s="365"/>
      <c r="D532" s="365"/>
    </row>
    <row r="533" spans="3:4" ht="12.75" customHeight="1">
      <c r="C533" s="365"/>
      <c r="D533" s="365"/>
    </row>
    <row r="534" spans="3:4" ht="12.75" customHeight="1">
      <c r="C534" s="365"/>
      <c r="D534" s="365"/>
    </row>
    <row r="535" spans="3:4" ht="12.75" customHeight="1">
      <c r="C535" s="365"/>
      <c r="D535" s="365"/>
    </row>
    <row r="536" spans="3:4" ht="12.75" customHeight="1">
      <c r="C536" s="365"/>
      <c r="D536" s="365"/>
    </row>
    <row r="537" spans="3:4" ht="12.75" customHeight="1">
      <c r="C537" s="365"/>
      <c r="D537" s="365"/>
    </row>
    <row r="538" spans="3:4" ht="12.75" customHeight="1">
      <c r="C538" s="365"/>
      <c r="D538" s="365"/>
    </row>
    <row r="539" spans="3:4" ht="12.75" customHeight="1">
      <c r="C539" s="365"/>
      <c r="D539" s="365"/>
    </row>
    <row r="540" spans="3:4" ht="12.75" customHeight="1">
      <c r="C540" s="365"/>
      <c r="D540" s="365"/>
    </row>
    <row r="541" spans="3:4" ht="12.75" customHeight="1">
      <c r="C541" s="365"/>
      <c r="D541" s="365"/>
    </row>
    <row r="542" spans="3:4" ht="12.75" customHeight="1">
      <c r="C542" s="365"/>
      <c r="D542" s="365"/>
    </row>
    <row r="543" spans="3:4" ht="12.75" customHeight="1">
      <c r="C543" s="365"/>
      <c r="D543" s="365"/>
    </row>
    <row r="544" spans="3:4" ht="12.75" customHeight="1">
      <c r="C544" s="365"/>
      <c r="D544" s="365"/>
    </row>
    <row r="545" spans="3:4" ht="12.75" customHeight="1">
      <c r="C545" s="365"/>
      <c r="D545" s="365"/>
    </row>
    <row r="546" spans="3:4" ht="12.75" customHeight="1">
      <c r="C546" s="365"/>
      <c r="D546" s="365"/>
    </row>
    <row r="547" spans="3:4" ht="12.75" customHeight="1">
      <c r="C547" s="365"/>
      <c r="D547" s="365"/>
    </row>
    <row r="548" spans="3:4" ht="12.75" customHeight="1">
      <c r="C548" s="365"/>
      <c r="D548" s="365"/>
    </row>
    <row r="549" spans="3:4" ht="12.75" customHeight="1">
      <c r="C549" s="365"/>
      <c r="D549" s="365"/>
    </row>
    <row r="550" spans="3:4" ht="12.75" customHeight="1">
      <c r="C550" s="365"/>
      <c r="D550" s="365"/>
    </row>
    <row r="551" spans="3:4" ht="12.75" customHeight="1">
      <c r="C551" s="365"/>
      <c r="D551" s="365"/>
    </row>
    <row r="552" spans="3:4" ht="12.75" customHeight="1">
      <c r="C552" s="365"/>
      <c r="D552" s="365"/>
    </row>
    <row r="553" spans="3:4" ht="12.75" customHeight="1">
      <c r="C553" s="365"/>
      <c r="D553" s="365"/>
    </row>
    <row r="554" spans="3:4" ht="12.75" customHeight="1">
      <c r="C554" s="365"/>
      <c r="D554" s="365"/>
    </row>
    <row r="555" spans="3:4" ht="12.75" customHeight="1">
      <c r="C555" s="365"/>
      <c r="D555" s="365"/>
    </row>
    <row r="556" spans="3:4" ht="12.75" customHeight="1">
      <c r="C556" s="365"/>
      <c r="D556" s="365"/>
    </row>
    <row r="557" spans="3:4" ht="12.75" customHeight="1">
      <c r="C557" s="365"/>
      <c r="D557" s="365"/>
    </row>
    <row r="558" spans="3:4" ht="12.75" customHeight="1">
      <c r="C558" s="365"/>
      <c r="D558" s="365"/>
    </row>
    <row r="559" spans="3:4" ht="12.75" customHeight="1">
      <c r="C559" s="365"/>
      <c r="D559" s="365"/>
    </row>
    <row r="560" spans="3:4" ht="12.75" customHeight="1">
      <c r="C560" s="365"/>
      <c r="D560" s="365"/>
    </row>
    <row r="561" spans="3:4" ht="12.75" customHeight="1">
      <c r="C561" s="365"/>
      <c r="D561" s="365"/>
    </row>
    <row r="562" spans="3:4" ht="12.75" customHeight="1">
      <c r="C562" s="365"/>
      <c r="D562" s="365"/>
    </row>
    <row r="563" spans="3:4" ht="12.75" customHeight="1">
      <c r="C563" s="365"/>
      <c r="D563" s="365"/>
    </row>
    <row r="564" spans="3:4" ht="12.75" customHeight="1">
      <c r="C564" s="365"/>
      <c r="D564" s="365"/>
    </row>
    <row r="565" spans="3:4" ht="12.75" customHeight="1">
      <c r="C565" s="365"/>
      <c r="D565" s="365"/>
    </row>
    <row r="566" spans="3:4" ht="12.75" customHeight="1">
      <c r="C566" s="365"/>
      <c r="D566" s="365"/>
    </row>
    <row r="567" spans="3:4" ht="12.75" customHeight="1">
      <c r="C567" s="365"/>
      <c r="D567" s="365"/>
    </row>
    <row r="568" spans="3:4" ht="12.75" customHeight="1">
      <c r="C568" s="365"/>
      <c r="D568" s="365"/>
    </row>
    <row r="569" spans="3:4" ht="12.75" customHeight="1">
      <c r="C569" s="365"/>
      <c r="D569" s="365"/>
    </row>
    <row r="570" spans="3:4" ht="12.75" customHeight="1">
      <c r="C570" s="365"/>
      <c r="D570" s="365"/>
    </row>
    <row r="571" spans="3:4" ht="12.75" customHeight="1">
      <c r="C571" s="365"/>
      <c r="D571" s="365"/>
    </row>
    <row r="572" spans="3:4" ht="12.75" customHeight="1">
      <c r="C572" s="365"/>
      <c r="D572" s="365"/>
    </row>
    <row r="573" spans="3:4" ht="12.75" customHeight="1">
      <c r="C573" s="365"/>
      <c r="D573" s="365"/>
    </row>
    <row r="574" spans="3:4" ht="12.75" customHeight="1">
      <c r="C574" s="365"/>
      <c r="D574" s="365"/>
    </row>
    <row r="575" spans="3:4" ht="12.75" customHeight="1">
      <c r="C575" s="365"/>
      <c r="D575" s="365"/>
    </row>
    <row r="576" spans="3:4" ht="12.75" customHeight="1">
      <c r="C576" s="365"/>
      <c r="D576" s="365"/>
    </row>
    <row r="577" spans="3:4" ht="12.75" customHeight="1">
      <c r="C577" s="365"/>
      <c r="D577" s="365"/>
    </row>
    <row r="578" spans="3:4" ht="12.75" customHeight="1">
      <c r="C578" s="365"/>
      <c r="D578" s="365"/>
    </row>
    <row r="579" spans="3:4" ht="12.75" customHeight="1">
      <c r="C579" s="365"/>
      <c r="D579" s="365"/>
    </row>
    <row r="580" spans="3:4" ht="12.75" customHeight="1">
      <c r="C580" s="365"/>
      <c r="D580" s="365"/>
    </row>
    <row r="581" spans="3:4" ht="12.75" customHeight="1">
      <c r="C581" s="365"/>
      <c r="D581" s="365"/>
    </row>
    <row r="582" spans="3:4" ht="12.75" customHeight="1">
      <c r="C582" s="365"/>
      <c r="D582" s="365"/>
    </row>
    <row r="583" spans="3:4" ht="12.75" customHeight="1">
      <c r="C583" s="365"/>
      <c r="D583" s="365"/>
    </row>
    <row r="584" spans="3:4" ht="12.75" customHeight="1">
      <c r="C584" s="365"/>
      <c r="D584" s="365"/>
    </row>
    <row r="585" spans="3:4" ht="12.75" customHeight="1">
      <c r="C585" s="365"/>
      <c r="D585" s="365"/>
    </row>
    <row r="586" spans="3:4" ht="12.75" customHeight="1">
      <c r="C586" s="365"/>
      <c r="D586" s="365"/>
    </row>
    <row r="587" spans="3:4" ht="12.75" customHeight="1">
      <c r="C587" s="365"/>
      <c r="D587" s="365"/>
    </row>
    <row r="588" spans="3:4" ht="12.75" customHeight="1">
      <c r="C588" s="365"/>
      <c r="D588" s="365"/>
    </row>
    <row r="589" spans="3:4" ht="12.75" customHeight="1">
      <c r="C589" s="365"/>
      <c r="D589" s="365"/>
    </row>
    <row r="590" spans="3:4" ht="12.75" customHeight="1">
      <c r="C590" s="365"/>
      <c r="D590" s="365"/>
    </row>
    <row r="591" spans="3:4" ht="12.75" customHeight="1">
      <c r="C591" s="365"/>
      <c r="D591" s="365"/>
    </row>
    <row r="592" spans="3:4" ht="12.75" customHeight="1">
      <c r="C592" s="365"/>
      <c r="D592" s="365"/>
    </row>
    <row r="593" spans="3:4" ht="12.75" customHeight="1">
      <c r="C593" s="365"/>
      <c r="D593" s="365"/>
    </row>
    <row r="594" spans="3:4" ht="12.75" customHeight="1">
      <c r="C594" s="365"/>
      <c r="D594" s="365"/>
    </row>
    <row r="595" spans="3:4" ht="12.75" customHeight="1">
      <c r="C595" s="365"/>
      <c r="D595" s="365"/>
    </row>
    <row r="596" spans="3:4" ht="12.75" customHeight="1">
      <c r="C596" s="365"/>
      <c r="D596" s="365"/>
    </row>
    <row r="597" spans="3:4" ht="12.75" customHeight="1">
      <c r="C597" s="365"/>
      <c r="D597" s="365"/>
    </row>
    <row r="598" spans="3:4" ht="12.75" customHeight="1">
      <c r="C598" s="365"/>
      <c r="D598" s="365"/>
    </row>
    <row r="599" spans="3:4" ht="12.75" customHeight="1">
      <c r="C599" s="365"/>
      <c r="D599" s="365"/>
    </row>
    <row r="600" spans="3:4" ht="12.75" customHeight="1">
      <c r="C600" s="365"/>
      <c r="D600" s="365"/>
    </row>
    <row r="601" spans="3:4" ht="12.75" customHeight="1">
      <c r="C601" s="365"/>
      <c r="D601" s="365"/>
    </row>
    <row r="602" spans="3:4" ht="12.75" customHeight="1">
      <c r="C602" s="365"/>
      <c r="D602" s="365"/>
    </row>
    <row r="603" spans="3:4" ht="12.75" customHeight="1">
      <c r="C603" s="365"/>
      <c r="D603" s="365"/>
    </row>
    <row r="604" spans="3:4" ht="12.75" customHeight="1">
      <c r="C604" s="365"/>
      <c r="D604" s="365"/>
    </row>
    <row r="605" spans="3:4" ht="12.75" customHeight="1">
      <c r="C605" s="365"/>
      <c r="D605" s="365"/>
    </row>
    <row r="606" spans="3:4" ht="12.75" customHeight="1">
      <c r="C606" s="365"/>
      <c r="D606" s="365"/>
    </row>
    <row r="607" spans="3:4" ht="12.75" customHeight="1">
      <c r="C607" s="365"/>
      <c r="D607" s="365"/>
    </row>
    <row r="608" spans="3:4" ht="12.75" customHeight="1">
      <c r="C608" s="365"/>
      <c r="D608" s="365"/>
    </row>
    <row r="609" spans="3:4" ht="12.75" customHeight="1">
      <c r="C609" s="365"/>
      <c r="D609" s="365"/>
    </row>
    <row r="610" spans="3:4" ht="12.75" customHeight="1">
      <c r="C610" s="365"/>
      <c r="D610" s="365"/>
    </row>
    <row r="611" spans="3:4" ht="12.75" customHeight="1">
      <c r="C611" s="365"/>
      <c r="D611" s="365"/>
    </row>
    <row r="612" spans="3:4" ht="12.75" customHeight="1">
      <c r="C612" s="365"/>
      <c r="D612" s="365"/>
    </row>
    <row r="613" spans="3:4" ht="12.75" customHeight="1">
      <c r="C613" s="365"/>
      <c r="D613" s="365"/>
    </row>
    <row r="614" spans="3:4" ht="12.75" customHeight="1">
      <c r="C614" s="365"/>
      <c r="D614" s="365"/>
    </row>
    <row r="615" spans="3:4" ht="12.75" customHeight="1">
      <c r="C615" s="365"/>
      <c r="D615" s="365"/>
    </row>
    <row r="616" spans="3:4" ht="12.75" customHeight="1">
      <c r="C616" s="365"/>
      <c r="D616" s="365"/>
    </row>
    <row r="617" spans="3:4" ht="12.75" customHeight="1">
      <c r="C617" s="365"/>
      <c r="D617" s="365"/>
    </row>
    <row r="618" spans="3:4" ht="12.75" customHeight="1">
      <c r="C618" s="365"/>
      <c r="D618" s="365"/>
    </row>
    <row r="619" spans="3:4" ht="12.75" customHeight="1">
      <c r="C619" s="365"/>
      <c r="D619" s="365"/>
    </row>
    <row r="620" spans="3:4" ht="12.75" customHeight="1">
      <c r="C620" s="365"/>
      <c r="D620" s="365"/>
    </row>
    <row r="621" spans="3:4" ht="12.75" customHeight="1">
      <c r="C621" s="365"/>
      <c r="D621" s="365"/>
    </row>
    <row r="622" spans="3:4" ht="12.75" customHeight="1">
      <c r="C622" s="365"/>
      <c r="D622" s="365"/>
    </row>
    <row r="623" spans="3:4" ht="12.75" customHeight="1">
      <c r="C623" s="365"/>
      <c r="D623" s="365"/>
    </row>
    <row r="624" spans="3:4" ht="12.75" customHeight="1">
      <c r="C624" s="365"/>
      <c r="D624" s="365"/>
    </row>
    <row r="625" spans="3:4" ht="12.75" customHeight="1">
      <c r="C625" s="365"/>
      <c r="D625" s="365"/>
    </row>
    <row r="626" spans="3:4" ht="12.75" customHeight="1">
      <c r="C626" s="365"/>
      <c r="D626" s="365"/>
    </row>
    <row r="627" spans="3:4" ht="12.75" customHeight="1">
      <c r="C627" s="365"/>
      <c r="D627" s="365"/>
    </row>
    <row r="628" spans="3:4" ht="12.75" customHeight="1">
      <c r="C628" s="365"/>
      <c r="D628" s="365"/>
    </row>
    <row r="629" spans="3:4" ht="12.75" customHeight="1">
      <c r="C629" s="365"/>
      <c r="D629" s="365"/>
    </row>
    <row r="630" spans="3:4" ht="12.75" customHeight="1">
      <c r="C630" s="365"/>
      <c r="D630" s="365"/>
    </row>
    <row r="631" spans="3:4" ht="12.75" customHeight="1">
      <c r="C631" s="365"/>
      <c r="D631" s="365"/>
    </row>
    <row r="632" spans="3:4" ht="12.75" customHeight="1">
      <c r="C632" s="365"/>
      <c r="D632" s="365"/>
    </row>
    <row r="633" spans="3:4" ht="12.75" customHeight="1">
      <c r="C633" s="365"/>
      <c r="D633" s="365"/>
    </row>
    <row r="634" spans="3:4" ht="12.75" customHeight="1">
      <c r="C634" s="365"/>
      <c r="D634" s="365"/>
    </row>
    <row r="635" spans="3:4" ht="12.75" customHeight="1">
      <c r="C635" s="365"/>
      <c r="D635" s="365"/>
    </row>
    <row r="636" spans="3:4" ht="12.75" customHeight="1">
      <c r="C636" s="365"/>
      <c r="D636" s="365"/>
    </row>
    <row r="637" spans="3:4" ht="12.75" customHeight="1">
      <c r="C637" s="365"/>
      <c r="D637" s="365"/>
    </row>
    <row r="638" spans="3:4" ht="12.75" customHeight="1">
      <c r="C638" s="365"/>
      <c r="D638" s="365"/>
    </row>
    <row r="639" spans="3:4" ht="12.75" customHeight="1">
      <c r="C639" s="365"/>
      <c r="D639" s="365"/>
    </row>
    <row r="640" spans="3:4" ht="12.75" customHeight="1">
      <c r="C640" s="365"/>
      <c r="D640" s="365"/>
    </row>
    <row r="641" spans="3:4" ht="12.75" customHeight="1">
      <c r="C641" s="365"/>
      <c r="D641" s="365"/>
    </row>
    <row r="642" spans="3:4" ht="12.75" customHeight="1">
      <c r="C642" s="365"/>
      <c r="D642" s="365"/>
    </row>
    <row r="643" spans="3:4" ht="12.75" customHeight="1">
      <c r="C643" s="365"/>
      <c r="D643" s="365"/>
    </row>
    <row r="644" spans="3:4" ht="12.75" customHeight="1">
      <c r="C644" s="365"/>
      <c r="D644" s="365"/>
    </row>
    <row r="645" spans="3:4" ht="12.75" customHeight="1">
      <c r="C645" s="365"/>
      <c r="D645" s="365"/>
    </row>
    <row r="646" spans="3:4" ht="12.75" customHeight="1">
      <c r="C646" s="365"/>
      <c r="D646" s="365"/>
    </row>
    <row r="647" spans="3:4" ht="12.75" customHeight="1">
      <c r="C647" s="365"/>
      <c r="D647" s="365"/>
    </row>
    <row r="648" spans="3:4" ht="12.75" customHeight="1">
      <c r="C648" s="365"/>
      <c r="D648" s="365"/>
    </row>
    <row r="649" spans="3:4" ht="12.75" customHeight="1">
      <c r="C649" s="365"/>
      <c r="D649" s="365"/>
    </row>
    <row r="650" spans="3:4" ht="12.75" customHeight="1">
      <c r="C650" s="365"/>
      <c r="D650" s="365"/>
    </row>
    <row r="651" spans="3:4" ht="12.75" customHeight="1">
      <c r="C651" s="365"/>
      <c r="D651" s="365"/>
    </row>
    <row r="652" spans="3:4" ht="12.75" customHeight="1">
      <c r="C652" s="365"/>
      <c r="D652" s="365"/>
    </row>
    <row r="653" spans="3:4" ht="12.75" customHeight="1">
      <c r="C653" s="365"/>
      <c r="D653" s="365"/>
    </row>
    <row r="654" spans="3:4" ht="12.75" customHeight="1">
      <c r="C654" s="365"/>
      <c r="D654" s="365"/>
    </row>
    <row r="655" spans="3:4" ht="12.75" customHeight="1">
      <c r="C655" s="365"/>
      <c r="D655" s="365"/>
    </row>
    <row r="656" spans="3:4" ht="12.75" customHeight="1">
      <c r="C656" s="365"/>
      <c r="D656" s="365"/>
    </row>
    <row r="657" spans="3:4" ht="12.75" customHeight="1">
      <c r="C657" s="365"/>
      <c r="D657" s="365"/>
    </row>
    <row r="658" spans="3:4" ht="12.75" customHeight="1">
      <c r="C658" s="365"/>
      <c r="D658" s="365"/>
    </row>
    <row r="659" spans="3:4" ht="12.75" customHeight="1">
      <c r="C659" s="365"/>
      <c r="D659" s="365"/>
    </row>
    <row r="660" spans="3:4" ht="12.75" customHeight="1">
      <c r="C660" s="365"/>
      <c r="D660" s="365"/>
    </row>
    <row r="661" spans="3:4" ht="12.75" customHeight="1">
      <c r="C661" s="365"/>
      <c r="D661" s="365"/>
    </row>
    <row r="662" spans="3:4" ht="12.75" customHeight="1">
      <c r="C662" s="365"/>
      <c r="D662" s="365"/>
    </row>
    <row r="663" spans="3:4" ht="12.75" customHeight="1">
      <c r="C663" s="365"/>
      <c r="D663" s="365"/>
    </row>
    <row r="664" spans="3:4" ht="12.75" customHeight="1">
      <c r="C664" s="365"/>
      <c r="D664" s="365"/>
    </row>
    <row r="665" spans="3:4" ht="12.75" customHeight="1">
      <c r="C665" s="365"/>
      <c r="D665" s="365"/>
    </row>
    <row r="666" spans="3:4" ht="12.75" customHeight="1">
      <c r="C666" s="365"/>
      <c r="D666" s="365"/>
    </row>
    <row r="667" spans="3:4" ht="12.75" customHeight="1">
      <c r="C667" s="365"/>
      <c r="D667" s="365"/>
    </row>
    <row r="668" spans="3:4" ht="12.75" customHeight="1">
      <c r="C668" s="365"/>
      <c r="D668" s="365"/>
    </row>
    <row r="669" spans="3:4" ht="12.75" customHeight="1">
      <c r="C669" s="365"/>
      <c r="D669" s="365"/>
    </row>
    <row r="670" spans="3:4" ht="12.75" customHeight="1">
      <c r="C670" s="365"/>
      <c r="D670" s="365"/>
    </row>
    <row r="671" spans="3:4" ht="12.75" customHeight="1">
      <c r="C671" s="365"/>
      <c r="D671" s="365"/>
    </row>
    <row r="672" spans="3:4" ht="12.75" customHeight="1">
      <c r="C672" s="365"/>
      <c r="D672" s="365"/>
    </row>
    <row r="673" spans="3:4" ht="12.75" customHeight="1">
      <c r="C673" s="365"/>
      <c r="D673" s="365"/>
    </row>
    <row r="674" spans="3:4" ht="12.75" customHeight="1">
      <c r="C674" s="365"/>
      <c r="D674" s="365"/>
    </row>
    <row r="675" spans="3:4" ht="12.75" customHeight="1">
      <c r="C675" s="365"/>
      <c r="D675" s="365"/>
    </row>
    <row r="676" spans="3:4" ht="12.75" customHeight="1">
      <c r="C676" s="365"/>
      <c r="D676" s="365"/>
    </row>
    <row r="677" spans="3:4" ht="12.75" customHeight="1">
      <c r="C677" s="365"/>
      <c r="D677" s="365"/>
    </row>
    <row r="678" spans="3:4" ht="12.75" customHeight="1">
      <c r="C678" s="365"/>
      <c r="D678" s="365"/>
    </row>
    <row r="679" spans="3:4" ht="12.75" customHeight="1">
      <c r="C679" s="365"/>
      <c r="D679" s="365"/>
    </row>
    <row r="680" spans="3:4" ht="12.75" customHeight="1">
      <c r="C680" s="365"/>
      <c r="D680" s="365"/>
    </row>
    <row r="681" spans="3:4" ht="12.75" customHeight="1">
      <c r="C681" s="365"/>
      <c r="D681" s="365"/>
    </row>
    <row r="682" spans="3:4" ht="12.75" customHeight="1">
      <c r="C682" s="365"/>
      <c r="D682" s="365"/>
    </row>
    <row r="683" spans="3:4" ht="12.75" customHeight="1">
      <c r="C683" s="365"/>
      <c r="D683" s="365"/>
    </row>
    <row r="684" spans="3:4" ht="12.75" customHeight="1">
      <c r="C684" s="365"/>
      <c r="D684" s="365"/>
    </row>
    <row r="685" spans="3:4" ht="12.75" customHeight="1">
      <c r="C685" s="365"/>
      <c r="D685" s="365"/>
    </row>
    <row r="686" spans="3:4" ht="12.75" customHeight="1">
      <c r="C686" s="365"/>
      <c r="D686" s="365"/>
    </row>
    <row r="687" spans="3:4" ht="12.75" customHeight="1">
      <c r="C687" s="365"/>
      <c r="D687" s="365"/>
    </row>
    <row r="688" spans="3:4" ht="12.75" customHeight="1">
      <c r="C688" s="365"/>
      <c r="D688" s="365"/>
    </row>
    <row r="689" spans="3:4" ht="12.75" customHeight="1">
      <c r="C689" s="365"/>
      <c r="D689" s="365"/>
    </row>
    <row r="690" spans="3:4" ht="12.75" customHeight="1">
      <c r="C690" s="365"/>
      <c r="D690" s="365"/>
    </row>
    <row r="691" spans="3:4" ht="12.75" customHeight="1">
      <c r="C691" s="365"/>
      <c r="D691" s="365"/>
    </row>
    <row r="692" spans="3:4" ht="12.75" customHeight="1">
      <c r="C692" s="365"/>
      <c r="D692" s="365"/>
    </row>
    <row r="693" spans="3:4" ht="12.75" customHeight="1">
      <c r="C693" s="365"/>
      <c r="D693" s="365"/>
    </row>
    <row r="694" spans="3:4" ht="12.75" customHeight="1">
      <c r="C694" s="365"/>
      <c r="D694" s="365"/>
    </row>
    <row r="695" spans="3:4" ht="12.75" customHeight="1">
      <c r="C695" s="365"/>
      <c r="D695" s="365"/>
    </row>
    <row r="696" spans="3:4" ht="12.75" customHeight="1">
      <c r="C696" s="365"/>
      <c r="D696" s="365"/>
    </row>
    <row r="697" spans="3:4" ht="12.75" customHeight="1">
      <c r="C697" s="365"/>
      <c r="D697" s="365"/>
    </row>
    <row r="698" spans="3:4" ht="12.75" customHeight="1">
      <c r="C698" s="365"/>
      <c r="D698" s="365"/>
    </row>
    <row r="699" spans="3:4" ht="12.75" customHeight="1">
      <c r="C699" s="365"/>
      <c r="D699" s="365"/>
    </row>
    <row r="700" spans="3:4" ht="12.75" customHeight="1">
      <c r="C700" s="365"/>
      <c r="D700" s="365"/>
    </row>
    <row r="701" spans="3:4" ht="12.75" customHeight="1">
      <c r="C701" s="365"/>
      <c r="D701" s="365"/>
    </row>
    <row r="702" spans="3:4" ht="12.75" customHeight="1">
      <c r="C702" s="365"/>
      <c r="D702" s="365"/>
    </row>
    <row r="703" spans="3:4" ht="12.75" customHeight="1">
      <c r="C703" s="365"/>
      <c r="D703" s="365"/>
    </row>
    <row r="704" spans="3:4" ht="12.75" customHeight="1">
      <c r="C704" s="365"/>
      <c r="D704" s="365"/>
    </row>
    <row r="705" spans="3:4" ht="12.75" customHeight="1">
      <c r="C705" s="365"/>
      <c r="D705" s="365"/>
    </row>
    <row r="706" spans="3:4" ht="12.75" customHeight="1">
      <c r="C706" s="365"/>
      <c r="D706" s="365"/>
    </row>
    <row r="707" spans="3:4" ht="12.75" customHeight="1">
      <c r="C707" s="365"/>
      <c r="D707" s="365"/>
    </row>
    <row r="708" spans="3:4" ht="12.75" customHeight="1">
      <c r="C708" s="365"/>
      <c r="D708" s="365"/>
    </row>
    <row r="709" spans="3:4" ht="12.75" customHeight="1">
      <c r="C709" s="365"/>
      <c r="D709" s="365"/>
    </row>
    <row r="710" spans="3:4" ht="12.75" customHeight="1">
      <c r="C710" s="365"/>
      <c r="D710" s="365"/>
    </row>
    <row r="711" spans="3:4" ht="12.75" customHeight="1">
      <c r="C711" s="365"/>
      <c r="D711" s="365"/>
    </row>
    <row r="712" spans="3:4" ht="12.75" customHeight="1">
      <c r="C712" s="365"/>
      <c r="D712" s="365"/>
    </row>
    <row r="713" spans="3:4" ht="12.75" customHeight="1">
      <c r="C713" s="365"/>
      <c r="D713" s="365"/>
    </row>
    <row r="714" spans="3:4" ht="12.75" customHeight="1">
      <c r="C714" s="365"/>
      <c r="D714" s="365"/>
    </row>
    <row r="715" spans="3:4" ht="12.75" customHeight="1">
      <c r="C715" s="365"/>
      <c r="D715" s="365"/>
    </row>
    <row r="716" spans="3:4" ht="12.75" customHeight="1">
      <c r="C716" s="365"/>
      <c r="D716" s="365"/>
    </row>
    <row r="717" spans="3:4" ht="12.75" customHeight="1">
      <c r="C717" s="365"/>
      <c r="D717" s="365"/>
    </row>
    <row r="718" spans="3:4" ht="12.75" customHeight="1">
      <c r="C718" s="365"/>
      <c r="D718" s="365"/>
    </row>
    <row r="719" spans="3:4" ht="12.75" customHeight="1">
      <c r="C719" s="365"/>
      <c r="D719" s="365"/>
    </row>
    <row r="720" spans="3:4" ht="12.75" customHeight="1">
      <c r="C720" s="365"/>
      <c r="D720" s="365"/>
    </row>
    <row r="721" spans="3:4" ht="12.75" customHeight="1">
      <c r="C721" s="365"/>
      <c r="D721" s="365"/>
    </row>
    <row r="722" spans="3:4" ht="12.75" customHeight="1">
      <c r="C722" s="365"/>
      <c r="D722" s="365"/>
    </row>
    <row r="723" spans="3:4" ht="12.75" customHeight="1">
      <c r="C723" s="365"/>
      <c r="D723" s="365"/>
    </row>
    <row r="724" spans="3:4" ht="12.75" customHeight="1">
      <c r="C724" s="365"/>
      <c r="D724" s="365"/>
    </row>
    <row r="725" spans="3:4" ht="12.75" customHeight="1">
      <c r="C725" s="365"/>
      <c r="D725" s="365"/>
    </row>
    <row r="726" spans="3:4" ht="12.75" customHeight="1">
      <c r="C726" s="365"/>
      <c r="D726" s="365"/>
    </row>
    <row r="727" spans="3:4" ht="12.75" customHeight="1">
      <c r="C727" s="365"/>
      <c r="D727" s="365"/>
    </row>
    <row r="728" spans="3:4" ht="12.75" customHeight="1">
      <c r="C728" s="365"/>
      <c r="D728" s="365"/>
    </row>
    <row r="729" spans="3:4" ht="12.75" customHeight="1">
      <c r="C729" s="365"/>
      <c r="D729" s="365"/>
    </row>
    <row r="730" spans="3:4" ht="12.75" customHeight="1">
      <c r="C730" s="365"/>
      <c r="D730" s="365"/>
    </row>
    <row r="731" spans="3:4" ht="12.75" customHeight="1">
      <c r="C731" s="365"/>
      <c r="D731" s="365"/>
    </row>
    <row r="732" spans="3:4" ht="12.75" customHeight="1">
      <c r="C732" s="365"/>
      <c r="D732" s="365"/>
    </row>
    <row r="733" spans="3:4" ht="12.75" customHeight="1">
      <c r="C733" s="365"/>
      <c r="D733" s="365"/>
    </row>
    <row r="734" spans="3:4" ht="12.75" customHeight="1">
      <c r="C734" s="365"/>
      <c r="D734" s="365"/>
    </row>
    <row r="735" spans="3:4" ht="12.75" customHeight="1">
      <c r="C735" s="365"/>
      <c r="D735" s="365"/>
    </row>
    <row r="736" spans="3:4" ht="12.75" customHeight="1">
      <c r="C736" s="365"/>
      <c r="D736" s="365"/>
    </row>
    <row r="737" spans="3:4" ht="12.75" customHeight="1">
      <c r="C737" s="365"/>
      <c r="D737" s="365"/>
    </row>
    <row r="738" spans="3:4" ht="12.75" customHeight="1">
      <c r="C738" s="365"/>
      <c r="D738" s="365"/>
    </row>
    <row r="739" spans="3:4" ht="12.75" customHeight="1">
      <c r="C739" s="365"/>
      <c r="D739" s="365"/>
    </row>
    <row r="740" spans="3:4" ht="12.75" customHeight="1">
      <c r="C740" s="365"/>
      <c r="D740" s="365"/>
    </row>
    <row r="741" spans="3:4" ht="12.75" customHeight="1">
      <c r="C741" s="365"/>
      <c r="D741" s="365"/>
    </row>
    <row r="742" spans="3:4" ht="12.75" customHeight="1">
      <c r="C742" s="365"/>
      <c r="D742" s="365"/>
    </row>
    <row r="743" spans="3:4" ht="12.75" customHeight="1">
      <c r="C743" s="365"/>
      <c r="D743" s="365"/>
    </row>
    <row r="744" spans="3:4" ht="12.75" customHeight="1">
      <c r="C744" s="365"/>
      <c r="D744" s="365"/>
    </row>
    <row r="745" spans="3:4" ht="12.75" customHeight="1">
      <c r="C745" s="365"/>
      <c r="D745" s="365"/>
    </row>
    <row r="746" spans="3:4" ht="12.75" customHeight="1">
      <c r="C746" s="365"/>
      <c r="D746" s="365"/>
    </row>
    <row r="747" spans="3:4" ht="12.75" customHeight="1">
      <c r="C747" s="365"/>
      <c r="D747" s="365"/>
    </row>
    <row r="748" spans="3:4" ht="12.75" customHeight="1">
      <c r="C748" s="365"/>
      <c r="D748" s="365"/>
    </row>
    <row r="749" spans="3:4" ht="12.75" customHeight="1">
      <c r="C749" s="365"/>
      <c r="D749" s="365"/>
    </row>
    <row r="750" spans="3:4" ht="12.75" customHeight="1">
      <c r="C750" s="365"/>
      <c r="D750" s="365"/>
    </row>
    <row r="751" spans="3:4" ht="12.75" customHeight="1">
      <c r="C751" s="365"/>
      <c r="D751" s="365"/>
    </row>
    <row r="752" spans="3:4" ht="12.75" customHeight="1">
      <c r="C752" s="365"/>
      <c r="D752" s="365"/>
    </row>
    <row r="753" spans="3:4" ht="12.75" customHeight="1">
      <c r="C753" s="365"/>
      <c r="D753" s="365"/>
    </row>
    <row r="754" spans="3:4" ht="12.75" customHeight="1">
      <c r="C754" s="365"/>
      <c r="D754" s="365"/>
    </row>
    <row r="755" spans="3:4" ht="12.75" customHeight="1">
      <c r="C755" s="365"/>
      <c r="D755" s="365"/>
    </row>
    <row r="756" spans="3:4" ht="12.75" customHeight="1">
      <c r="C756" s="365"/>
      <c r="D756" s="365"/>
    </row>
    <row r="757" spans="3:4" ht="12.75" customHeight="1">
      <c r="C757" s="365"/>
      <c r="D757" s="365"/>
    </row>
    <row r="758" spans="3:4" ht="12.75" customHeight="1">
      <c r="C758" s="365"/>
      <c r="D758" s="365"/>
    </row>
    <row r="759" spans="3:4" ht="12.75" customHeight="1">
      <c r="C759" s="365"/>
      <c r="D759" s="365"/>
    </row>
    <row r="760" spans="3:4" ht="12.75" customHeight="1">
      <c r="C760" s="365"/>
      <c r="D760" s="365"/>
    </row>
    <row r="761" spans="3:4" ht="12.75" customHeight="1">
      <c r="C761" s="365"/>
      <c r="D761" s="365"/>
    </row>
    <row r="762" spans="3:4" ht="12.75" customHeight="1">
      <c r="C762" s="365"/>
      <c r="D762" s="365"/>
    </row>
    <row r="763" spans="3:4" ht="12.75" customHeight="1">
      <c r="C763" s="365"/>
      <c r="D763" s="365"/>
    </row>
    <row r="764" spans="3:4" ht="12.75" customHeight="1">
      <c r="C764" s="365"/>
      <c r="D764" s="365"/>
    </row>
    <row r="765" spans="3:4" ht="12.75" customHeight="1">
      <c r="C765" s="365"/>
      <c r="D765" s="365"/>
    </row>
    <row r="766" spans="3:4" ht="12.75" customHeight="1">
      <c r="C766" s="365"/>
      <c r="D766" s="365"/>
    </row>
    <row r="767" spans="3:4" ht="12.75" customHeight="1">
      <c r="C767" s="365"/>
      <c r="D767" s="365"/>
    </row>
    <row r="768" spans="3:4" ht="12.75" customHeight="1">
      <c r="C768" s="365"/>
      <c r="D768" s="365"/>
    </row>
    <row r="769" spans="3:4" ht="12.75" customHeight="1">
      <c r="C769" s="365"/>
      <c r="D769" s="365"/>
    </row>
    <row r="770" spans="3:4" ht="12.75" customHeight="1">
      <c r="C770" s="365"/>
      <c r="D770" s="365"/>
    </row>
    <row r="771" spans="3:4" ht="12.75" customHeight="1">
      <c r="C771" s="365"/>
      <c r="D771" s="365"/>
    </row>
    <row r="772" spans="3:4" ht="12.75" customHeight="1">
      <c r="C772" s="365"/>
      <c r="D772" s="365"/>
    </row>
    <row r="773" spans="3:4" ht="12.75" customHeight="1">
      <c r="C773" s="365"/>
      <c r="D773" s="365"/>
    </row>
    <row r="774" spans="3:4" ht="12.75" customHeight="1">
      <c r="C774" s="365"/>
      <c r="D774" s="365"/>
    </row>
    <row r="775" spans="3:4" ht="12.75" customHeight="1">
      <c r="C775" s="365"/>
      <c r="D775" s="365"/>
    </row>
    <row r="776" spans="3:4" ht="12.75" customHeight="1">
      <c r="C776" s="365"/>
      <c r="D776" s="365"/>
    </row>
    <row r="777" spans="3:4" ht="12.75" customHeight="1">
      <c r="C777" s="365"/>
      <c r="D777" s="365"/>
    </row>
    <row r="778" spans="3:4" ht="12.75" customHeight="1">
      <c r="C778" s="365"/>
      <c r="D778" s="365"/>
    </row>
    <row r="779" spans="3:4" ht="12.75" customHeight="1">
      <c r="C779" s="365"/>
      <c r="D779" s="365"/>
    </row>
    <row r="780" spans="3:4" ht="12.75" customHeight="1">
      <c r="C780" s="365"/>
      <c r="D780" s="365"/>
    </row>
    <row r="781" spans="3:4" ht="12.75" customHeight="1">
      <c r="C781" s="365"/>
      <c r="D781" s="365"/>
    </row>
    <row r="782" spans="3:4" ht="12.75" customHeight="1">
      <c r="C782" s="365"/>
      <c r="D782" s="365"/>
    </row>
    <row r="783" spans="3:4" ht="12.75" customHeight="1">
      <c r="C783" s="365"/>
      <c r="D783" s="365"/>
    </row>
    <row r="784" spans="3:4" ht="12.75" customHeight="1">
      <c r="C784" s="365"/>
      <c r="D784" s="365"/>
    </row>
    <row r="785" spans="3:4" ht="12.75" customHeight="1">
      <c r="C785" s="365"/>
      <c r="D785" s="365"/>
    </row>
    <row r="786" spans="3:4" ht="12.75" customHeight="1">
      <c r="C786" s="365"/>
      <c r="D786" s="365"/>
    </row>
    <row r="787" spans="3:4" ht="12.75" customHeight="1">
      <c r="C787" s="365"/>
      <c r="D787" s="365"/>
    </row>
    <row r="788" spans="3:4" ht="12.75" customHeight="1">
      <c r="C788" s="365"/>
      <c r="D788" s="365"/>
    </row>
    <row r="789" spans="3:4" ht="12.75" customHeight="1">
      <c r="C789" s="365"/>
      <c r="D789" s="365"/>
    </row>
    <row r="790" spans="3:4" ht="12.75" customHeight="1">
      <c r="C790" s="365"/>
      <c r="D790" s="365"/>
    </row>
    <row r="791" spans="3:4" ht="12.75" customHeight="1">
      <c r="C791" s="365"/>
      <c r="D791" s="365"/>
    </row>
    <row r="792" spans="3:4" ht="12.75" customHeight="1">
      <c r="C792" s="365"/>
      <c r="D792" s="365"/>
    </row>
    <row r="793" spans="3:4" ht="12.75" customHeight="1">
      <c r="C793" s="365"/>
      <c r="D793" s="365"/>
    </row>
    <row r="794" spans="3:4" ht="12.75" customHeight="1">
      <c r="C794" s="365"/>
      <c r="D794" s="365"/>
    </row>
    <row r="795" spans="3:4" ht="12.75" customHeight="1">
      <c r="C795" s="365"/>
      <c r="D795" s="365"/>
    </row>
    <row r="796" spans="3:4" ht="12.75" customHeight="1">
      <c r="C796" s="365"/>
      <c r="D796" s="365"/>
    </row>
    <row r="797" spans="3:4" ht="12.75" customHeight="1">
      <c r="C797" s="365"/>
      <c r="D797" s="365"/>
    </row>
    <row r="798" spans="3:4" ht="12.75" customHeight="1">
      <c r="C798" s="365"/>
      <c r="D798" s="365"/>
    </row>
    <row r="799" spans="3:4" ht="12.75" customHeight="1">
      <c r="C799" s="365"/>
      <c r="D799" s="365"/>
    </row>
    <row r="800" spans="3:4" ht="12.75" customHeight="1">
      <c r="C800" s="365"/>
      <c r="D800" s="365"/>
    </row>
    <row r="801" spans="3:4" ht="12.75" customHeight="1">
      <c r="C801" s="365"/>
      <c r="D801" s="365"/>
    </row>
    <row r="802" spans="3:4" ht="12.75" customHeight="1">
      <c r="C802" s="365"/>
      <c r="D802" s="365"/>
    </row>
    <row r="803" spans="3:4" ht="12.75" customHeight="1">
      <c r="C803" s="365"/>
      <c r="D803" s="365"/>
    </row>
    <row r="804" spans="3:4" ht="12.75" customHeight="1">
      <c r="C804" s="365"/>
      <c r="D804" s="365"/>
    </row>
    <row r="805" spans="3:4" ht="12.75" customHeight="1">
      <c r="C805" s="365"/>
      <c r="D805" s="365"/>
    </row>
    <row r="806" spans="3:4" ht="12.75" customHeight="1">
      <c r="C806" s="365"/>
      <c r="D806" s="365"/>
    </row>
    <row r="807" spans="3:4" ht="12.75" customHeight="1">
      <c r="C807" s="365"/>
      <c r="D807" s="365"/>
    </row>
    <row r="808" spans="3:4" ht="12.75" customHeight="1">
      <c r="C808" s="365"/>
      <c r="D808" s="365"/>
    </row>
    <row r="809" spans="3:4" ht="12.75" customHeight="1">
      <c r="C809" s="365"/>
      <c r="D809" s="365"/>
    </row>
    <row r="810" spans="3:4" ht="12.75" customHeight="1">
      <c r="C810" s="365"/>
      <c r="D810" s="365"/>
    </row>
    <row r="811" spans="3:4" ht="12.75" customHeight="1">
      <c r="C811" s="365"/>
      <c r="D811" s="365"/>
    </row>
    <row r="812" spans="3:4" ht="12.75" customHeight="1">
      <c r="C812" s="365"/>
      <c r="D812" s="365"/>
    </row>
    <row r="813" spans="3:4" ht="12.75" customHeight="1">
      <c r="C813" s="365"/>
      <c r="D813" s="365"/>
    </row>
    <row r="814" spans="3:4" ht="12.75" customHeight="1">
      <c r="C814" s="365"/>
      <c r="D814" s="365"/>
    </row>
    <row r="815" spans="3:4" ht="12.75" customHeight="1">
      <c r="C815" s="365"/>
      <c r="D815" s="365"/>
    </row>
    <row r="816" spans="3:4" ht="12.75" customHeight="1">
      <c r="C816" s="365"/>
      <c r="D816" s="365"/>
    </row>
    <row r="817" spans="3:4" ht="12.75" customHeight="1">
      <c r="C817" s="365"/>
      <c r="D817" s="365"/>
    </row>
    <row r="818" spans="3:4" ht="12.75" customHeight="1">
      <c r="C818" s="365"/>
      <c r="D818" s="365"/>
    </row>
    <row r="819" spans="3:4" ht="12.75" customHeight="1">
      <c r="C819" s="365"/>
      <c r="D819" s="365"/>
    </row>
    <row r="820" spans="3:4" ht="12.75" customHeight="1">
      <c r="C820" s="365"/>
      <c r="D820" s="365"/>
    </row>
    <row r="821" spans="3:4" ht="12.75" customHeight="1">
      <c r="C821" s="365"/>
      <c r="D821" s="365"/>
    </row>
    <row r="822" spans="3:4" ht="12.75" customHeight="1">
      <c r="C822" s="365"/>
      <c r="D822" s="365"/>
    </row>
    <row r="823" spans="3:4" ht="12.75" customHeight="1">
      <c r="C823" s="365"/>
      <c r="D823" s="365"/>
    </row>
    <row r="824" spans="3:4" ht="12.75" customHeight="1">
      <c r="C824" s="365"/>
      <c r="D824" s="365"/>
    </row>
    <row r="825" spans="3:4" ht="12.75" customHeight="1">
      <c r="C825" s="365"/>
      <c r="D825" s="365"/>
    </row>
    <row r="826" spans="3:4" ht="12.75" customHeight="1">
      <c r="C826" s="365"/>
      <c r="D826" s="365"/>
    </row>
    <row r="827" spans="3:4" ht="12.75" customHeight="1">
      <c r="C827" s="365"/>
      <c r="D827" s="365"/>
    </row>
    <row r="828" spans="3:4" ht="12.75" customHeight="1">
      <c r="C828" s="365"/>
      <c r="D828" s="365"/>
    </row>
    <row r="829" spans="3:4" ht="12.75" customHeight="1">
      <c r="C829" s="365"/>
      <c r="D829" s="365"/>
    </row>
    <row r="830" spans="3:4" ht="12.75" customHeight="1">
      <c r="C830" s="365"/>
      <c r="D830" s="365"/>
    </row>
    <row r="831" spans="3:4" ht="12.75" customHeight="1">
      <c r="C831" s="365"/>
      <c r="D831" s="365"/>
    </row>
    <row r="832" spans="3:4" ht="12.75" customHeight="1">
      <c r="C832" s="365"/>
      <c r="D832" s="365"/>
    </row>
    <row r="833" spans="3:4" ht="12.75" customHeight="1">
      <c r="C833" s="365"/>
      <c r="D833" s="365"/>
    </row>
    <row r="834" spans="3:4" ht="12.75" customHeight="1">
      <c r="C834" s="365"/>
      <c r="D834" s="365"/>
    </row>
    <row r="835" spans="3:4" ht="12.75" customHeight="1">
      <c r="C835" s="365"/>
      <c r="D835" s="365"/>
    </row>
    <row r="836" spans="3:4" ht="12.75" customHeight="1">
      <c r="C836" s="365"/>
      <c r="D836" s="365"/>
    </row>
    <row r="837" spans="3:4" ht="12.75" customHeight="1">
      <c r="C837" s="365"/>
      <c r="D837" s="365"/>
    </row>
    <row r="838" spans="3:4" ht="12.75" customHeight="1">
      <c r="C838" s="365"/>
      <c r="D838" s="365"/>
    </row>
    <row r="839" spans="3:4" ht="12.75" customHeight="1">
      <c r="C839" s="365"/>
      <c r="D839" s="365"/>
    </row>
    <row r="840" spans="3:4" ht="12.75" customHeight="1">
      <c r="C840" s="365"/>
      <c r="D840" s="365"/>
    </row>
    <row r="841" spans="3:4" ht="12.75" customHeight="1">
      <c r="C841" s="365"/>
      <c r="D841" s="365"/>
    </row>
    <row r="842" spans="3:4" ht="12.75" customHeight="1">
      <c r="C842" s="365"/>
      <c r="D842" s="365"/>
    </row>
    <row r="843" spans="3:4" ht="12.75" customHeight="1">
      <c r="C843" s="365"/>
      <c r="D843" s="365"/>
    </row>
    <row r="844" spans="3:4" ht="12.75" customHeight="1">
      <c r="C844" s="365"/>
      <c r="D844" s="365"/>
    </row>
    <row r="845" spans="3:4" ht="12.75" customHeight="1">
      <c r="C845" s="365"/>
      <c r="D845" s="365"/>
    </row>
    <row r="846" spans="3:4" ht="12.75" customHeight="1">
      <c r="C846" s="365"/>
      <c r="D846" s="365"/>
    </row>
    <row r="847" spans="3:4" ht="12.75" customHeight="1">
      <c r="C847" s="365"/>
      <c r="D847" s="365"/>
    </row>
    <row r="848" spans="3:4" ht="12.75" customHeight="1">
      <c r="C848" s="365"/>
      <c r="D848" s="365"/>
    </row>
    <row r="849" spans="3:4" ht="12.75" customHeight="1">
      <c r="C849" s="365"/>
      <c r="D849" s="365"/>
    </row>
    <row r="850" spans="3:4" ht="12.75" customHeight="1">
      <c r="C850" s="365"/>
      <c r="D850" s="365"/>
    </row>
    <row r="851" spans="3:4" ht="12.75" customHeight="1">
      <c r="C851" s="365"/>
      <c r="D851" s="365"/>
    </row>
    <row r="852" spans="3:4" ht="12.75" customHeight="1">
      <c r="C852" s="365"/>
      <c r="D852" s="365"/>
    </row>
    <row r="853" spans="3:4" ht="12.75" customHeight="1">
      <c r="C853" s="365"/>
      <c r="D853" s="365"/>
    </row>
    <row r="854" spans="3:4" ht="12.75" customHeight="1">
      <c r="C854" s="365"/>
      <c r="D854" s="365"/>
    </row>
    <row r="855" spans="3:4" ht="12.75" customHeight="1">
      <c r="C855" s="365"/>
      <c r="D855" s="365"/>
    </row>
    <row r="856" spans="3:4" ht="12.75" customHeight="1">
      <c r="C856" s="365"/>
      <c r="D856" s="365"/>
    </row>
    <row r="857" spans="3:4" ht="12.75" customHeight="1">
      <c r="C857" s="365"/>
      <c r="D857" s="365"/>
    </row>
    <row r="858" spans="3:4" ht="12.75" customHeight="1">
      <c r="C858" s="365"/>
      <c r="D858" s="365"/>
    </row>
    <row r="859" spans="3:4" ht="12.75" customHeight="1">
      <c r="C859" s="365"/>
      <c r="D859" s="365"/>
    </row>
    <row r="860" spans="3:4" ht="12.75" customHeight="1">
      <c r="C860" s="365"/>
      <c r="D860" s="365"/>
    </row>
    <row r="861" spans="3:4" ht="12.75" customHeight="1">
      <c r="C861" s="365"/>
      <c r="D861" s="365"/>
    </row>
    <row r="862" spans="3:4" ht="12.75" customHeight="1">
      <c r="C862" s="365"/>
      <c r="D862" s="365"/>
    </row>
    <row r="863" spans="3:4" ht="12.75" customHeight="1">
      <c r="C863" s="365"/>
      <c r="D863" s="365"/>
    </row>
    <row r="864" spans="3:4" ht="12.75" customHeight="1">
      <c r="C864" s="365"/>
      <c r="D864" s="365"/>
    </row>
    <row r="865" spans="3:4" ht="12.75" customHeight="1">
      <c r="C865" s="365"/>
      <c r="D865" s="365"/>
    </row>
    <row r="866" spans="3:4" ht="12.75" customHeight="1">
      <c r="C866" s="365"/>
      <c r="D866" s="365"/>
    </row>
    <row r="867" spans="3:4" ht="12.75" customHeight="1">
      <c r="C867" s="365"/>
      <c r="D867" s="365"/>
    </row>
    <row r="868" spans="3:4" ht="12.75" customHeight="1">
      <c r="C868" s="365"/>
      <c r="D868" s="365"/>
    </row>
    <row r="869" spans="3:4" ht="12.75" customHeight="1">
      <c r="C869" s="365"/>
      <c r="D869" s="365"/>
    </row>
    <row r="870" spans="3:4" ht="12.75" customHeight="1">
      <c r="C870" s="365"/>
      <c r="D870" s="365"/>
    </row>
    <row r="871" spans="3:4" ht="12.75" customHeight="1">
      <c r="C871" s="365"/>
      <c r="D871" s="365"/>
    </row>
    <row r="872" spans="3:4" ht="12.75" customHeight="1">
      <c r="C872" s="365"/>
      <c r="D872" s="365"/>
    </row>
    <row r="873" spans="3:4" ht="12.75" customHeight="1">
      <c r="C873" s="365"/>
      <c r="D873" s="365"/>
    </row>
    <row r="874" spans="3:4" ht="12.75" customHeight="1">
      <c r="C874" s="365"/>
      <c r="D874" s="365"/>
    </row>
    <row r="875" spans="3:4" ht="12.75" customHeight="1">
      <c r="C875" s="365"/>
      <c r="D875" s="365"/>
    </row>
    <row r="876" spans="3:4" ht="12.75" customHeight="1">
      <c r="C876" s="365"/>
      <c r="D876" s="365"/>
    </row>
    <row r="877" spans="3:4" ht="12.75" customHeight="1">
      <c r="C877" s="365"/>
      <c r="D877" s="365"/>
    </row>
    <row r="878" spans="3:4" ht="12.75" customHeight="1">
      <c r="C878" s="365"/>
      <c r="D878" s="365"/>
    </row>
    <row r="879" spans="3:4" ht="12.75" customHeight="1">
      <c r="C879" s="365"/>
      <c r="D879" s="365"/>
    </row>
    <row r="880" spans="3:4" ht="12.75" customHeight="1">
      <c r="C880" s="365"/>
      <c r="D880" s="365"/>
    </row>
    <row r="881" spans="3:4" ht="12.75" customHeight="1">
      <c r="C881" s="365"/>
      <c r="D881" s="365"/>
    </row>
    <row r="882" spans="3:4" ht="12.75" customHeight="1">
      <c r="C882" s="365"/>
      <c r="D882" s="365"/>
    </row>
    <row r="883" spans="3:4" ht="12.75" customHeight="1">
      <c r="C883" s="365"/>
      <c r="D883" s="365"/>
    </row>
    <row r="884" spans="3:4" ht="12.75" customHeight="1">
      <c r="C884" s="365"/>
      <c r="D884" s="365"/>
    </row>
    <row r="885" spans="3:4" ht="12.75" customHeight="1">
      <c r="C885" s="365"/>
      <c r="D885" s="365"/>
    </row>
    <row r="886" spans="3:4" ht="12.75" customHeight="1">
      <c r="C886" s="365"/>
      <c r="D886" s="365"/>
    </row>
    <row r="887" spans="3:4" ht="12.75" customHeight="1">
      <c r="C887" s="365"/>
      <c r="D887" s="365"/>
    </row>
    <row r="888" spans="3:4" ht="12.75" customHeight="1">
      <c r="C888" s="365"/>
      <c r="D888" s="365"/>
    </row>
    <row r="889" spans="3:4" ht="12.75" customHeight="1">
      <c r="C889" s="365"/>
      <c r="D889" s="365"/>
    </row>
    <row r="890" spans="3:4" ht="12.75" customHeight="1">
      <c r="C890" s="365"/>
      <c r="D890" s="365"/>
    </row>
    <row r="891" spans="3:4" ht="12.75" customHeight="1">
      <c r="C891" s="365"/>
      <c r="D891" s="365"/>
    </row>
    <row r="892" spans="3:4" ht="12.75" customHeight="1">
      <c r="C892" s="365"/>
      <c r="D892" s="365"/>
    </row>
    <row r="893" spans="3:4" ht="12.75" customHeight="1">
      <c r="C893" s="365"/>
      <c r="D893" s="365"/>
    </row>
    <row r="894" spans="3:4" ht="12.75" customHeight="1">
      <c r="C894" s="365"/>
      <c r="D894" s="365"/>
    </row>
    <row r="895" spans="3:4" ht="12.75" customHeight="1">
      <c r="C895" s="365"/>
      <c r="D895" s="365"/>
    </row>
    <row r="896" spans="3:4" ht="12.75" customHeight="1">
      <c r="C896" s="365"/>
      <c r="D896" s="365"/>
    </row>
    <row r="897" spans="3:4" ht="12.75" customHeight="1">
      <c r="C897" s="365"/>
      <c r="D897" s="365"/>
    </row>
    <row r="898" spans="3:4" ht="12.75" customHeight="1">
      <c r="C898" s="365"/>
      <c r="D898" s="365"/>
    </row>
    <row r="899" spans="3:4" ht="12.75" customHeight="1">
      <c r="C899" s="365"/>
      <c r="D899" s="365"/>
    </row>
    <row r="900" spans="3:4" ht="12.75" customHeight="1">
      <c r="C900" s="365"/>
      <c r="D900" s="365"/>
    </row>
    <row r="901" spans="3:4" ht="12.75" customHeight="1">
      <c r="C901" s="365"/>
      <c r="D901" s="365"/>
    </row>
    <row r="902" spans="3:4" ht="12.75" customHeight="1">
      <c r="C902" s="365"/>
      <c r="D902" s="365"/>
    </row>
    <row r="903" spans="3:4" ht="12.75" customHeight="1">
      <c r="C903" s="365"/>
      <c r="D903" s="365"/>
    </row>
    <row r="904" spans="3:4" ht="12.75" customHeight="1">
      <c r="C904" s="365"/>
      <c r="D904" s="365"/>
    </row>
    <row r="905" spans="3:4" ht="12.75" customHeight="1">
      <c r="C905" s="365"/>
      <c r="D905" s="365"/>
    </row>
    <row r="906" spans="3:4" ht="12.75" customHeight="1">
      <c r="C906" s="365"/>
      <c r="D906" s="365"/>
    </row>
    <row r="907" spans="3:4" ht="12.75" customHeight="1">
      <c r="C907" s="365"/>
      <c r="D907" s="365"/>
    </row>
    <row r="908" spans="3:4" ht="12.75" customHeight="1">
      <c r="C908" s="365"/>
      <c r="D908" s="365"/>
    </row>
    <row r="909" spans="3:4" ht="12.75" customHeight="1">
      <c r="C909" s="365"/>
      <c r="D909" s="365"/>
    </row>
    <row r="910" spans="3:4" ht="12.75" customHeight="1">
      <c r="C910" s="365"/>
      <c r="D910" s="365"/>
    </row>
    <row r="911" spans="3:4" ht="12.75" customHeight="1">
      <c r="C911" s="365"/>
      <c r="D911" s="365"/>
    </row>
    <row r="912" spans="3:4" ht="12.75" customHeight="1">
      <c r="C912" s="365"/>
      <c r="D912" s="365"/>
    </row>
    <row r="913" spans="3:4" ht="12.75" customHeight="1">
      <c r="C913" s="365"/>
      <c r="D913" s="365"/>
    </row>
    <row r="914" spans="3:4" ht="12.75" customHeight="1">
      <c r="C914" s="365"/>
      <c r="D914" s="365"/>
    </row>
    <row r="915" spans="3:4" ht="12.75" customHeight="1">
      <c r="C915" s="365"/>
      <c r="D915" s="365"/>
    </row>
    <row r="916" spans="3:4" ht="12.75" customHeight="1">
      <c r="C916" s="365"/>
      <c r="D916" s="365"/>
    </row>
    <row r="917" spans="3:4" ht="12.75" customHeight="1">
      <c r="C917" s="365"/>
      <c r="D917" s="365"/>
    </row>
    <row r="918" spans="3:4" ht="12.75" customHeight="1">
      <c r="C918" s="365"/>
      <c r="D918" s="365"/>
    </row>
    <row r="919" spans="3:4" ht="12.75" customHeight="1">
      <c r="C919" s="365"/>
      <c r="D919" s="365"/>
    </row>
    <row r="920" spans="3:4" ht="12.75" customHeight="1">
      <c r="C920" s="365"/>
      <c r="D920" s="365"/>
    </row>
    <row r="921" spans="3:4" ht="12.75" customHeight="1">
      <c r="C921" s="365"/>
      <c r="D921" s="365"/>
    </row>
    <row r="922" spans="3:4" ht="12.75" customHeight="1">
      <c r="C922" s="365"/>
      <c r="D922" s="365"/>
    </row>
    <row r="923" spans="3:4" ht="12.75" customHeight="1">
      <c r="C923" s="365"/>
      <c r="D923" s="365"/>
    </row>
    <row r="924" spans="3:4" ht="12.75" customHeight="1">
      <c r="C924" s="365"/>
      <c r="D924" s="365"/>
    </row>
    <row r="925" spans="3:4" ht="12.75" customHeight="1">
      <c r="C925" s="365"/>
      <c r="D925" s="365"/>
    </row>
    <row r="926" spans="3:4" ht="12.75" customHeight="1">
      <c r="C926" s="365"/>
      <c r="D926" s="365"/>
    </row>
    <row r="927" spans="3:4" ht="12.75" customHeight="1">
      <c r="C927" s="365"/>
      <c r="D927" s="365"/>
    </row>
    <row r="928" spans="3:4" ht="12.75" customHeight="1">
      <c r="C928" s="365"/>
      <c r="D928" s="365"/>
    </row>
    <row r="929" spans="3:4" ht="12.75" customHeight="1">
      <c r="C929" s="365"/>
      <c r="D929" s="365"/>
    </row>
    <row r="930" spans="3:4" ht="12.75" customHeight="1">
      <c r="C930" s="365"/>
      <c r="D930" s="365"/>
    </row>
    <row r="931" spans="3:4" ht="12.75" customHeight="1">
      <c r="C931" s="365"/>
      <c r="D931" s="365"/>
    </row>
    <row r="932" spans="3:4" ht="12.75" customHeight="1">
      <c r="C932" s="365"/>
      <c r="D932" s="365"/>
    </row>
    <row r="933" spans="3:4" ht="12.75" customHeight="1">
      <c r="C933" s="365"/>
      <c r="D933" s="365"/>
    </row>
    <row r="934" spans="3:4" ht="12.75" customHeight="1">
      <c r="C934" s="365"/>
      <c r="D934" s="365"/>
    </row>
    <row r="935" spans="3:4" ht="12.75" customHeight="1">
      <c r="C935" s="365"/>
      <c r="D935" s="365"/>
    </row>
    <row r="936" spans="3:4" ht="12.75" customHeight="1">
      <c r="C936" s="365"/>
      <c r="D936" s="365"/>
    </row>
    <row r="937" spans="3:4" ht="12.75" customHeight="1">
      <c r="C937" s="365"/>
      <c r="D937" s="365"/>
    </row>
    <row r="938" spans="3:4" ht="12.75" customHeight="1">
      <c r="C938" s="365"/>
      <c r="D938" s="365"/>
    </row>
    <row r="939" spans="3:4" ht="12.75" customHeight="1">
      <c r="C939" s="365"/>
      <c r="D939" s="365"/>
    </row>
    <row r="940" spans="3:4" ht="12.75" customHeight="1">
      <c r="C940" s="365"/>
      <c r="D940" s="365"/>
    </row>
    <row r="941" spans="3:4" ht="12.75" customHeight="1">
      <c r="C941" s="365"/>
      <c r="D941" s="365"/>
    </row>
    <row r="942" spans="3:4" ht="12.75" customHeight="1">
      <c r="C942" s="365"/>
      <c r="D942" s="365"/>
    </row>
  </sheetData>
  <mergeCells count="3">
    <mergeCell ref="B1:M1"/>
    <mergeCell ref="A2:M2"/>
    <mergeCell ref="B55:E55"/>
  </mergeCells>
  <printOptions horizontalCentered="1"/>
  <pageMargins left="0.2" right="0" top="0.25" bottom="0" header="0.3" footer="0.3"/>
  <pageSetup paperSize="9" scale="49" orientation="landscape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462F7-130F-4697-9F25-982C8300CAAC}">
  <sheetPr>
    <pageSetUpPr fitToPage="1"/>
  </sheetPr>
  <dimension ref="A1:P78"/>
  <sheetViews>
    <sheetView view="pageBreakPreview" topLeftCell="A17" zoomScaleNormal="100" zoomScaleSheetLayoutView="100" zoomScalePageLayoutView="70" workbookViewId="0">
      <selection activeCell="C11" sqref="C11:F11"/>
    </sheetView>
  </sheetViews>
  <sheetFormatPr defaultColWidth="9.77734375" defaultRowHeight="18.600000000000001"/>
  <cols>
    <col min="1" max="1" width="5.44140625" style="178" bestFit="1" customWidth="1"/>
    <col min="2" max="2" width="17.77734375" style="178" customWidth="1"/>
    <col min="3" max="3" width="10.5546875" style="178" customWidth="1"/>
    <col min="4" max="4" width="20" style="178" customWidth="1"/>
    <col min="5" max="5" width="2.21875" style="178" customWidth="1"/>
    <col min="6" max="6" width="15.77734375" style="178" customWidth="1"/>
    <col min="7" max="7" width="19.21875" style="178" customWidth="1"/>
    <col min="8" max="8" width="45.5546875" style="178" customWidth="1"/>
    <col min="9" max="254" width="9.77734375" style="178"/>
    <col min="255" max="255" width="3.77734375" style="178" customWidth="1"/>
    <col min="256" max="257" width="9.5546875" style="178" customWidth="1"/>
    <col min="258" max="259" width="14.77734375" style="178" customWidth="1"/>
    <col min="260" max="260" width="0" style="178" hidden="1" customWidth="1"/>
    <col min="261" max="267" width="9.5546875" style="178" customWidth="1"/>
    <col min="268" max="510" width="9.77734375" style="178"/>
    <col min="511" max="511" width="3.77734375" style="178" customWidth="1"/>
    <col min="512" max="513" width="9.5546875" style="178" customWidth="1"/>
    <col min="514" max="515" width="14.77734375" style="178" customWidth="1"/>
    <col min="516" max="516" width="0" style="178" hidden="1" customWidth="1"/>
    <col min="517" max="523" width="9.5546875" style="178" customWidth="1"/>
    <col min="524" max="766" width="9.77734375" style="178"/>
    <col min="767" max="767" width="3.77734375" style="178" customWidth="1"/>
    <col min="768" max="769" width="9.5546875" style="178" customWidth="1"/>
    <col min="770" max="771" width="14.77734375" style="178" customWidth="1"/>
    <col min="772" max="772" width="0" style="178" hidden="1" customWidth="1"/>
    <col min="773" max="779" width="9.5546875" style="178" customWidth="1"/>
    <col min="780" max="1022" width="9.77734375" style="178"/>
    <col min="1023" max="1023" width="3.77734375" style="178" customWidth="1"/>
    <col min="1024" max="1025" width="9.5546875" style="178" customWidth="1"/>
    <col min="1026" max="1027" width="14.77734375" style="178" customWidth="1"/>
    <col min="1028" max="1028" width="0" style="178" hidden="1" customWidth="1"/>
    <col min="1029" max="1035" width="9.5546875" style="178" customWidth="1"/>
    <col min="1036" max="1278" width="9.77734375" style="178"/>
    <col min="1279" max="1279" width="3.77734375" style="178" customWidth="1"/>
    <col min="1280" max="1281" width="9.5546875" style="178" customWidth="1"/>
    <col min="1282" max="1283" width="14.77734375" style="178" customWidth="1"/>
    <col min="1284" max="1284" width="0" style="178" hidden="1" customWidth="1"/>
    <col min="1285" max="1291" width="9.5546875" style="178" customWidth="1"/>
    <col min="1292" max="1534" width="9.77734375" style="178"/>
    <col min="1535" max="1535" width="3.77734375" style="178" customWidth="1"/>
    <col min="1536" max="1537" width="9.5546875" style="178" customWidth="1"/>
    <col min="1538" max="1539" width="14.77734375" style="178" customWidth="1"/>
    <col min="1540" max="1540" width="0" style="178" hidden="1" customWidth="1"/>
    <col min="1541" max="1547" width="9.5546875" style="178" customWidth="1"/>
    <col min="1548" max="1790" width="9.77734375" style="178"/>
    <col min="1791" max="1791" width="3.77734375" style="178" customWidth="1"/>
    <col min="1792" max="1793" width="9.5546875" style="178" customWidth="1"/>
    <col min="1794" max="1795" width="14.77734375" style="178" customWidth="1"/>
    <col min="1796" max="1796" width="0" style="178" hidden="1" customWidth="1"/>
    <col min="1797" max="1803" width="9.5546875" style="178" customWidth="1"/>
    <col min="1804" max="2046" width="9.77734375" style="178"/>
    <col min="2047" max="2047" width="3.77734375" style="178" customWidth="1"/>
    <col min="2048" max="2049" width="9.5546875" style="178" customWidth="1"/>
    <col min="2050" max="2051" width="14.77734375" style="178" customWidth="1"/>
    <col min="2052" max="2052" width="0" style="178" hidden="1" customWidth="1"/>
    <col min="2053" max="2059" width="9.5546875" style="178" customWidth="1"/>
    <col min="2060" max="2302" width="9.77734375" style="178"/>
    <col min="2303" max="2303" width="3.77734375" style="178" customWidth="1"/>
    <col min="2304" max="2305" width="9.5546875" style="178" customWidth="1"/>
    <col min="2306" max="2307" width="14.77734375" style="178" customWidth="1"/>
    <col min="2308" max="2308" width="0" style="178" hidden="1" customWidth="1"/>
    <col min="2309" max="2315" width="9.5546875" style="178" customWidth="1"/>
    <col min="2316" max="2558" width="9.77734375" style="178"/>
    <col min="2559" max="2559" width="3.77734375" style="178" customWidth="1"/>
    <col min="2560" max="2561" width="9.5546875" style="178" customWidth="1"/>
    <col min="2562" max="2563" width="14.77734375" style="178" customWidth="1"/>
    <col min="2564" max="2564" width="0" style="178" hidden="1" customWidth="1"/>
    <col min="2565" max="2571" width="9.5546875" style="178" customWidth="1"/>
    <col min="2572" max="2814" width="9.77734375" style="178"/>
    <col min="2815" max="2815" width="3.77734375" style="178" customWidth="1"/>
    <col min="2816" max="2817" width="9.5546875" style="178" customWidth="1"/>
    <col min="2818" max="2819" width="14.77734375" style="178" customWidth="1"/>
    <col min="2820" max="2820" width="0" style="178" hidden="1" customWidth="1"/>
    <col min="2821" max="2827" width="9.5546875" style="178" customWidth="1"/>
    <col min="2828" max="3070" width="9.77734375" style="178"/>
    <col min="3071" max="3071" width="3.77734375" style="178" customWidth="1"/>
    <col min="3072" max="3073" width="9.5546875" style="178" customWidth="1"/>
    <col min="3074" max="3075" width="14.77734375" style="178" customWidth="1"/>
    <col min="3076" max="3076" width="0" style="178" hidden="1" customWidth="1"/>
    <col min="3077" max="3083" width="9.5546875" style="178" customWidth="1"/>
    <col min="3084" max="3326" width="9.77734375" style="178"/>
    <col min="3327" max="3327" width="3.77734375" style="178" customWidth="1"/>
    <col min="3328" max="3329" width="9.5546875" style="178" customWidth="1"/>
    <col min="3330" max="3331" width="14.77734375" style="178" customWidth="1"/>
    <col min="3332" max="3332" width="0" style="178" hidden="1" customWidth="1"/>
    <col min="3333" max="3339" width="9.5546875" style="178" customWidth="1"/>
    <col min="3340" max="3582" width="9.77734375" style="178"/>
    <col min="3583" max="3583" width="3.77734375" style="178" customWidth="1"/>
    <col min="3584" max="3585" width="9.5546875" style="178" customWidth="1"/>
    <col min="3586" max="3587" width="14.77734375" style="178" customWidth="1"/>
    <col min="3588" max="3588" width="0" style="178" hidden="1" customWidth="1"/>
    <col min="3589" max="3595" width="9.5546875" style="178" customWidth="1"/>
    <col min="3596" max="3838" width="9.77734375" style="178"/>
    <col min="3839" max="3839" width="3.77734375" style="178" customWidth="1"/>
    <col min="3840" max="3841" width="9.5546875" style="178" customWidth="1"/>
    <col min="3842" max="3843" width="14.77734375" style="178" customWidth="1"/>
    <col min="3844" max="3844" width="0" style="178" hidden="1" customWidth="1"/>
    <col min="3845" max="3851" width="9.5546875" style="178" customWidth="1"/>
    <col min="3852" max="4094" width="9.77734375" style="178"/>
    <col min="4095" max="4095" width="3.77734375" style="178" customWidth="1"/>
    <col min="4096" max="4097" width="9.5546875" style="178" customWidth="1"/>
    <col min="4098" max="4099" width="14.77734375" style="178" customWidth="1"/>
    <col min="4100" max="4100" width="0" style="178" hidden="1" customWidth="1"/>
    <col min="4101" max="4107" width="9.5546875" style="178" customWidth="1"/>
    <col min="4108" max="4350" width="9.77734375" style="178"/>
    <col min="4351" max="4351" width="3.77734375" style="178" customWidth="1"/>
    <col min="4352" max="4353" width="9.5546875" style="178" customWidth="1"/>
    <col min="4354" max="4355" width="14.77734375" style="178" customWidth="1"/>
    <col min="4356" max="4356" width="0" style="178" hidden="1" customWidth="1"/>
    <col min="4357" max="4363" width="9.5546875" style="178" customWidth="1"/>
    <col min="4364" max="4606" width="9.77734375" style="178"/>
    <col min="4607" max="4607" width="3.77734375" style="178" customWidth="1"/>
    <col min="4608" max="4609" width="9.5546875" style="178" customWidth="1"/>
    <col min="4610" max="4611" width="14.77734375" style="178" customWidth="1"/>
    <col min="4612" max="4612" width="0" style="178" hidden="1" customWidth="1"/>
    <col min="4613" max="4619" width="9.5546875" style="178" customWidth="1"/>
    <col min="4620" max="4862" width="9.77734375" style="178"/>
    <col min="4863" max="4863" width="3.77734375" style="178" customWidth="1"/>
    <col min="4864" max="4865" width="9.5546875" style="178" customWidth="1"/>
    <col min="4866" max="4867" width="14.77734375" style="178" customWidth="1"/>
    <col min="4868" max="4868" width="0" style="178" hidden="1" customWidth="1"/>
    <col min="4869" max="4875" width="9.5546875" style="178" customWidth="1"/>
    <col min="4876" max="5118" width="9.77734375" style="178"/>
    <col min="5119" max="5119" width="3.77734375" style="178" customWidth="1"/>
    <col min="5120" max="5121" width="9.5546875" style="178" customWidth="1"/>
    <col min="5122" max="5123" width="14.77734375" style="178" customWidth="1"/>
    <col min="5124" max="5124" width="0" style="178" hidden="1" customWidth="1"/>
    <col min="5125" max="5131" width="9.5546875" style="178" customWidth="1"/>
    <col min="5132" max="5374" width="9.77734375" style="178"/>
    <col min="5375" max="5375" width="3.77734375" style="178" customWidth="1"/>
    <col min="5376" max="5377" width="9.5546875" style="178" customWidth="1"/>
    <col min="5378" max="5379" width="14.77734375" style="178" customWidth="1"/>
    <col min="5380" max="5380" width="0" style="178" hidden="1" customWidth="1"/>
    <col min="5381" max="5387" width="9.5546875" style="178" customWidth="1"/>
    <col min="5388" max="5630" width="9.77734375" style="178"/>
    <col min="5631" max="5631" width="3.77734375" style="178" customWidth="1"/>
    <col min="5632" max="5633" width="9.5546875" style="178" customWidth="1"/>
    <col min="5634" max="5635" width="14.77734375" style="178" customWidth="1"/>
    <col min="5636" max="5636" width="0" style="178" hidden="1" customWidth="1"/>
    <col min="5637" max="5643" width="9.5546875" style="178" customWidth="1"/>
    <col min="5644" max="5886" width="9.77734375" style="178"/>
    <col min="5887" max="5887" width="3.77734375" style="178" customWidth="1"/>
    <col min="5888" max="5889" width="9.5546875" style="178" customWidth="1"/>
    <col min="5890" max="5891" width="14.77734375" style="178" customWidth="1"/>
    <col min="5892" max="5892" width="0" style="178" hidden="1" customWidth="1"/>
    <col min="5893" max="5899" width="9.5546875" style="178" customWidth="1"/>
    <col min="5900" max="6142" width="9.77734375" style="178"/>
    <col min="6143" max="6143" width="3.77734375" style="178" customWidth="1"/>
    <col min="6144" max="6145" width="9.5546875" style="178" customWidth="1"/>
    <col min="6146" max="6147" width="14.77734375" style="178" customWidth="1"/>
    <col min="6148" max="6148" width="0" style="178" hidden="1" customWidth="1"/>
    <col min="6149" max="6155" width="9.5546875" style="178" customWidth="1"/>
    <col min="6156" max="6398" width="9.77734375" style="178"/>
    <col min="6399" max="6399" width="3.77734375" style="178" customWidth="1"/>
    <col min="6400" max="6401" width="9.5546875" style="178" customWidth="1"/>
    <col min="6402" max="6403" width="14.77734375" style="178" customWidth="1"/>
    <col min="6404" max="6404" width="0" style="178" hidden="1" customWidth="1"/>
    <col min="6405" max="6411" width="9.5546875" style="178" customWidth="1"/>
    <col min="6412" max="6654" width="9.77734375" style="178"/>
    <col min="6655" max="6655" width="3.77734375" style="178" customWidth="1"/>
    <col min="6656" max="6657" width="9.5546875" style="178" customWidth="1"/>
    <col min="6658" max="6659" width="14.77734375" style="178" customWidth="1"/>
    <col min="6660" max="6660" width="0" style="178" hidden="1" customWidth="1"/>
    <col min="6661" max="6667" width="9.5546875" style="178" customWidth="1"/>
    <col min="6668" max="6910" width="9.77734375" style="178"/>
    <col min="6911" max="6911" width="3.77734375" style="178" customWidth="1"/>
    <col min="6912" max="6913" width="9.5546875" style="178" customWidth="1"/>
    <col min="6914" max="6915" width="14.77734375" style="178" customWidth="1"/>
    <col min="6916" max="6916" width="0" style="178" hidden="1" customWidth="1"/>
    <col min="6917" max="6923" width="9.5546875" style="178" customWidth="1"/>
    <col min="6924" max="7166" width="9.77734375" style="178"/>
    <col min="7167" max="7167" width="3.77734375" style="178" customWidth="1"/>
    <col min="7168" max="7169" width="9.5546875" style="178" customWidth="1"/>
    <col min="7170" max="7171" width="14.77734375" style="178" customWidth="1"/>
    <col min="7172" max="7172" width="0" style="178" hidden="1" customWidth="1"/>
    <col min="7173" max="7179" width="9.5546875" style="178" customWidth="1"/>
    <col min="7180" max="7422" width="9.77734375" style="178"/>
    <col min="7423" max="7423" width="3.77734375" style="178" customWidth="1"/>
    <col min="7424" max="7425" width="9.5546875" style="178" customWidth="1"/>
    <col min="7426" max="7427" width="14.77734375" style="178" customWidth="1"/>
    <col min="7428" max="7428" width="0" style="178" hidden="1" customWidth="1"/>
    <col min="7429" max="7435" width="9.5546875" style="178" customWidth="1"/>
    <col min="7436" max="7678" width="9.77734375" style="178"/>
    <col min="7679" max="7679" width="3.77734375" style="178" customWidth="1"/>
    <col min="7680" max="7681" width="9.5546875" style="178" customWidth="1"/>
    <col min="7682" max="7683" width="14.77734375" style="178" customWidth="1"/>
    <col min="7684" max="7684" width="0" style="178" hidden="1" customWidth="1"/>
    <col min="7685" max="7691" width="9.5546875" style="178" customWidth="1"/>
    <col min="7692" max="7934" width="9.77734375" style="178"/>
    <col min="7935" max="7935" width="3.77734375" style="178" customWidth="1"/>
    <col min="7936" max="7937" width="9.5546875" style="178" customWidth="1"/>
    <col min="7938" max="7939" width="14.77734375" style="178" customWidth="1"/>
    <col min="7940" max="7940" width="0" style="178" hidden="1" customWidth="1"/>
    <col min="7941" max="7947" width="9.5546875" style="178" customWidth="1"/>
    <col min="7948" max="8190" width="9.77734375" style="178"/>
    <col min="8191" max="8191" width="3.77734375" style="178" customWidth="1"/>
    <col min="8192" max="8193" width="9.5546875" style="178" customWidth="1"/>
    <col min="8194" max="8195" width="14.77734375" style="178" customWidth="1"/>
    <col min="8196" max="8196" width="0" style="178" hidden="1" customWidth="1"/>
    <col min="8197" max="8203" width="9.5546875" style="178" customWidth="1"/>
    <col min="8204" max="8446" width="9.77734375" style="178"/>
    <col min="8447" max="8447" width="3.77734375" style="178" customWidth="1"/>
    <col min="8448" max="8449" width="9.5546875" style="178" customWidth="1"/>
    <col min="8450" max="8451" width="14.77734375" style="178" customWidth="1"/>
    <col min="8452" max="8452" width="0" style="178" hidden="1" customWidth="1"/>
    <col min="8453" max="8459" width="9.5546875" style="178" customWidth="1"/>
    <col min="8460" max="8702" width="9.77734375" style="178"/>
    <col min="8703" max="8703" width="3.77734375" style="178" customWidth="1"/>
    <col min="8704" max="8705" width="9.5546875" style="178" customWidth="1"/>
    <col min="8706" max="8707" width="14.77734375" style="178" customWidth="1"/>
    <col min="8708" max="8708" width="0" style="178" hidden="1" customWidth="1"/>
    <col min="8709" max="8715" width="9.5546875" style="178" customWidth="1"/>
    <col min="8716" max="8958" width="9.77734375" style="178"/>
    <col min="8959" max="8959" width="3.77734375" style="178" customWidth="1"/>
    <col min="8960" max="8961" width="9.5546875" style="178" customWidth="1"/>
    <col min="8962" max="8963" width="14.77734375" style="178" customWidth="1"/>
    <col min="8964" max="8964" width="0" style="178" hidden="1" customWidth="1"/>
    <col min="8965" max="8971" width="9.5546875" style="178" customWidth="1"/>
    <col min="8972" max="9214" width="9.77734375" style="178"/>
    <col min="9215" max="9215" width="3.77734375" style="178" customWidth="1"/>
    <col min="9216" max="9217" width="9.5546875" style="178" customWidth="1"/>
    <col min="9218" max="9219" width="14.77734375" style="178" customWidth="1"/>
    <col min="9220" max="9220" width="0" style="178" hidden="1" customWidth="1"/>
    <col min="9221" max="9227" width="9.5546875" style="178" customWidth="1"/>
    <col min="9228" max="9470" width="9.77734375" style="178"/>
    <col min="9471" max="9471" width="3.77734375" style="178" customWidth="1"/>
    <col min="9472" max="9473" width="9.5546875" style="178" customWidth="1"/>
    <col min="9474" max="9475" width="14.77734375" style="178" customWidth="1"/>
    <col min="9476" max="9476" width="0" style="178" hidden="1" customWidth="1"/>
    <col min="9477" max="9483" width="9.5546875" style="178" customWidth="1"/>
    <col min="9484" max="9726" width="9.77734375" style="178"/>
    <col min="9727" max="9727" width="3.77734375" style="178" customWidth="1"/>
    <col min="9728" max="9729" width="9.5546875" style="178" customWidth="1"/>
    <col min="9730" max="9731" width="14.77734375" style="178" customWidth="1"/>
    <col min="9732" max="9732" width="0" style="178" hidden="1" customWidth="1"/>
    <col min="9733" max="9739" width="9.5546875" style="178" customWidth="1"/>
    <col min="9740" max="9982" width="9.77734375" style="178"/>
    <col min="9983" max="9983" width="3.77734375" style="178" customWidth="1"/>
    <col min="9984" max="9985" width="9.5546875" style="178" customWidth="1"/>
    <col min="9986" max="9987" width="14.77734375" style="178" customWidth="1"/>
    <col min="9988" max="9988" width="0" style="178" hidden="1" customWidth="1"/>
    <col min="9989" max="9995" width="9.5546875" style="178" customWidth="1"/>
    <col min="9996" max="10238" width="9.77734375" style="178"/>
    <col min="10239" max="10239" width="3.77734375" style="178" customWidth="1"/>
    <col min="10240" max="10241" width="9.5546875" style="178" customWidth="1"/>
    <col min="10242" max="10243" width="14.77734375" style="178" customWidth="1"/>
    <col min="10244" max="10244" width="0" style="178" hidden="1" customWidth="1"/>
    <col min="10245" max="10251" width="9.5546875" style="178" customWidth="1"/>
    <col min="10252" max="10494" width="9.77734375" style="178"/>
    <col min="10495" max="10495" width="3.77734375" style="178" customWidth="1"/>
    <col min="10496" max="10497" width="9.5546875" style="178" customWidth="1"/>
    <col min="10498" max="10499" width="14.77734375" style="178" customWidth="1"/>
    <col min="10500" max="10500" width="0" style="178" hidden="1" customWidth="1"/>
    <col min="10501" max="10507" width="9.5546875" style="178" customWidth="1"/>
    <col min="10508" max="10750" width="9.77734375" style="178"/>
    <col min="10751" max="10751" width="3.77734375" style="178" customWidth="1"/>
    <col min="10752" max="10753" width="9.5546875" style="178" customWidth="1"/>
    <col min="10754" max="10755" width="14.77734375" style="178" customWidth="1"/>
    <col min="10756" max="10756" width="0" style="178" hidden="1" customWidth="1"/>
    <col min="10757" max="10763" width="9.5546875" style="178" customWidth="1"/>
    <col min="10764" max="11006" width="9.77734375" style="178"/>
    <col min="11007" max="11007" width="3.77734375" style="178" customWidth="1"/>
    <col min="11008" max="11009" width="9.5546875" style="178" customWidth="1"/>
    <col min="11010" max="11011" width="14.77734375" style="178" customWidth="1"/>
    <col min="11012" max="11012" width="0" style="178" hidden="1" customWidth="1"/>
    <col min="11013" max="11019" width="9.5546875" style="178" customWidth="1"/>
    <col min="11020" max="11262" width="9.77734375" style="178"/>
    <col min="11263" max="11263" width="3.77734375" style="178" customWidth="1"/>
    <col min="11264" max="11265" width="9.5546875" style="178" customWidth="1"/>
    <col min="11266" max="11267" width="14.77734375" style="178" customWidth="1"/>
    <col min="11268" max="11268" width="0" style="178" hidden="1" customWidth="1"/>
    <col min="11269" max="11275" width="9.5546875" style="178" customWidth="1"/>
    <col min="11276" max="11518" width="9.77734375" style="178"/>
    <col min="11519" max="11519" width="3.77734375" style="178" customWidth="1"/>
    <col min="11520" max="11521" width="9.5546875" style="178" customWidth="1"/>
    <col min="11522" max="11523" width="14.77734375" style="178" customWidth="1"/>
    <col min="11524" max="11524" width="0" style="178" hidden="1" customWidth="1"/>
    <col min="11525" max="11531" width="9.5546875" style="178" customWidth="1"/>
    <col min="11532" max="11774" width="9.77734375" style="178"/>
    <col min="11775" max="11775" width="3.77734375" style="178" customWidth="1"/>
    <col min="11776" max="11777" width="9.5546875" style="178" customWidth="1"/>
    <col min="11778" max="11779" width="14.77734375" style="178" customWidth="1"/>
    <col min="11780" max="11780" width="0" style="178" hidden="1" customWidth="1"/>
    <col min="11781" max="11787" width="9.5546875" style="178" customWidth="1"/>
    <col min="11788" max="12030" width="9.77734375" style="178"/>
    <col min="12031" max="12031" width="3.77734375" style="178" customWidth="1"/>
    <col min="12032" max="12033" width="9.5546875" style="178" customWidth="1"/>
    <col min="12034" max="12035" width="14.77734375" style="178" customWidth="1"/>
    <col min="12036" max="12036" width="0" style="178" hidden="1" customWidth="1"/>
    <col min="12037" max="12043" width="9.5546875" style="178" customWidth="1"/>
    <col min="12044" max="12286" width="9.77734375" style="178"/>
    <col min="12287" max="12287" width="3.77734375" style="178" customWidth="1"/>
    <col min="12288" max="12289" width="9.5546875" style="178" customWidth="1"/>
    <col min="12290" max="12291" width="14.77734375" style="178" customWidth="1"/>
    <col min="12292" max="12292" width="0" style="178" hidden="1" customWidth="1"/>
    <col min="12293" max="12299" width="9.5546875" style="178" customWidth="1"/>
    <col min="12300" max="12542" width="9.77734375" style="178"/>
    <col min="12543" max="12543" width="3.77734375" style="178" customWidth="1"/>
    <col min="12544" max="12545" width="9.5546875" style="178" customWidth="1"/>
    <col min="12546" max="12547" width="14.77734375" style="178" customWidth="1"/>
    <col min="12548" max="12548" width="0" style="178" hidden="1" customWidth="1"/>
    <col min="12549" max="12555" width="9.5546875" style="178" customWidth="1"/>
    <col min="12556" max="12798" width="9.77734375" style="178"/>
    <col min="12799" max="12799" width="3.77734375" style="178" customWidth="1"/>
    <col min="12800" max="12801" width="9.5546875" style="178" customWidth="1"/>
    <col min="12802" max="12803" width="14.77734375" style="178" customWidth="1"/>
    <col min="12804" max="12804" width="0" style="178" hidden="1" customWidth="1"/>
    <col min="12805" max="12811" width="9.5546875" style="178" customWidth="1"/>
    <col min="12812" max="13054" width="9.77734375" style="178"/>
    <col min="13055" max="13055" width="3.77734375" style="178" customWidth="1"/>
    <col min="13056" max="13057" width="9.5546875" style="178" customWidth="1"/>
    <col min="13058" max="13059" width="14.77734375" style="178" customWidth="1"/>
    <col min="13060" max="13060" width="0" style="178" hidden="1" customWidth="1"/>
    <col min="13061" max="13067" width="9.5546875" style="178" customWidth="1"/>
    <col min="13068" max="13310" width="9.77734375" style="178"/>
    <col min="13311" max="13311" width="3.77734375" style="178" customWidth="1"/>
    <col min="13312" max="13313" width="9.5546875" style="178" customWidth="1"/>
    <col min="13314" max="13315" width="14.77734375" style="178" customWidth="1"/>
    <col min="13316" max="13316" width="0" style="178" hidden="1" customWidth="1"/>
    <col min="13317" max="13323" width="9.5546875" style="178" customWidth="1"/>
    <col min="13324" max="13566" width="9.77734375" style="178"/>
    <col min="13567" max="13567" width="3.77734375" style="178" customWidth="1"/>
    <col min="13568" max="13569" width="9.5546875" style="178" customWidth="1"/>
    <col min="13570" max="13571" width="14.77734375" style="178" customWidth="1"/>
    <col min="13572" max="13572" width="0" style="178" hidden="1" customWidth="1"/>
    <col min="13573" max="13579" width="9.5546875" style="178" customWidth="1"/>
    <col min="13580" max="13822" width="9.77734375" style="178"/>
    <col min="13823" max="13823" width="3.77734375" style="178" customWidth="1"/>
    <col min="13824" max="13825" width="9.5546875" style="178" customWidth="1"/>
    <col min="13826" max="13827" width="14.77734375" style="178" customWidth="1"/>
    <col min="13828" max="13828" width="0" style="178" hidden="1" customWidth="1"/>
    <col min="13829" max="13835" width="9.5546875" style="178" customWidth="1"/>
    <col min="13836" max="14078" width="9.77734375" style="178"/>
    <col min="14079" max="14079" width="3.77734375" style="178" customWidth="1"/>
    <col min="14080" max="14081" width="9.5546875" style="178" customWidth="1"/>
    <col min="14082" max="14083" width="14.77734375" style="178" customWidth="1"/>
    <col min="14084" max="14084" width="0" style="178" hidden="1" customWidth="1"/>
    <col min="14085" max="14091" width="9.5546875" style="178" customWidth="1"/>
    <col min="14092" max="14334" width="9.77734375" style="178"/>
    <col min="14335" max="14335" width="3.77734375" style="178" customWidth="1"/>
    <col min="14336" max="14337" width="9.5546875" style="178" customWidth="1"/>
    <col min="14338" max="14339" width="14.77734375" style="178" customWidth="1"/>
    <col min="14340" max="14340" width="0" style="178" hidden="1" customWidth="1"/>
    <col min="14341" max="14347" width="9.5546875" style="178" customWidth="1"/>
    <col min="14348" max="14590" width="9.77734375" style="178"/>
    <col min="14591" max="14591" width="3.77734375" style="178" customWidth="1"/>
    <col min="14592" max="14593" width="9.5546875" style="178" customWidth="1"/>
    <col min="14594" max="14595" width="14.77734375" style="178" customWidth="1"/>
    <col min="14596" max="14596" width="0" style="178" hidden="1" customWidth="1"/>
    <col min="14597" max="14603" width="9.5546875" style="178" customWidth="1"/>
    <col min="14604" max="14846" width="9.77734375" style="178"/>
    <col min="14847" max="14847" width="3.77734375" style="178" customWidth="1"/>
    <col min="14848" max="14849" width="9.5546875" style="178" customWidth="1"/>
    <col min="14850" max="14851" width="14.77734375" style="178" customWidth="1"/>
    <col min="14852" max="14852" width="0" style="178" hidden="1" customWidth="1"/>
    <col min="14853" max="14859" width="9.5546875" style="178" customWidth="1"/>
    <col min="14860" max="15102" width="9.77734375" style="178"/>
    <col min="15103" max="15103" width="3.77734375" style="178" customWidth="1"/>
    <col min="15104" max="15105" width="9.5546875" style="178" customWidth="1"/>
    <col min="15106" max="15107" width="14.77734375" style="178" customWidth="1"/>
    <col min="15108" max="15108" width="0" style="178" hidden="1" customWidth="1"/>
    <col min="15109" max="15115" width="9.5546875" style="178" customWidth="1"/>
    <col min="15116" max="15358" width="9.77734375" style="178"/>
    <col min="15359" max="15359" width="3.77734375" style="178" customWidth="1"/>
    <col min="15360" max="15361" width="9.5546875" style="178" customWidth="1"/>
    <col min="15362" max="15363" width="14.77734375" style="178" customWidth="1"/>
    <col min="15364" max="15364" width="0" style="178" hidden="1" customWidth="1"/>
    <col min="15365" max="15371" width="9.5546875" style="178" customWidth="1"/>
    <col min="15372" max="15614" width="9.77734375" style="178"/>
    <col min="15615" max="15615" width="3.77734375" style="178" customWidth="1"/>
    <col min="15616" max="15617" width="9.5546875" style="178" customWidth="1"/>
    <col min="15618" max="15619" width="14.77734375" style="178" customWidth="1"/>
    <col min="15620" max="15620" width="0" style="178" hidden="1" customWidth="1"/>
    <col min="15621" max="15627" width="9.5546875" style="178" customWidth="1"/>
    <col min="15628" max="15870" width="9.77734375" style="178"/>
    <col min="15871" max="15871" width="3.77734375" style="178" customWidth="1"/>
    <col min="15872" max="15873" width="9.5546875" style="178" customWidth="1"/>
    <col min="15874" max="15875" width="14.77734375" style="178" customWidth="1"/>
    <col min="15876" max="15876" width="0" style="178" hidden="1" customWidth="1"/>
    <col min="15877" max="15883" width="9.5546875" style="178" customWidth="1"/>
    <col min="15884" max="16126" width="9.77734375" style="178"/>
    <col min="16127" max="16127" width="3.77734375" style="178" customWidth="1"/>
    <col min="16128" max="16129" width="9.5546875" style="178" customWidth="1"/>
    <col min="16130" max="16131" width="14.77734375" style="178" customWidth="1"/>
    <col min="16132" max="16132" width="0" style="178" hidden="1" customWidth="1"/>
    <col min="16133" max="16139" width="9.5546875" style="178" customWidth="1"/>
    <col min="16140" max="16384" width="9.77734375" style="178"/>
  </cols>
  <sheetData>
    <row r="1" spans="1:8" s="147" customFormat="1" ht="18" customHeight="1">
      <c r="B1"/>
      <c r="C1"/>
      <c r="D1"/>
      <c r="E1"/>
      <c r="F1" s="247" t="s">
        <v>149</v>
      </c>
      <c r="G1" s="248" t="s">
        <v>159</v>
      </c>
      <c r="H1"/>
    </row>
    <row r="2" spans="1:8" s="147" customFormat="1" ht="14.55" customHeight="1">
      <c r="B2"/>
      <c r="C2"/>
      <c r="D2"/>
      <c r="E2"/>
      <c r="F2" s="247" t="s">
        <v>151</v>
      </c>
      <c r="G2" s="249" t="s">
        <v>191</v>
      </c>
      <c r="H2"/>
    </row>
    <row r="3" spans="1:8" s="147" customFormat="1" ht="14.55" customHeight="1" thickBot="1">
      <c r="B3"/>
      <c r="C3"/>
      <c r="D3"/>
      <c r="E3"/>
      <c r="F3" s="247" t="s">
        <v>153</v>
      </c>
      <c r="G3" s="250" t="s">
        <v>160</v>
      </c>
      <c r="H3"/>
    </row>
    <row r="4" spans="1:8" s="147" customFormat="1" ht="17.25" customHeight="1" thickBot="1">
      <c r="A4" s="145"/>
      <c r="B4" s="561" t="s">
        <v>50</v>
      </c>
      <c r="C4" s="561"/>
      <c r="D4" s="251">
        <v>45483</v>
      </c>
      <c r="E4"/>
      <c r="F4"/>
      <c r="G4"/>
      <c r="H4"/>
    </row>
    <row r="5" spans="1:8" s="147" customFormat="1" ht="4.05" customHeight="1" thickBot="1">
      <c r="A5" s="145"/>
      <c r="B5" s="562"/>
      <c r="C5" s="562"/>
      <c r="D5" s="223"/>
      <c r="E5"/>
      <c r="F5" s="145"/>
      <c r="G5" s="145"/>
      <c r="H5"/>
    </row>
    <row r="6" spans="1:8" s="147" customFormat="1" ht="17.25" customHeight="1" thickBot="1">
      <c r="A6" s="145"/>
      <c r="B6" s="561" t="s">
        <v>51</v>
      </c>
      <c r="C6" s="561"/>
      <c r="D6" s="252" t="str">
        <f>'1. CUTTING DOCKET'!L14</f>
        <v>LOYALIST</v>
      </c>
      <c r="E6"/>
      <c r="F6" s="148" t="s">
        <v>52</v>
      </c>
      <c r="G6" s="253" t="str">
        <f>'1. CUTTING DOCKET'!D9</f>
        <v>SS24</v>
      </c>
      <c r="H6"/>
    </row>
    <row r="7" spans="1:8" s="147" customFormat="1" ht="4.05" customHeight="1" thickBot="1">
      <c r="A7" s="145"/>
      <c r="B7" s="563"/>
      <c r="C7" s="563"/>
      <c r="D7" s="223"/>
      <c r="E7"/>
      <c r="F7" s="150"/>
      <c r="G7" s="159"/>
      <c r="H7"/>
    </row>
    <row r="8" spans="1:8" s="147" customFormat="1" ht="17.25" customHeight="1" thickBot="1">
      <c r="A8" s="145"/>
      <c r="B8" s="561" t="s">
        <v>192</v>
      </c>
      <c r="C8" s="561"/>
      <c r="D8" s="252" t="str">
        <f>'1. CUTTING DOCKET'!D7</f>
        <v>LYHD144</v>
      </c>
      <c r="E8" s="254"/>
      <c r="F8" s="148" t="s">
        <v>54</v>
      </c>
      <c r="G8" s="252" t="str">
        <f>'1. CUTTING DOCKET'!D10</f>
        <v>HOODIE</v>
      </c>
      <c r="H8"/>
    </row>
    <row r="9" spans="1:8" s="147" customFormat="1" ht="9" customHeight="1" thickBot="1">
      <c r="A9" s="255"/>
      <c r="B9" s="153"/>
      <c r="C9" s="153"/>
      <c r="D9" s="153"/>
      <c r="F9" s="153"/>
      <c r="G9" s="153"/>
    </row>
    <row r="10" spans="1:8" s="159" customFormat="1" ht="33.75" customHeight="1" thickBot="1">
      <c r="A10" s="256" t="s">
        <v>193</v>
      </c>
      <c r="B10" s="257" t="s">
        <v>194</v>
      </c>
      <c r="C10" s="559" t="s">
        <v>195</v>
      </c>
      <c r="D10" s="560"/>
      <c r="E10" s="560"/>
      <c r="F10" s="560"/>
      <c r="G10" s="258" t="s">
        <v>196</v>
      </c>
      <c r="H10" s="259" t="s">
        <v>197</v>
      </c>
    </row>
    <row r="11" spans="1:8" s="147" customFormat="1" ht="76.5" customHeight="1">
      <c r="A11" s="160">
        <v>1</v>
      </c>
      <c r="B11" s="161" t="s">
        <v>59</v>
      </c>
      <c r="C11" s="542"/>
      <c r="D11" s="543"/>
      <c r="E11" s="543"/>
      <c r="F11" s="544"/>
      <c r="G11" s="160"/>
      <c r="H11" s="160"/>
    </row>
    <row r="12" spans="1:8" s="147" customFormat="1" ht="76.5" customHeight="1">
      <c r="A12" s="164">
        <v>2</v>
      </c>
      <c r="B12" s="165" t="s">
        <v>61</v>
      </c>
      <c r="C12" s="545"/>
      <c r="D12" s="546"/>
      <c r="E12" s="546"/>
      <c r="F12" s="547"/>
      <c r="G12" s="260"/>
      <c r="H12" s="260"/>
    </row>
    <row r="13" spans="1:8" s="147" customFormat="1" ht="76.5" customHeight="1">
      <c r="A13" s="164">
        <v>3</v>
      </c>
      <c r="B13" s="165" t="s">
        <v>62</v>
      </c>
      <c r="C13" s="548" t="s">
        <v>198</v>
      </c>
      <c r="D13" s="546"/>
      <c r="E13" s="546"/>
      <c r="F13" s="547"/>
      <c r="G13" s="260"/>
      <c r="H13" s="260"/>
    </row>
    <row r="14" spans="1:8" s="147" customFormat="1" ht="76.5" customHeight="1">
      <c r="A14" s="164">
        <v>4</v>
      </c>
      <c r="B14" s="165" t="s">
        <v>63</v>
      </c>
      <c r="C14" s="549" t="s">
        <v>80</v>
      </c>
      <c r="D14" s="550"/>
      <c r="E14" s="550"/>
      <c r="F14" s="551"/>
      <c r="G14" s="260"/>
      <c r="H14" s="260"/>
    </row>
    <row r="15" spans="1:8" s="147" customFormat="1" ht="102" customHeight="1">
      <c r="A15" s="164">
        <v>5</v>
      </c>
      <c r="B15" s="165" t="s">
        <v>64</v>
      </c>
      <c r="C15" s="549" t="s">
        <v>201</v>
      </c>
      <c r="D15" s="550"/>
      <c r="E15" s="550"/>
      <c r="F15" s="551"/>
      <c r="G15" s="260"/>
      <c r="H15" s="260"/>
    </row>
    <row r="16" spans="1:8" s="147" customFormat="1" ht="56.25" customHeight="1">
      <c r="A16" s="164">
        <v>6</v>
      </c>
      <c r="B16" s="165" t="s">
        <v>65</v>
      </c>
      <c r="C16" s="545"/>
      <c r="D16" s="546"/>
      <c r="E16" s="546"/>
      <c r="F16" s="547"/>
      <c r="G16" s="260"/>
      <c r="H16" s="260"/>
    </row>
    <row r="17" spans="1:8" s="147" customFormat="1" ht="76.5" customHeight="1">
      <c r="A17" s="164">
        <v>7</v>
      </c>
      <c r="B17" s="165" t="s">
        <v>163</v>
      </c>
      <c r="C17" s="552" t="str">
        <f>'1. CUTTING DOCKET'!C76</f>
        <v>IN BÁN THÀNH PHẨM TẠI THÂN TRƯỚC</v>
      </c>
      <c r="D17" s="550"/>
      <c r="E17" s="550"/>
      <c r="F17" s="551"/>
      <c r="G17" s="260"/>
      <c r="H17" s="260"/>
    </row>
    <row r="18" spans="1:8" s="147" customFormat="1" ht="76.5" customHeight="1">
      <c r="A18" s="164">
        <v>8</v>
      </c>
      <c r="B18" s="165" t="s">
        <v>67</v>
      </c>
      <c r="C18" s="553" t="str">
        <f>'1. CUTTING DOCKET'!C84</f>
        <v>THÊU BÁN THÀNH PHẨM THÂN TRƯỚC SAU KHI IN</v>
      </c>
      <c r="D18" s="554"/>
      <c r="E18" s="554"/>
      <c r="F18" s="555"/>
      <c r="G18" s="260"/>
      <c r="H18" s="260"/>
    </row>
    <row r="19" spans="1:8" s="147" customFormat="1" ht="76.5" customHeight="1">
      <c r="A19" s="164">
        <v>9</v>
      </c>
      <c r="B19" s="165" t="s">
        <v>68</v>
      </c>
      <c r="C19" s="552" t="str">
        <f>'1. CUTTING DOCKET'!C92</f>
        <v>KHÔNG WASH</v>
      </c>
      <c r="D19" s="550"/>
      <c r="E19" s="550"/>
      <c r="F19" s="551"/>
      <c r="G19" s="260"/>
      <c r="H19" s="260"/>
    </row>
    <row r="20" spans="1:8" s="147" customFormat="1" ht="76.5" customHeight="1" thickBot="1">
      <c r="A20" s="173">
        <v>10</v>
      </c>
      <c r="B20" s="261" t="s">
        <v>69</v>
      </c>
      <c r="C20" s="556"/>
      <c r="D20" s="557"/>
      <c r="E20" s="557"/>
      <c r="F20" s="558"/>
      <c r="G20" s="174"/>
      <c r="H20" s="174"/>
    </row>
    <row r="21" spans="1:8" ht="12" customHeight="1">
      <c r="A21" s="159"/>
      <c r="B21" s="159"/>
      <c r="C21" s="151"/>
      <c r="D21" s="151"/>
      <c r="E21" s="151"/>
      <c r="F21" s="151"/>
      <c r="G21" s="159"/>
      <c r="H21" s="159"/>
    </row>
    <row r="22" spans="1:8" ht="34.5" customHeight="1">
      <c r="A22" s="159"/>
      <c r="B22" s="541" t="s">
        <v>199</v>
      </c>
      <c r="C22" s="541"/>
      <c r="D22" s="541"/>
      <c r="E22" s="151"/>
      <c r="F22" s="151"/>
      <c r="G22" s="541" t="s">
        <v>200</v>
      </c>
      <c r="H22" s="541"/>
    </row>
    <row r="23" spans="1:8" ht="40.049999999999997" customHeight="1">
      <c r="A23" s="159"/>
      <c r="B23" s="262"/>
      <c r="C23" s="262"/>
      <c r="D23" s="262"/>
      <c r="E23" s="262"/>
      <c r="F23" s="147"/>
      <c r="G23" s="262"/>
      <c r="H23" s="262"/>
    </row>
    <row r="24" spans="1:8" ht="40.049999999999997" customHeight="1">
      <c r="A24" s="145"/>
      <c r="B24" s="136"/>
      <c r="C24" s="136"/>
      <c r="D24" s="136"/>
      <c r="E24" s="136"/>
      <c r="F24" s="136"/>
      <c r="G24" s="136"/>
      <c r="H24" s="136"/>
    </row>
    <row r="25" spans="1:8" ht="40.049999999999997" customHeight="1">
      <c r="A25" s="145"/>
      <c r="B25" s="136"/>
      <c r="C25" s="136"/>
      <c r="D25" s="136"/>
      <c r="E25" s="136"/>
      <c r="F25" s="136"/>
      <c r="G25" s="136"/>
      <c r="H25" s="136"/>
    </row>
    <row r="26" spans="1:8" ht="40.049999999999997" customHeight="1">
      <c r="A26" s="145"/>
      <c r="B26" s="136"/>
      <c r="C26" s="136"/>
      <c r="D26" s="136"/>
      <c r="E26" s="136"/>
      <c r="F26" s="136"/>
      <c r="G26" s="136"/>
      <c r="H26" s="136"/>
    </row>
    <row r="27" spans="1:8" ht="40.049999999999997" customHeight="1">
      <c r="A27" s="145"/>
      <c r="B27" s="136"/>
      <c r="C27" s="136"/>
      <c r="D27" s="136"/>
      <c r="E27" s="136"/>
      <c r="F27" s="136"/>
      <c r="G27" s="136"/>
      <c r="H27" s="136"/>
    </row>
    <row r="28" spans="1:8" ht="40.049999999999997" customHeight="1">
      <c r="A28" s="145"/>
      <c r="B28" s="136"/>
      <c r="C28" s="136"/>
      <c r="D28" s="136"/>
      <c r="E28" s="136"/>
      <c r="F28" s="136"/>
      <c r="G28" s="136"/>
      <c r="H28" s="136"/>
    </row>
    <row r="29" spans="1:8" ht="40.049999999999997" customHeight="1">
      <c r="A29" s="145"/>
      <c r="B29" s="136"/>
      <c r="C29" s="136"/>
      <c r="D29" s="136"/>
      <c r="E29" s="136"/>
      <c r="F29" s="136"/>
      <c r="G29" s="136"/>
      <c r="H29" s="136"/>
    </row>
    <row r="30" spans="1:8" ht="40.049999999999997" customHeight="1">
      <c r="A30" s="145"/>
      <c r="B30" s="136"/>
      <c r="C30" s="136"/>
      <c r="D30" s="136"/>
      <c r="E30" s="136"/>
      <c r="F30" s="136"/>
      <c r="G30" s="136"/>
      <c r="H30" s="136"/>
    </row>
    <row r="31" spans="1:8" ht="40.049999999999997" customHeight="1">
      <c r="A31" s="145"/>
      <c r="B31" s="136"/>
      <c r="C31" s="136"/>
      <c r="D31" s="136"/>
      <c r="E31" s="136"/>
      <c r="F31" s="136"/>
      <c r="G31" s="136"/>
      <c r="H31" s="136"/>
    </row>
    <row r="32" spans="1:8" ht="40.049999999999997" customHeight="1">
      <c r="A32" s="145"/>
      <c r="B32" s="136"/>
      <c r="C32" s="136"/>
      <c r="D32" s="136"/>
      <c r="E32" s="136"/>
      <c r="F32" s="136"/>
      <c r="G32" s="136"/>
      <c r="H32" s="136"/>
    </row>
    <row r="33" spans="1:8" ht="40.049999999999997" customHeight="1">
      <c r="A33" s="145"/>
      <c r="B33" s="136"/>
      <c r="C33" s="136"/>
      <c r="D33" s="136"/>
      <c r="E33" s="136"/>
      <c r="F33" s="136"/>
      <c r="G33" s="136"/>
      <c r="H33" s="136"/>
    </row>
    <row r="34" spans="1:8" ht="40.049999999999997" customHeight="1">
      <c r="A34" s="145"/>
      <c r="B34" s="136"/>
      <c r="C34" s="136"/>
      <c r="D34" s="136"/>
      <c r="E34" s="136"/>
      <c r="F34" s="136"/>
      <c r="G34" s="136"/>
      <c r="H34" s="136"/>
    </row>
    <row r="35" spans="1:8" ht="40.049999999999997" customHeight="1">
      <c r="A35" s="145"/>
      <c r="B35" s="136"/>
      <c r="C35" s="136"/>
      <c r="D35" s="136"/>
      <c r="E35" s="136"/>
      <c r="F35" s="136"/>
      <c r="G35" s="136"/>
      <c r="H35" s="136"/>
    </row>
    <row r="36" spans="1:8" ht="40.049999999999997" customHeight="1">
      <c r="A36" s="145"/>
      <c r="B36" s="136"/>
      <c r="C36" s="136"/>
      <c r="D36" s="136"/>
      <c r="E36" s="136"/>
      <c r="F36" s="136"/>
      <c r="G36" s="136"/>
      <c r="H36" s="136"/>
    </row>
    <row r="37" spans="1:8" ht="40.049999999999997" customHeight="1">
      <c r="A37" s="145"/>
      <c r="B37" s="136"/>
      <c r="C37" s="136"/>
      <c r="D37" s="136"/>
      <c r="E37" s="136"/>
      <c r="F37" s="136"/>
      <c r="G37" s="136"/>
      <c r="H37" s="136"/>
    </row>
    <row r="38" spans="1:8" ht="40.049999999999997" customHeight="1">
      <c r="A38" s="145"/>
      <c r="B38" s="136"/>
      <c r="C38" s="136"/>
      <c r="D38" s="136"/>
      <c r="E38" s="136"/>
      <c r="F38" s="136"/>
      <c r="G38" s="136"/>
      <c r="H38" s="136"/>
    </row>
    <row r="39" spans="1:8" ht="40.049999999999997" customHeight="1">
      <c r="A39" s="145"/>
      <c r="B39" s="136"/>
      <c r="C39" s="136"/>
      <c r="D39" s="136"/>
      <c r="E39" s="136"/>
      <c r="F39" s="136"/>
      <c r="G39" s="136"/>
      <c r="H39" s="136"/>
    </row>
    <row r="40" spans="1:8" ht="40.049999999999997" customHeight="1">
      <c r="A40" s="145"/>
      <c r="B40" s="136"/>
      <c r="C40" s="136"/>
      <c r="D40" s="136"/>
      <c r="E40" s="136"/>
      <c r="F40" s="136"/>
      <c r="G40" s="136"/>
      <c r="H40" s="136"/>
    </row>
    <row r="41" spans="1:8" ht="40.049999999999997" customHeight="1">
      <c r="A41" s="145"/>
      <c r="B41" s="136"/>
      <c r="C41" s="136"/>
      <c r="D41" s="136"/>
      <c r="E41" s="136"/>
      <c r="F41" s="136"/>
      <c r="G41" s="136"/>
      <c r="H41" s="136"/>
    </row>
    <row r="42" spans="1:8" ht="40.049999999999997" customHeight="1">
      <c r="A42" s="145"/>
      <c r="B42" s="136"/>
      <c r="C42" s="136"/>
      <c r="D42" s="136"/>
      <c r="E42" s="136"/>
      <c r="F42" s="136"/>
      <c r="G42" s="136"/>
      <c r="H42" s="136"/>
    </row>
    <row r="43" spans="1:8" ht="40.049999999999997" customHeight="1">
      <c r="A43" s="145"/>
      <c r="B43" s="136"/>
      <c r="C43" s="136"/>
      <c r="D43" s="136"/>
      <c r="E43" s="136"/>
      <c r="F43" s="136"/>
      <c r="G43" s="136"/>
      <c r="H43" s="136"/>
    </row>
    <row r="44" spans="1:8" ht="40.049999999999997" customHeight="1">
      <c r="A44" s="145"/>
      <c r="B44" s="136"/>
      <c r="C44" s="136"/>
      <c r="D44" s="136"/>
      <c r="E44" s="136"/>
      <c r="F44" s="136"/>
      <c r="G44" s="136"/>
      <c r="H44" s="136"/>
    </row>
    <row r="45" spans="1:8" ht="40.049999999999997" customHeight="1">
      <c r="A45" s="145"/>
      <c r="B45" s="136"/>
      <c r="C45" s="136"/>
      <c r="D45" s="136"/>
      <c r="E45" s="136"/>
      <c r="F45" s="136"/>
      <c r="G45" s="136"/>
      <c r="H45" s="136"/>
    </row>
    <row r="46" spans="1:8" ht="40.049999999999997" customHeight="1">
      <c r="A46" s="145"/>
      <c r="B46" s="136"/>
      <c r="C46" s="136"/>
      <c r="D46" s="136"/>
      <c r="E46" s="136"/>
      <c r="F46" s="136"/>
      <c r="G46" s="136"/>
      <c r="H46" s="136"/>
    </row>
    <row r="47" spans="1:8" ht="40.049999999999997" customHeight="1">
      <c r="A47" s="145"/>
      <c r="B47" s="136"/>
      <c r="C47" s="136"/>
      <c r="D47" s="136"/>
      <c r="E47" s="136"/>
      <c r="F47" s="136"/>
      <c r="G47" s="136"/>
      <c r="H47" s="136"/>
    </row>
    <row r="48" spans="1:8" ht="40.049999999999997" customHeight="1">
      <c r="A48" s="145"/>
      <c r="B48" s="136"/>
      <c r="C48" s="136"/>
      <c r="D48" s="136"/>
      <c r="E48" s="136"/>
      <c r="F48" s="136"/>
      <c r="G48" s="136"/>
      <c r="H48" s="136"/>
    </row>
    <row r="49" spans="1:16" ht="40.049999999999997" customHeight="1">
      <c r="A49" s="145"/>
      <c r="B49" s="136"/>
      <c r="C49" s="136"/>
      <c r="D49" s="136"/>
      <c r="E49" s="136"/>
      <c r="F49" s="136"/>
      <c r="G49" s="136"/>
      <c r="H49" s="136"/>
    </row>
    <row r="50" spans="1:16" ht="40.049999999999997" customHeight="1">
      <c r="A50" s="145"/>
      <c r="B50" s="136"/>
      <c r="C50" s="136"/>
      <c r="D50" s="136"/>
      <c r="E50" s="136"/>
      <c r="F50" s="136"/>
      <c r="G50" s="136"/>
      <c r="H50" s="136"/>
    </row>
    <row r="51" spans="1:16" ht="40.049999999999997" customHeight="1">
      <c r="A51" s="145"/>
      <c r="B51" s="136"/>
      <c r="C51" s="136"/>
      <c r="D51" s="136"/>
      <c r="E51" s="136"/>
      <c r="F51" s="136"/>
      <c r="G51" s="136"/>
      <c r="H51" s="136"/>
    </row>
    <row r="52" spans="1:16" ht="40.049999999999997" customHeight="1">
      <c r="A52" s="145"/>
      <c r="B52" s="136"/>
      <c r="C52" s="136"/>
      <c r="D52" s="136"/>
      <c r="E52" s="136"/>
      <c r="F52" s="136"/>
      <c r="G52" s="136"/>
      <c r="H52" s="136"/>
    </row>
    <row r="53" spans="1:16" ht="40.049999999999997" customHeight="1">
      <c r="A53" s="145"/>
      <c r="B53" s="136"/>
      <c r="C53" s="136"/>
      <c r="D53" s="136"/>
      <c r="E53" s="136"/>
      <c r="F53" s="136"/>
      <c r="G53" s="136"/>
      <c r="H53" s="136"/>
    </row>
    <row r="54" spans="1:16" ht="40.049999999999997" customHeight="1">
      <c r="A54" s="145"/>
      <c r="B54" s="136"/>
      <c r="C54" s="136"/>
      <c r="D54" s="136"/>
      <c r="E54" s="136"/>
      <c r="F54" s="136"/>
      <c r="G54" s="136"/>
      <c r="H54" s="136"/>
    </row>
    <row r="55" spans="1:16" ht="40.049999999999997" customHeight="1">
      <c r="A55" s="145"/>
      <c r="B55" s="136"/>
      <c r="C55" s="136"/>
      <c r="D55" s="136"/>
      <c r="E55" s="136"/>
      <c r="F55" s="136"/>
      <c r="G55" s="136"/>
      <c r="H55" s="136"/>
    </row>
    <row r="56" spans="1:16" ht="40.049999999999997" customHeight="1">
      <c r="A56" s="145"/>
      <c r="B56" s="136"/>
      <c r="C56" s="136"/>
      <c r="D56" s="136"/>
      <c r="E56" s="136"/>
      <c r="F56" s="136"/>
      <c r="G56" s="136"/>
      <c r="H56" s="136"/>
    </row>
    <row r="57" spans="1:16" ht="40.049999999999997" customHeight="1">
      <c r="A57" s="145"/>
      <c r="B57" s="136"/>
      <c r="C57" s="136"/>
      <c r="D57" s="136"/>
      <c r="E57" s="136"/>
      <c r="F57" s="136"/>
      <c r="G57" s="136"/>
      <c r="H57" s="136"/>
    </row>
    <row r="58" spans="1:16" s="116" customFormat="1" ht="76.5" customHeight="1">
      <c r="A58" s="76">
        <v>5</v>
      </c>
      <c r="B58" s="419" t="s">
        <v>207</v>
      </c>
      <c r="C58" s="419"/>
      <c r="D58" s="419"/>
      <c r="E58" s="419"/>
      <c r="F58" s="77" t="s">
        <v>186</v>
      </c>
      <c r="G58" s="183"/>
      <c r="H58" s="136"/>
      <c r="I58" s="178"/>
      <c r="J58" s="205" t="s">
        <v>176</v>
      </c>
      <c r="K58" s="178"/>
      <c r="L58" s="80">
        <v>1</v>
      </c>
      <c r="M58" s="81">
        <f t="shared" ref="M58" si="0">K58*L58</f>
        <v>0</v>
      </c>
      <c r="N58" s="184"/>
      <c r="O58" s="83">
        <f t="shared" ref="O58" si="1">ROUNDUP(SUM(M58:N58),0)</f>
        <v>0</v>
      </c>
      <c r="P58" s="246"/>
    </row>
    <row r="59" spans="1:16" ht="40.049999999999997" customHeight="1">
      <c r="A59" s="145"/>
      <c r="B59" s="136"/>
      <c r="C59" s="136"/>
      <c r="D59" s="136"/>
      <c r="E59" s="136"/>
      <c r="F59" s="136"/>
      <c r="G59" s="136"/>
      <c r="H59" s="136"/>
    </row>
    <row r="60" spans="1:16" ht="40.049999999999997" customHeight="1">
      <c r="A60" s="145"/>
      <c r="B60" s="136"/>
      <c r="C60" s="136"/>
      <c r="D60" s="136"/>
      <c r="E60" s="136"/>
      <c r="F60" s="136"/>
      <c r="G60" s="136"/>
      <c r="H60" s="136"/>
    </row>
    <row r="61" spans="1:16" ht="40.049999999999997" customHeight="1">
      <c r="A61" s="145"/>
      <c r="B61" s="136"/>
      <c r="C61" s="136"/>
      <c r="D61" s="136"/>
      <c r="E61" s="136"/>
      <c r="F61" s="136"/>
      <c r="G61" s="136"/>
      <c r="H61" s="136"/>
      <c r="L61" s="178">
        <v>1</v>
      </c>
    </row>
    <row r="62" spans="1:16" ht="40.049999999999997" customHeight="1">
      <c r="A62" s="145"/>
      <c r="B62" s="136"/>
      <c r="C62" s="136"/>
      <c r="D62" s="136"/>
      <c r="E62" s="136"/>
      <c r="F62" s="136"/>
      <c r="G62" s="136"/>
      <c r="H62" s="136"/>
      <c r="L62" s="178">
        <v>1</v>
      </c>
    </row>
    <row r="63" spans="1:16" ht="40.049999999999997" customHeight="1">
      <c r="A63" s="145"/>
      <c r="B63" s="136"/>
      <c r="C63" s="136"/>
      <c r="D63" s="136"/>
      <c r="E63" s="136"/>
      <c r="F63" s="136"/>
      <c r="G63" s="136"/>
      <c r="H63" s="136"/>
      <c r="L63" s="178">
        <v>6.6666666666666666E-2</v>
      </c>
    </row>
    <row r="64" spans="1:16" ht="40.049999999999997" customHeight="1">
      <c r="A64" s="145"/>
      <c r="B64" s="136"/>
      <c r="C64" s="136"/>
      <c r="D64" s="136"/>
      <c r="E64" s="136"/>
      <c r="F64" s="136"/>
      <c r="G64" s="136"/>
      <c r="H64" s="136"/>
      <c r="L64" s="178">
        <v>0.13333333333333333</v>
      </c>
    </row>
    <row r="65" spans="1:8" ht="40.049999999999997" customHeight="1">
      <c r="A65" s="145"/>
      <c r="B65" s="136"/>
      <c r="C65" s="136"/>
      <c r="D65" s="136"/>
      <c r="E65" s="136"/>
      <c r="F65" s="136"/>
      <c r="G65" s="136"/>
      <c r="H65" s="136"/>
    </row>
    <row r="66" spans="1:8" ht="40.049999999999997" customHeight="1">
      <c r="A66" s="145"/>
      <c r="B66" s="136"/>
      <c r="C66" s="136"/>
      <c r="D66" s="136"/>
      <c r="E66" s="136"/>
      <c r="F66" s="136"/>
      <c r="G66" s="136"/>
      <c r="H66" s="136"/>
    </row>
    <row r="67" spans="1:8" ht="40.049999999999997" customHeight="1">
      <c r="A67" s="145"/>
      <c r="B67" s="136"/>
      <c r="C67" s="136"/>
      <c r="D67" s="136"/>
      <c r="E67" s="136"/>
      <c r="F67" s="136"/>
      <c r="G67" s="136"/>
      <c r="H67" s="136"/>
    </row>
    <row r="78" spans="1:8">
      <c r="B78" s="178">
        <f>D25</f>
        <v>0</v>
      </c>
      <c r="C78" s="263" t="s">
        <v>206</v>
      </c>
    </row>
  </sheetData>
  <mergeCells count="19">
    <mergeCell ref="C10:F10"/>
    <mergeCell ref="B4:C4"/>
    <mergeCell ref="B5:C5"/>
    <mergeCell ref="B6:C6"/>
    <mergeCell ref="B7:C7"/>
    <mergeCell ref="B8:C8"/>
    <mergeCell ref="B58:E5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46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70" zoomScaleNormal="70" workbookViewId="0">
      <selection activeCell="A53" sqref="A53"/>
    </sheetView>
  </sheetViews>
  <sheetFormatPr defaultColWidth="9.21875" defaultRowHeight="14.4"/>
  <sheetData/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87AFAE-8475-4D28-9232-0369F10D67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9827C69-EBD7-4FA5-894B-781F25C31A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1. CUTTING DOCKET</vt:lpstr>
      <vt:lpstr>2. TRIM CARD</vt:lpstr>
      <vt:lpstr>QUY CÁCH MAY</vt:lpstr>
      <vt:lpstr>SPEC</vt:lpstr>
      <vt:lpstr>GÓP Ý MẪU SMS</vt:lpstr>
      <vt:lpstr>GÓP Ý THÔNG SỐ MẪU SMS</vt:lpstr>
      <vt:lpstr>HOODIE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HOODIE!Print_Area</vt:lpstr>
      <vt:lpstr>SPEC!Print_Area</vt:lpstr>
      <vt:lpstr>'1. CUTTING DOCKET'!Print_Titles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Lam Nguyen Thi Phuong</cp:lastModifiedBy>
  <cp:lastPrinted>2024-07-12T12:17:58Z</cp:lastPrinted>
  <dcterms:created xsi:type="dcterms:W3CDTF">2016-05-06T01:47:29Z</dcterms:created>
  <dcterms:modified xsi:type="dcterms:W3CDTF">2024-07-16T03:04:45Z</dcterms:modified>
</cp:coreProperties>
</file>