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822" documentId="13_ncr:1_{8517841B-54A3-42B6-B633-5C4495D7276B}" xr6:coauthVersionLast="47" xr6:coauthVersionMax="47" xr10:uidLastSave="{D36F62E5-61FE-4E99-A88A-C58E51C9F615}"/>
  <bookViews>
    <workbookView xWindow="440" yWindow="0" windowWidth="18190" windowHeight="10020" xr2:uid="{00000000-000D-0000-FFFF-FFFF00000000}"/>
  </bookViews>
  <sheets>
    <sheet name="PO" sheetId="2" r:id="rId1"/>
    <sheet name="DETAIL (2)" sheetId="7" state="hidden" r:id="rId2"/>
    <sheet name="DETAIL" sheetId="5" r:id="rId3"/>
    <sheet name="Sheet3" sheetId="6" state="hidden" r:id="rId4"/>
  </sheets>
  <definedNames>
    <definedName name="_xlnm._FilterDatabase" localSheetId="2" hidden="1">DETAIL!$E$1:$E$2</definedName>
    <definedName name="_xlnm._FilterDatabase" localSheetId="1" hidden="1">'DETAIL (2)'!$E$1:$E$2</definedName>
    <definedName name="_xlnm._FilterDatabase" localSheetId="3" hidden="1">Sheet3!$A$2:$R$93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G13" i="5"/>
  <c r="F7" i="5"/>
  <c r="G7" i="5" s="1"/>
  <c r="G6" i="5"/>
  <c r="G3" i="5"/>
  <c r="G2" i="5"/>
  <c r="E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22" i="7" s="1"/>
  <c r="S15" i="6"/>
  <c r="E22" i="5"/>
  <c r="E92" i="6"/>
  <c r="E87" i="6"/>
  <c r="E83" i="6"/>
  <c r="E78" i="6"/>
  <c r="E75" i="6"/>
  <c r="E71" i="6"/>
  <c r="E67" i="6"/>
  <c r="E62" i="6"/>
  <c r="E57" i="6"/>
  <c r="E52" i="6"/>
  <c r="E47" i="6"/>
  <c r="E44" i="6"/>
  <c r="E39" i="6"/>
  <c r="E34" i="6"/>
  <c r="E31" i="6"/>
  <c r="E28" i="6"/>
  <c r="E25" i="6"/>
  <c r="E20" i="6"/>
  <c r="E15" i="6"/>
  <c r="E10" i="6"/>
  <c r="P6" i="6"/>
  <c r="O6" i="6"/>
  <c r="O1" i="6" s="1"/>
  <c r="N6" i="6"/>
  <c r="M6" i="6"/>
  <c r="L6" i="6"/>
  <c r="K6" i="6"/>
  <c r="E6" i="6"/>
  <c r="R1" i="6"/>
  <c r="Q1" i="6"/>
  <c r="P1" i="6"/>
  <c r="N1" i="6"/>
  <c r="M1" i="6"/>
  <c r="L1" i="6"/>
  <c r="K1" i="6"/>
  <c r="J1" i="6"/>
  <c r="F21" i="5"/>
  <c r="G20" i="5" s="1"/>
  <c r="F20" i="5"/>
  <c r="F19" i="5"/>
  <c r="G18" i="5" s="1"/>
  <c r="F18" i="5"/>
  <c r="F17" i="5"/>
  <c r="G16" i="5" s="1"/>
  <c r="F16" i="5"/>
  <c r="F15" i="5"/>
  <c r="G14" i="5" s="1"/>
  <c r="F14" i="5"/>
  <c r="F13" i="5"/>
  <c r="F12" i="5"/>
  <c r="F11" i="5"/>
  <c r="G10" i="5" s="1"/>
  <c r="F10" i="5"/>
  <c r="F9" i="5"/>
  <c r="G8" i="5" s="1"/>
  <c r="F8" i="5"/>
  <c r="F6" i="5"/>
  <c r="F5" i="5"/>
  <c r="F4" i="5"/>
  <c r="F3" i="5"/>
  <c r="F2" i="5"/>
  <c r="F22" i="5" l="1"/>
  <c r="I11" i="2" s="1"/>
  <c r="G4" i="5"/>
  <c r="G22" i="5" s="1"/>
  <c r="I13" i="2" l="1"/>
  <c r="K11" i="2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<sst xmlns="http://schemas.openxmlformats.org/spreadsheetml/2006/main" count="512" uniqueCount="214">
  <si>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</si>
  <si>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</si>
  <si>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</si>
  <si>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</si>
  <si>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</si>
  <si>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</si>
  <si>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</si>
  <si>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</si>
  <si>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</si>
  <si>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</si>
  <si>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</si>
  <si>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</si>
  <si>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</si>
  <si>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</si>
  <si>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</si>
  <si>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</si>
  <si>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</si>
  <si>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</si>
  <si>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</si>
  <si>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</si>
  <si>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</si>
  <si>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</si>
  <si>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</si>
  <si>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</si>
  <si>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</si>
  <si>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</si>
  <si>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</si>
  <si>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</si>
  <si>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</si>
  <si>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</si>
  <si>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</si>
  <si>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</si>
  <si>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</si>
  <si>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</si>
  <si>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</si>
  <si>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</si>
  <si>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</si>
  <si>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</si>
  <si>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</si>
  <si>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</si>
  <si>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</si>
  <si>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</si>
  <si>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</si>
  <si>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</si>
  <si>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</si>
  <si>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</si>
  <si>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</si>
  <si>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</si>
  <si>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</si>
  <si>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Style No ( Tên file PDF)</t>
  </si>
  <si>
    <t>STT</t>
  </si>
  <si>
    <t>ORDER</t>
  </si>
  <si>
    <t>SS26-DROP 1</t>
  </si>
  <si>
    <t>L18  SS26   G2955</t>
  </si>
  <si>
    <t>GIAO/ QUỲNH</t>
  </si>
  <si>
    <t>C0075-SST174</t>
  </si>
  <si>
    <t>2-22235A001-S0064</t>
  </si>
  <si>
    <t>No.</t>
  </si>
  <si>
    <t>Photo</t>
  </si>
  <si>
    <t>UA Style</t>
  </si>
  <si>
    <t>Style</t>
  </si>
  <si>
    <t>Syle name</t>
  </si>
  <si>
    <t>Color</t>
  </si>
  <si>
    <t>TYPE</t>
  </si>
  <si>
    <t>ADDRESS</t>
  </si>
  <si>
    <t>2XS</t>
  </si>
  <si>
    <t>XS</t>
  </si>
  <si>
    <t>S</t>
  </si>
  <si>
    <t>M</t>
  </si>
  <si>
    <t>L</t>
  </si>
  <si>
    <t>XL</t>
  </si>
  <si>
    <t>2XL</t>
  </si>
  <si>
    <t>3XL</t>
  </si>
  <si>
    <t>Grand Total</t>
  </si>
  <si>
    <t>C0075-HOD045</t>
  </si>
  <si>
    <t>WHOD03284</t>
  </si>
  <si>
    <t xml:space="preserve">Distort Oversized Hoodie </t>
  </si>
  <si>
    <t>Duskstone Washed</t>
  </si>
  <si>
    <t>HOODIE</t>
  </si>
  <si>
    <t>Mpo16189</t>
  </si>
  <si>
    <t>Marketing</t>
  </si>
  <si>
    <t>Po16189</t>
  </si>
  <si>
    <t>LSKD DC</t>
  </si>
  <si>
    <t>Uspo16189</t>
  </si>
  <si>
    <t>Placeholder 3PL</t>
  </si>
  <si>
    <t>TOTAL</t>
  </si>
  <si>
    <t>C0075-JOG001</t>
  </si>
  <si>
    <t>WPNT03285</t>
  </si>
  <si>
    <t>Distort Oversized Slouchy Fit Track Pant</t>
  </si>
  <si>
    <t>JOGGERS</t>
  </si>
  <si>
    <t>Mpo16250</t>
  </si>
  <si>
    <t>Po16250</t>
  </si>
  <si>
    <t>Uspo16250</t>
  </si>
  <si>
    <t>C0075-SST176</t>
  </si>
  <si>
    <t>USST03160</t>
  </si>
  <si>
    <t>Hype Heavyweight Unisex Oversized Tee</t>
  </si>
  <si>
    <t>Black-White</t>
  </si>
  <si>
    <t>SS TEE</t>
  </si>
  <si>
    <t>Gpo16386</t>
  </si>
  <si>
    <t>Mpo16386</t>
  </si>
  <si>
    <t>Po16386</t>
  </si>
  <si>
    <t>Uspo16386</t>
  </si>
  <si>
    <t>Off White-Black</t>
  </si>
  <si>
    <t>Gpo16387</t>
  </si>
  <si>
    <t>Mpo16387</t>
  </si>
  <si>
    <t>Po16387</t>
  </si>
  <si>
    <t>Uspo16387</t>
  </si>
  <si>
    <t>C0075-SST152</t>
  </si>
  <si>
    <t>USST02868</t>
  </si>
  <si>
    <t>Memory in Motion Heavyweight Boxed Tee</t>
  </si>
  <si>
    <t>Marshmallow Washed</t>
  </si>
  <si>
    <t>Gpo16378</t>
  </si>
  <si>
    <t>Mpo16378</t>
  </si>
  <si>
    <t>Po16378</t>
  </si>
  <si>
    <t>Uspo16378</t>
  </si>
  <si>
    <t>C0075-SHR001</t>
  </si>
  <si>
    <t>MSHT02891</t>
  </si>
  <si>
    <t>Memory In Motion Heavyweight Fleece Shorts</t>
  </si>
  <si>
    <t>Black Washed</t>
  </si>
  <si>
    <t>SHORT</t>
  </si>
  <si>
    <t>Mpo16534</t>
  </si>
  <si>
    <t>Po16534</t>
  </si>
  <si>
    <t>C0075-SST157</t>
  </si>
  <si>
    <t>USST03079</t>
  </si>
  <si>
    <t>Memory in Motion Heavyweight Oversized Tee</t>
  </si>
  <si>
    <t>Mpo16369</t>
  </si>
  <si>
    <t>Po16369</t>
  </si>
  <si>
    <t>Dark Storm Washed</t>
  </si>
  <si>
    <t>Mpo16379</t>
  </si>
  <si>
    <t>Po16379</t>
  </si>
  <si>
    <t>C0075-HOD024</t>
  </si>
  <si>
    <t>UHOD02583</t>
  </si>
  <si>
    <t>Memory In Motion Ultra Heavyweight Washed Hoodie</t>
  </si>
  <si>
    <t>Gpo16368</t>
  </si>
  <si>
    <t>Mpo16368</t>
  </si>
  <si>
    <t>Po16368</t>
  </si>
  <si>
    <t>Uspo16368</t>
  </si>
  <si>
    <t>Electric Indigo Washed</t>
  </si>
  <si>
    <t>Gpo16366</t>
  </si>
  <si>
    <t>Mpo16366</t>
  </si>
  <si>
    <t>Po16366</t>
  </si>
  <si>
    <t>Uspo16366</t>
  </si>
  <si>
    <t>Mpo16377</t>
  </si>
  <si>
    <t>Po16377</t>
  </si>
  <si>
    <t>C0075-HOD036</t>
  </si>
  <si>
    <t>UHOD02761</t>
  </si>
  <si>
    <t>Memory in Motion Ultra Heavyweight Zip Thru Hoodie</t>
  </si>
  <si>
    <t>Gpo16367</t>
  </si>
  <si>
    <t>Mpo16367</t>
  </si>
  <si>
    <t>Po16367</t>
  </si>
  <si>
    <t>Uspo16367</t>
  </si>
  <si>
    <t>C0075-SST023</t>
  </si>
  <si>
    <t>USST02628</t>
  </si>
  <si>
    <t>Offset Heavyweight Unisex Oversized Tee</t>
  </si>
  <si>
    <t>Black Washed-Castlerock</t>
  </si>
  <si>
    <t>Gpo16344</t>
  </si>
  <si>
    <t>Mpo16344</t>
  </si>
  <si>
    <t>Po16344</t>
  </si>
  <si>
    <t>Uspo16344</t>
  </si>
  <si>
    <t>Cocoa Powder-Cocoa Powder</t>
  </si>
  <si>
    <t>Gpo16345</t>
  </si>
  <si>
    <t>Mpo16345</t>
  </si>
  <si>
    <t>Po16345</t>
  </si>
  <si>
    <t>Uspo16345</t>
  </si>
  <si>
    <t>C0075-TNK001</t>
  </si>
  <si>
    <t>MTNK03014</t>
  </si>
  <si>
    <t>Run Fast Heavyweight Boxed Tank</t>
  </si>
  <si>
    <t>TANK TOP</t>
  </si>
  <si>
    <t>Gpo16519</t>
  </si>
  <si>
    <t>Mpo16519</t>
  </si>
  <si>
    <t>Po16519</t>
  </si>
  <si>
    <t>Uspo16519</t>
  </si>
  <si>
    <t>Mpo16526</t>
  </si>
  <si>
    <t>Po16526</t>
  </si>
  <si>
    <t>Uspo16526</t>
  </si>
  <si>
    <t>C0075-LST001</t>
  </si>
  <si>
    <t>MLST03093</t>
  </si>
  <si>
    <t>Run Fast Heavyweight Oversized LS Tee</t>
  </si>
  <si>
    <t>LS TEE</t>
  </si>
  <si>
    <t>Mpo16521</t>
  </si>
  <si>
    <t>Po16521</t>
  </si>
  <si>
    <t>Uspo16521</t>
  </si>
  <si>
    <t>Mpo16520</t>
  </si>
  <si>
    <t>Po16520</t>
  </si>
  <si>
    <t>C0075-SST155</t>
  </si>
  <si>
    <t>USST03073</t>
  </si>
  <si>
    <t>Run Fast Heavyweight Oversized Tee</t>
  </si>
  <si>
    <t>Gpo16350</t>
  </si>
  <si>
    <t>Mpo16350</t>
  </si>
  <si>
    <t>Po16350</t>
  </si>
  <si>
    <t>Uspo16350</t>
  </si>
  <si>
    <t>Mpo16351</t>
  </si>
  <si>
    <t>Po16351</t>
  </si>
  <si>
    <t>Uspo16351</t>
  </si>
  <si>
    <t>MSST03201</t>
  </si>
  <si>
    <t>V Neck Oversized Mens Tee- (UN-AV)</t>
  </si>
  <si>
    <t>Black-Black</t>
  </si>
  <si>
    <t>Gpo16456</t>
  </si>
  <si>
    <t>Mpo16456</t>
  </si>
  <si>
    <t>Po16456</t>
  </si>
  <si>
    <t>Uspo16456</t>
  </si>
  <si>
    <t xml:space="preserve">C0075-HOD045_WHOD03284_Distort Oversized Hoodie </t>
  </si>
  <si>
    <t>C0075-SHR001_MSHT02891_Memory_in_Motion_Heavyweight_Fleece_Shorts</t>
  </si>
  <si>
    <t>C0075-SST152_USST02868_Memory_in_Motion_Heavyweight_Boxed_Tee</t>
  </si>
  <si>
    <t>C0075-SST176_USST03160_Hype_Heavyweight_Unisex_Oversized_Tee</t>
  </si>
  <si>
    <t>C0075-SST157_USST03079_Memory_in_Motion_Heavyweight_Oversized_Tee</t>
  </si>
  <si>
    <t>C0075-HOD024_UHOD02583_Memory_In_Motion_Ultra_Heavyweight_Washed_Hoodie</t>
  </si>
  <si>
    <t>C0075-HOD036_UHOD02761_Memory_in_Motion_Ultra_Heavyweight_Zip_Thru_Hoodie</t>
  </si>
  <si>
    <t>C0075-SST023_USST02628_Offset_Heavyweight_Unisex_Oversized_Tee</t>
  </si>
  <si>
    <t>C0075-TNK001_MTNK03014_Move_Fast_Heavyweight_Boxed_Tank</t>
  </si>
  <si>
    <t>C0075-LST001_MLST03093_Move_Fast_Heavyweight_Oversized_LS_Tee</t>
  </si>
  <si>
    <t>C0075-SST155_USST03073_Move_Fast_Heavyweight_Oversized_Tee</t>
  </si>
  <si>
    <t>C0075-JOG001_WPNT03285_Distort_Oversized_Slouchy_Fit_Track_Pant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</si>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</sst>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  <font>
      <b/>
      <sz val="11"/>
      <color rgb="FFC00000"/>
      <name val="TF Euclid Circular A"/>
      <family val="2"/>
    </font>
    <font>
      <b/>
      <sz val="11"/>
      <color theme="1"/>
      <name val="TF Euclid Circular A"/>
      <family val="2"/>
    </font>
    <font>
      <sz val="11"/>
      <color theme="1"/>
      <name val="TF Euclid Circular A"/>
      <family val="2"/>
    </font>
    <font>
      <b/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4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6" fontId="21" fillId="0" borderId="1" xfId="11" applyNumberFormat="1" applyFont="1" applyBorder="1"/>
    <xf numFmtId="166" fontId="21" fillId="0" borderId="1" xfId="11" applyNumberFormat="1" applyFont="1" applyBorder="1" applyAlignment="1">
      <alignment horizontal="center"/>
    </xf>
    <xf numFmtId="166" fontId="21" fillId="0" borderId="1" xfId="11" applyNumberFormat="1" applyFont="1" applyBorder="1" applyAlignment="1"/>
    <xf numFmtId="169" fontId="21" fillId="0" borderId="0" xfId="11" applyNumberFormat="1" applyFont="1"/>
    <xf numFmtId="166" fontId="21" fillId="0" borderId="0" xfId="11" applyNumberFormat="1" applyFont="1"/>
    <xf numFmtId="0" fontId="22" fillId="11" borderId="1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169" fontId="23" fillId="0" borderId="0" xfId="0" applyNumberFormat="1" applyFont="1"/>
    <xf numFmtId="0" fontId="23" fillId="0" borderId="0" xfId="0" applyFont="1"/>
    <xf numFmtId="0" fontId="23" fillId="13" borderId="1" xfId="0" applyFont="1" applyFill="1" applyBorder="1"/>
    <xf numFmtId="0" fontId="23" fillId="13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left"/>
    </xf>
    <xf numFmtId="0" fontId="23" fillId="13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3" fontId="9" fillId="0" borderId="0" xfId="0" applyNumberFormat="1" applyFont="1" applyAlignment="1">
      <alignment horizontal="left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H13" sqref="H13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46</v>
      </c>
      <c r="D5" s="18"/>
      <c r="E5" s="19"/>
      <c r="F5" s="130" t="s">
        <v>6</v>
      </c>
      <c r="G5" s="131"/>
      <c r="H5" s="138" t="s">
        <v>37</v>
      </c>
      <c r="I5" s="139"/>
      <c r="J5" s="20"/>
      <c r="K5" s="20"/>
      <c r="L5" s="21"/>
      <c r="M5" s="22" t="s">
        <v>7</v>
      </c>
      <c r="N5" s="23">
        <v>45981</v>
      </c>
    </row>
    <row r="6" spans="1:19" ht="30.75" customHeight="1">
      <c r="A6" s="93" t="s">
        <v>8</v>
      </c>
      <c r="B6" s="24"/>
      <c r="D6" s="25"/>
      <c r="E6" s="19"/>
      <c r="F6" s="130" t="s">
        <v>9</v>
      </c>
      <c r="G6" s="131"/>
      <c r="H6" s="140" t="s">
        <v>52</v>
      </c>
      <c r="I6" s="141"/>
      <c r="J6" s="20"/>
      <c r="K6" s="20"/>
      <c r="L6" s="21"/>
      <c r="M6" s="22" t="s">
        <v>10</v>
      </c>
      <c r="N6" s="26" t="s">
        <v>38</v>
      </c>
    </row>
    <row r="7" spans="1:19" ht="30.75" customHeight="1">
      <c r="A7" s="93" t="s">
        <v>11</v>
      </c>
      <c r="B7" s="129"/>
      <c r="C7" s="129"/>
      <c r="D7" s="27"/>
      <c r="E7" s="19"/>
      <c r="F7" s="130" t="s">
        <v>12</v>
      </c>
      <c r="G7" s="131"/>
      <c r="H7" s="132">
        <v>45981</v>
      </c>
      <c r="I7" s="133"/>
      <c r="J7" s="20"/>
      <c r="K7" s="20"/>
      <c r="L7" s="21"/>
      <c r="M7" s="22" t="s">
        <v>13</v>
      </c>
      <c r="N7" s="28" t="s">
        <v>53</v>
      </c>
    </row>
    <row r="8" spans="1:19" ht="30.75" customHeight="1">
      <c r="A8" s="94" t="s">
        <v>14</v>
      </c>
      <c r="B8" s="137"/>
      <c r="C8" s="137"/>
      <c r="D8" s="29"/>
      <c r="E8" s="19"/>
      <c r="F8" s="130" t="s">
        <v>15</v>
      </c>
      <c r="G8" s="131"/>
      <c r="H8" s="132" t="s">
        <v>36</v>
      </c>
      <c r="I8" s="133"/>
      <c r="J8" s="30"/>
      <c r="K8" s="30"/>
      <c r="L8" s="21"/>
      <c r="M8" s="22" t="s">
        <v>16</v>
      </c>
      <c r="N8" s="31" t="s">
        <v>54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213</v>
      </c>
      <c r="B11" s="42" t="s">
        <v>56</v>
      </c>
      <c r="C11" s="44" t="s">
        <v>47</v>
      </c>
      <c r="D11" s="45" t="s">
        <v>48</v>
      </c>
      <c r="E11" s="98" t="s">
        <v>36</v>
      </c>
      <c r="F11" s="45" t="s">
        <v>35</v>
      </c>
      <c r="G11" s="46" t="s">
        <v>40</v>
      </c>
      <c r="H11" s="47" t="s">
        <v>39</v>
      </c>
      <c r="I11" s="43">
        <f>DETAIL!F22</f>
        <v>25200</v>
      </c>
      <c r="J11" s="43">
        <v>0</v>
      </c>
      <c r="K11" s="43">
        <f t="shared" ref="K11" si="0">I11-J11</f>
        <v>25200</v>
      </c>
      <c r="L11" s="48"/>
      <c r="M11" s="49">
        <f t="shared" ref="M11" si="1">K11*L11</f>
        <v>0</v>
      </c>
      <c r="N11" s="97"/>
      <c r="P11" s="143">
        <f>K11-1144</f>
        <v>24056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25200</v>
      </c>
      <c r="J13" s="63"/>
      <c r="K13" s="62">
        <f>SUM(K11:K12)</f>
        <v>25200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35" t="s">
        <v>31</v>
      </c>
      <c r="B15" s="135"/>
      <c r="C15" s="72"/>
      <c r="D15" s="73"/>
      <c r="E15" s="136" t="s">
        <v>32</v>
      </c>
      <c r="F15" s="136"/>
      <c r="G15" s="136"/>
      <c r="H15" s="74"/>
      <c r="I15" s="75"/>
      <c r="J15" s="75"/>
      <c r="K15" s="75"/>
      <c r="L15" s="134" t="s">
        <v>33</v>
      </c>
      <c r="M15" s="134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43F3-A2F5-438C-8F98-4E1B2733D70C}">
  <sheetPr>
    <pageSetUpPr fitToPage="1"/>
  </sheetPr>
  <dimension ref="A1:F22"/>
  <sheetViews>
    <sheetView topLeftCell="C1" zoomScale="70" zoomScaleNormal="70" workbookViewId="0">
      <selection activeCell="D8" sqref="D8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6" width="11.08984375" style="100" customWidth="1"/>
    <col min="7" max="16384" width="8.7265625" style="100"/>
  </cols>
  <sheetData>
    <row r="1" spans="1:6" s="99" customFormat="1" ht="16" customHeight="1">
      <c r="A1" s="104" t="s">
        <v>41</v>
      </c>
      <c r="B1" s="104" t="s">
        <v>42</v>
      </c>
      <c r="C1" s="104" t="s">
        <v>50</v>
      </c>
      <c r="D1" s="104" t="s">
        <v>49</v>
      </c>
      <c r="E1" s="105" t="s">
        <v>43</v>
      </c>
      <c r="F1" s="105" t="s">
        <v>51</v>
      </c>
    </row>
    <row r="2" spans="1:6" s="99" customFormat="1" ht="15" customHeight="1">
      <c r="A2" s="106" t="s">
        <v>44</v>
      </c>
      <c r="B2" s="106" t="s">
        <v>45</v>
      </c>
      <c r="C2" s="109">
        <v>1</v>
      </c>
      <c r="D2" s="101" t="s">
        <v>201</v>
      </c>
      <c r="E2" s="108">
        <v>756</v>
      </c>
      <c r="F2" s="103">
        <f t="shared" ref="F2:F21" si="0">ROUNDUP(E2+E2*10%,-1)</f>
        <v>840</v>
      </c>
    </row>
    <row r="3" spans="1:6" s="99" customFormat="1" ht="15" customHeight="1">
      <c r="A3" s="106" t="s">
        <v>44</v>
      </c>
      <c r="B3" s="106" t="s">
        <v>45</v>
      </c>
      <c r="C3" s="109">
        <v>2</v>
      </c>
      <c r="D3" s="101" t="s">
        <v>212</v>
      </c>
      <c r="E3" s="108">
        <v>691</v>
      </c>
      <c r="F3" s="103">
        <f t="shared" si="0"/>
        <v>770</v>
      </c>
    </row>
    <row r="4" spans="1:6" s="99" customFormat="1" ht="15" customHeight="1">
      <c r="A4" s="106" t="s">
        <v>44</v>
      </c>
      <c r="B4" s="106" t="s">
        <v>45</v>
      </c>
      <c r="C4" s="109">
        <v>3</v>
      </c>
      <c r="D4" s="101" t="s">
        <v>204</v>
      </c>
      <c r="E4" s="108">
        <v>1924</v>
      </c>
      <c r="F4" s="103">
        <f t="shared" si="0"/>
        <v>2120</v>
      </c>
    </row>
    <row r="5" spans="1:6" s="99" customFormat="1" ht="15" customHeight="1">
      <c r="A5" s="106" t="s">
        <v>44</v>
      </c>
      <c r="B5" s="106" t="s">
        <v>45</v>
      </c>
      <c r="C5" s="109">
        <v>4</v>
      </c>
      <c r="D5" s="101" t="s">
        <v>204</v>
      </c>
      <c r="E5" s="108">
        <v>1124</v>
      </c>
      <c r="F5" s="103">
        <f t="shared" si="0"/>
        <v>1240</v>
      </c>
    </row>
    <row r="6" spans="1:6" s="99" customFormat="1" ht="15" customHeight="1">
      <c r="A6" s="106" t="s">
        <v>44</v>
      </c>
      <c r="B6" s="106" t="s">
        <v>45</v>
      </c>
      <c r="C6" s="109">
        <v>5</v>
      </c>
      <c r="D6" s="101" t="s">
        <v>203</v>
      </c>
      <c r="E6" s="108">
        <v>1728</v>
      </c>
      <c r="F6" s="103">
        <f t="shared" si="0"/>
        <v>1910</v>
      </c>
    </row>
    <row r="7" spans="1:6" s="99" customFormat="1" ht="15" customHeight="1">
      <c r="A7" s="106" t="s">
        <v>44</v>
      </c>
      <c r="B7" s="106" t="s">
        <v>45</v>
      </c>
      <c r="C7" s="109">
        <v>6</v>
      </c>
      <c r="D7" s="101" t="s">
        <v>202</v>
      </c>
      <c r="E7" s="108">
        <v>328</v>
      </c>
      <c r="F7" s="103">
        <f t="shared" si="0"/>
        <v>370</v>
      </c>
    </row>
    <row r="8" spans="1:6" s="99" customFormat="1" ht="15" customHeight="1">
      <c r="A8" s="106" t="s">
        <v>44</v>
      </c>
      <c r="B8" s="106" t="s">
        <v>45</v>
      </c>
      <c r="C8" s="109">
        <v>7</v>
      </c>
      <c r="D8" s="101" t="s">
        <v>205</v>
      </c>
      <c r="E8" s="108">
        <v>1853</v>
      </c>
      <c r="F8" s="103">
        <f t="shared" si="0"/>
        <v>2040</v>
      </c>
    </row>
    <row r="9" spans="1:6" s="99" customFormat="1" ht="15" customHeight="1">
      <c r="A9" s="106" t="s">
        <v>44</v>
      </c>
      <c r="B9" s="106" t="s">
        <v>45</v>
      </c>
      <c r="C9" s="109">
        <v>8</v>
      </c>
      <c r="D9" s="101" t="s">
        <v>205</v>
      </c>
      <c r="E9" s="108">
        <v>1037</v>
      </c>
      <c r="F9" s="103">
        <f t="shared" si="0"/>
        <v>1150</v>
      </c>
    </row>
    <row r="10" spans="1:6" s="99" customFormat="1" ht="15" customHeight="1">
      <c r="A10" s="106" t="s">
        <v>44</v>
      </c>
      <c r="B10" s="106" t="s">
        <v>45</v>
      </c>
      <c r="C10" s="109">
        <v>9</v>
      </c>
      <c r="D10" s="101" t="s">
        <v>206</v>
      </c>
      <c r="E10" s="108">
        <v>555</v>
      </c>
      <c r="F10" s="103">
        <f t="shared" si="0"/>
        <v>620</v>
      </c>
    </row>
    <row r="11" spans="1:6" s="99" customFormat="1" ht="15" customHeight="1">
      <c r="A11" s="106" t="s">
        <v>44</v>
      </c>
      <c r="B11" s="106" t="s">
        <v>45</v>
      </c>
      <c r="C11" s="109">
        <v>10</v>
      </c>
      <c r="D11" s="101" t="s">
        <v>206</v>
      </c>
      <c r="E11" s="108">
        <v>908</v>
      </c>
      <c r="F11" s="103">
        <f t="shared" si="0"/>
        <v>1000</v>
      </c>
    </row>
    <row r="12" spans="1:6" s="99" customFormat="1" ht="15" customHeight="1">
      <c r="A12" s="106" t="s">
        <v>44</v>
      </c>
      <c r="B12" s="106" t="s">
        <v>45</v>
      </c>
      <c r="C12" s="109">
        <v>11</v>
      </c>
      <c r="D12" s="101" t="s">
        <v>206</v>
      </c>
      <c r="E12" s="108">
        <v>1443</v>
      </c>
      <c r="F12" s="103">
        <f t="shared" si="0"/>
        <v>1590</v>
      </c>
    </row>
    <row r="13" spans="1:6" s="99" customFormat="1" ht="15" customHeight="1">
      <c r="A13" s="106" t="s">
        <v>44</v>
      </c>
      <c r="B13" s="106" t="s">
        <v>45</v>
      </c>
      <c r="C13" s="109">
        <v>12</v>
      </c>
      <c r="D13" s="101" t="s">
        <v>207</v>
      </c>
      <c r="E13" s="108">
        <v>1414</v>
      </c>
      <c r="F13" s="103">
        <f t="shared" si="0"/>
        <v>1560</v>
      </c>
    </row>
    <row r="14" spans="1:6" s="99" customFormat="1" ht="15" customHeight="1">
      <c r="A14" s="106" t="s">
        <v>44</v>
      </c>
      <c r="B14" s="106" t="s">
        <v>45</v>
      </c>
      <c r="C14" s="109">
        <v>13</v>
      </c>
      <c r="D14" s="101" t="s">
        <v>208</v>
      </c>
      <c r="E14" s="108">
        <v>1265</v>
      </c>
      <c r="F14" s="103">
        <f t="shared" si="0"/>
        <v>1400</v>
      </c>
    </row>
    <row r="15" spans="1:6" s="99" customFormat="1" ht="15" customHeight="1">
      <c r="A15" s="106" t="s">
        <v>44</v>
      </c>
      <c r="B15" s="106" t="s">
        <v>45</v>
      </c>
      <c r="C15" s="109">
        <v>14</v>
      </c>
      <c r="D15" s="101" t="s">
        <v>208</v>
      </c>
      <c r="E15" s="108">
        <v>823</v>
      </c>
      <c r="F15" s="103">
        <f t="shared" si="0"/>
        <v>910</v>
      </c>
    </row>
    <row r="16" spans="1:6" s="99" customFormat="1" ht="15" customHeight="1">
      <c r="A16" s="106" t="s">
        <v>44</v>
      </c>
      <c r="B16" s="106" t="s">
        <v>45</v>
      </c>
      <c r="C16" s="109">
        <v>15</v>
      </c>
      <c r="D16" s="101" t="s">
        <v>209</v>
      </c>
      <c r="E16" s="108">
        <v>512</v>
      </c>
      <c r="F16" s="103">
        <f t="shared" si="0"/>
        <v>570</v>
      </c>
    </row>
    <row r="17" spans="1:6" s="99" customFormat="1" ht="15" customHeight="1">
      <c r="A17" s="106" t="s">
        <v>44</v>
      </c>
      <c r="B17" s="106" t="s">
        <v>45</v>
      </c>
      <c r="C17" s="109">
        <v>16</v>
      </c>
      <c r="D17" s="101" t="s">
        <v>209</v>
      </c>
      <c r="E17" s="108">
        <v>735</v>
      </c>
      <c r="F17" s="103">
        <f t="shared" si="0"/>
        <v>810</v>
      </c>
    </row>
    <row r="18" spans="1:6" s="99" customFormat="1" ht="15" customHeight="1">
      <c r="A18" s="106" t="s">
        <v>44</v>
      </c>
      <c r="B18" s="106" t="s">
        <v>45</v>
      </c>
      <c r="C18" s="109">
        <v>17</v>
      </c>
      <c r="D18" s="101" t="s">
        <v>210</v>
      </c>
      <c r="E18" s="108">
        <v>1041</v>
      </c>
      <c r="F18" s="103">
        <f t="shared" si="0"/>
        <v>1150</v>
      </c>
    </row>
    <row r="19" spans="1:6" s="99" customFormat="1" ht="15" customHeight="1">
      <c r="A19" s="106" t="s">
        <v>44</v>
      </c>
      <c r="B19" s="106" t="s">
        <v>45</v>
      </c>
      <c r="C19" s="109">
        <v>18</v>
      </c>
      <c r="D19" s="101" t="s">
        <v>210</v>
      </c>
      <c r="E19" s="108">
        <v>604</v>
      </c>
      <c r="F19" s="103">
        <f t="shared" si="0"/>
        <v>670</v>
      </c>
    </row>
    <row r="20" spans="1:6" s="99" customFormat="1" ht="15" customHeight="1">
      <c r="A20" s="106" t="s">
        <v>44</v>
      </c>
      <c r="B20" s="106" t="s">
        <v>45</v>
      </c>
      <c r="C20" s="109">
        <v>19</v>
      </c>
      <c r="D20" s="101" t="s">
        <v>211</v>
      </c>
      <c r="E20" s="108">
        <v>2444</v>
      </c>
      <c r="F20" s="103">
        <f t="shared" si="0"/>
        <v>2690</v>
      </c>
    </row>
    <row r="21" spans="1:6" s="99" customFormat="1" ht="15" customHeight="1">
      <c r="A21" s="106" t="s">
        <v>44</v>
      </c>
      <c r="B21" s="106" t="s">
        <v>45</v>
      </c>
      <c r="C21" s="109">
        <v>20</v>
      </c>
      <c r="D21" s="101" t="s">
        <v>211</v>
      </c>
      <c r="E21" s="108">
        <v>1611</v>
      </c>
      <c r="F21" s="103">
        <f t="shared" si="0"/>
        <v>1780</v>
      </c>
    </row>
    <row r="22" spans="1:6">
      <c r="E22" s="107">
        <f>SUM(E2:E21)</f>
        <v>22796</v>
      </c>
      <c r="F22" s="107">
        <f>SUM(F2:F21)</f>
        <v>25190</v>
      </c>
    </row>
  </sheetData>
  <autoFilter ref="E1:E2" xr:uid="{07694101-0701-4867-AF79-5A4E617E58A3}"/>
  <pageMargins left="0" right="0" top="0" bottom="0" header="0.3" footer="0.3"/>
  <pageSetup paperSize="9" scale="9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G22"/>
  <sheetViews>
    <sheetView topLeftCell="C1" zoomScale="70" zoomScaleNormal="70" workbookViewId="0">
      <selection activeCell="D30" sqref="D30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6" width="11.08984375" style="100" hidden="1" customWidth="1"/>
    <col min="7" max="16384" width="8.7265625" style="100"/>
  </cols>
  <sheetData>
    <row r="1" spans="1:7" s="99" customFormat="1" ht="16" customHeight="1">
      <c r="A1" s="104" t="s">
        <v>41</v>
      </c>
      <c r="B1" s="104" t="s">
        <v>42</v>
      </c>
      <c r="C1" s="104" t="s">
        <v>50</v>
      </c>
      <c r="D1" s="104" t="s">
        <v>49</v>
      </c>
      <c r="E1" s="105" t="s">
        <v>43</v>
      </c>
      <c r="F1" s="105" t="s">
        <v>51</v>
      </c>
    </row>
    <row r="2" spans="1:7" s="99" customFormat="1" ht="15" customHeight="1">
      <c r="A2" s="106" t="s">
        <v>44</v>
      </c>
      <c r="B2" s="106" t="s">
        <v>45</v>
      </c>
      <c r="C2" s="109">
        <v>1</v>
      </c>
      <c r="D2" s="101" t="s">
        <v>201</v>
      </c>
      <c r="E2" s="108">
        <v>756</v>
      </c>
      <c r="F2" s="103">
        <f t="shared" ref="F2:F21" si="0">ROUNDUP(E2+E2*10%,-1)</f>
        <v>840</v>
      </c>
      <c r="G2" s="99">
        <f>F2</f>
        <v>840</v>
      </c>
    </row>
    <row r="3" spans="1:7" s="99" customFormat="1" ht="15" customHeight="1">
      <c r="A3" s="106" t="s">
        <v>44</v>
      </c>
      <c r="B3" s="106" t="s">
        <v>45</v>
      </c>
      <c r="C3" s="109">
        <v>2</v>
      </c>
      <c r="D3" s="101" t="s">
        <v>212</v>
      </c>
      <c r="E3" s="108">
        <v>691</v>
      </c>
      <c r="F3" s="103">
        <f t="shared" si="0"/>
        <v>770</v>
      </c>
      <c r="G3" s="99">
        <f>F3</f>
        <v>770</v>
      </c>
    </row>
    <row r="4" spans="1:7" s="99" customFormat="1" ht="15" customHeight="1">
      <c r="A4" s="106" t="s">
        <v>44</v>
      </c>
      <c r="B4" s="106" t="s">
        <v>45</v>
      </c>
      <c r="C4" s="109">
        <v>3</v>
      </c>
      <c r="D4" s="101" t="s">
        <v>204</v>
      </c>
      <c r="E4" s="108">
        <v>1924</v>
      </c>
      <c r="F4" s="103">
        <f t="shared" si="0"/>
        <v>2120</v>
      </c>
      <c r="G4" s="99">
        <f>F4+F5</f>
        <v>3360</v>
      </c>
    </row>
    <row r="5" spans="1:7" s="99" customFormat="1" ht="15" hidden="1" customHeight="1">
      <c r="A5" s="106" t="s">
        <v>44</v>
      </c>
      <c r="B5" s="106" t="s">
        <v>45</v>
      </c>
      <c r="C5" s="109">
        <v>4</v>
      </c>
      <c r="D5" s="101" t="s">
        <v>204</v>
      </c>
      <c r="E5" s="108">
        <v>1124</v>
      </c>
      <c r="F5" s="103">
        <f t="shared" si="0"/>
        <v>1240</v>
      </c>
    </row>
    <row r="6" spans="1:7" s="99" customFormat="1" ht="15" customHeight="1">
      <c r="A6" s="106" t="s">
        <v>44</v>
      </c>
      <c r="B6" s="106" t="s">
        <v>45</v>
      </c>
      <c r="C6" s="109">
        <v>5</v>
      </c>
      <c r="D6" s="101" t="s">
        <v>203</v>
      </c>
      <c r="E6" s="108">
        <v>1728</v>
      </c>
      <c r="F6" s="103">
        <f t="shared" si="0"/>
        <v>1910</v>
      </c>
      <c r="G6" s="99">
        <f>F6</f>
        <v>1910</v>
      </c>
    </row>
    <row r="7" spans="1:7" s="99" customFormat="1" ht="15" customHeight="1">
      <c r="A7" s="106" t="s">
        <v>44</v>
      </c>
      <c r="B7" s="106" t="s">
        <v>45</v>
      </c>
      <c r="C7" s="109">
        <v>6</v>
      </c>
      <c r="D7" s="101" t="s">
        <v>202</v>
      </c>
      <c r="E7" s="108">
        <v>328</v>
      </c>
      <c r="F7" s="103">
        <f>ROUNDUP(E7+E7*10%,-1)+10</f>
        <v>380</v>
      </c>
      <c r="G7" s="99">
        <f>F7</f>
        <v>380</v>
      </c>
    </row>
    <row r="8" spans="1:7" s="99" customFormat="1" ht="15" customHeight="1">
      <c r="A8" s="106" t="s">
        <v>44</v>
      </c>
      <c r="B8" s="106" t="s">
        <v>45</v>
      </c>
      <c r="C8" s="109">
        <v>7</v>
      </c>
      <c r="D8" s="101" t="s">
        <v>205</v>
      </c>
      <c r="E8" s="108">
        <v>1853</v>
      </c>
      <c r="F8" s="103">
        <f t="shared" si="0"/>
        <v>2040</v>
      </c>
      <c r="G8" s="99">
        <f>F8+F9</f>
        <v>3190</v>
      </c>
    </row>
    <row r="9" spans="1:7" s="99" customFormat="1" ht="15" hidden="1" customHeight="1">
      <c r="A9" s="106" t="s">
        <v>44</v>
      </c>
      <c r="B9" s="106" t="s">
        <v>45</v>
      </c>
      <c r="C9" s="109">
        <v>8</v>
      </c>
      <c r="D9" s="101" t="s">
        <v>205</v>
      </c>
      <c r="E9" s="108">
        <v>1037</v>
      </c>
      <c r="F9" s="103">
        <f t="shared" si="0"/>
        <v>1150</v>
      </c>
    </row>
    <row r="10" spans="1:7" s="99" customFormat="1" ht="14.5" customHeight="1">
      <c r="A10" s="106" t="s">
        <v>44</v>
      </c>
      <c r="B10" s="106" t="s">
        <v>45</v>
      </c>
      <c r="C10" s="109">
        <v>9</v>
      </c>
      <c r="D10" s="101" t="s">
        <v>206</v>
      </c>
      <c r="E10" s="108">
        <v>555</v>
      </c>
      <c r="F10" s="103">
        <f t="shared" si="0"/>
        <v>620</v>
      </c>
      <c r="G10" s="99">
        <f>F10+F11+F12</f>
        <v>3210</v>
      </c>
    </row>
    <row r="11" spans="1:7" s="99" customFormat="1" ht="15" hidden="1" customHeight="1">
      <c r="A11" s="106" t="s">
        <v>44</v>
      </c>
      <c r="B11" s="106" t="s">
        <v>45</v>
      </c>
      <c r="C11" s="109">
        <v>10</v>
      </c>
      <c r="D11" s="101" t="s">
        <v>206</v>
      </c>
      <c r="E11" s="108">
        <v>908</v>
      </c>
      <c r="F11" s="103">
        <f t="shared" si="0"/>
        <v>1000</v>
      </c>
    </row>
    <row r="12" spans="1:7" s="99" customFormat="1" ht="15" hidden="1" customHeight="1">
      <c r="A12" s="106" t="s">
        <v>44</v>
      </c>
      <c r="B12" s="106" t="s">
        <v>45</v>
      </c>
      <c r="C12" s="109">
        <v>11</v>
      </c>
      <c r="D12" s="101" t="s">
        <v>206</v>
      </c>
      <c r="E12" s="108">
        <v>1443</v>
      </c>
      <c r="F12" s="103">
        <f t="shared" si="0"/>
        <v>1590</v>
      </c>
    </row>
    <row r="13" spans="1:7" s="99" customFormat="1" ht="15" customHeight="1">
      <c r="A13" s="106" t="s">
        <v>44</v>
      </c>
      <c r="B13" s="106" t="s">
        <v>45</v>
      </c>
      <c r="C13" s="109">
        <v>12</v>
      </c>
      <c r="D13" s="101" t="s">
        <v>207</v>
      </c>
      <c r="E13" s="108">
        <v>1414</v>
      </c>
      <c r="F13" s="103">
        <f t="shared" si="0"/>
        <v>1560</v>
      </c>
      <c r="G13" s="99">
        <f>F13</f>
        <v>1560</v>
      </c>
    </row>
    <row r="14" spans="1:7" s="99" customFormat="1" ht="15" customHeight="1">
      <c r="A14" s="106" t="s">
        <v>44</v>
      </c>
      <c r="B14" s="106" t="s">
        <v>45</v>
      </c>
      <c r="C14" s="109">
        <v>13</v>
      </c>
      <c r="D14" s="101" t="s">
        <v>208</v>
      </c>
      <c r="E14" s="108">
        <v>1265</v>
      </c>
      <c r="F14" s="103">
        <f t="shared" si="0"/>
        <v>1400</v>
      </c>
      <c r="G14" s="99">
        <f>F14+F15</f>
        <v>2310</v>
      </c>
    </row>
    <row r="15" spans="1:7" s="99" customFormat="1" ht="15" hidden="1" customHeight="1">
      <c r="A15" s="106" t="s">
        <v>44</v>
      </c>
      <c r="B15" s="106" t="s">
        <v>45</v>
      </c>
      <c r="C15" s="109">
        <v>14</v>
      </c>
      <c r="D15" s="101" t="s">
        <v>208</v>
      </c>
      <c r="E15" s="108">
        <v>823</v>
      </c>
      <c r="F15" s="103">
        <f t="shared" si="0"/>
        <v>910</v>
      </c>
    </row>
    <row r="16" spans="1:7" s="99" customFormat="1" ht="15" customHeight="1">
      <c r="A16" s="106" t="s">
        <v>44</v>
      </c>
      <c r="B16" s="106" t="s">
        <v>45</v>
      </c>
      <c r="C16" s="109">
        <v>15</v>
      </c>
      <c r="D16" s="101" t="s">
        <v>209</v>
      </c>
      <c r="E16" s="108">
        <v>512</v>
      </c>
      <c r="F16" s="103">
        <f t="shared" si="0"/>
        <v>570</v>
      </c>
      <c r="G16" s="99">
        <f>F16+F17</f>
        <v>1380</v>
      </c>
    </row>
    <row r="17" spans="1:7" s="99" customFormat="1" ht="15" hidden="1" customHeight="1">
      <c r="A17" s="106" t="s">
        <v>44</v>
      </c>
      <c r="B17" s="106" t="s">
        <v>45</v>
      </c>
      <c r="C17" s="109">
        <v>16</v>
      </c>
      <c r="D17" s="101" t="s">
        <v>209</v>
      </c>
      <c r="E17" s="108">
        <v>735</v>
      </c>
      <c r="F17" s="103">
        <f t="shared" si="0"/>
        <v>810</v>
      </c>
    </row>
    <row r="18" spans="1:7" s="99" customFormat="1" ht="15" customHeight="1">
      <c r="A18" s="106" t="s">
        <v>44</v>
      </c>
      <c r="B18" s="106" t="s">
        <v>45</v>
      </c>
      <c r="C18" s="109">
        <v>17</v>
      </c>
      <c r="D18" s="101" t="s">
        <v>210</v>
      </c>
      <c r="E18" s="108">
        <v>1041</v>
      </c>
      <c r="F18" s="103">
        <f t="shared" si="0"/>
        <v>1150</v>
      </c>
      <c r="G18" s="99">
        <f>F18+F19</f>
        <v>1820</v>
      </c>
    </row>
    <row r="19" spans="1:7" s="99" customFormat="1" ht="15" hidden="1" customHeight="1">
      <c r="A19" s="106" t="s">
        <v>44</v>
      </c>
      <c r="B19" s="106" t="s">
        <v>45</v>
      </c>
      <c r="C19" s="109">
        <v>18</v>
      </c>
      <c r="D19" s="101" t="s">
        <v>210</v>
      </c>
      <c r="E19" s="108">
        <v>604</v>
      </c>
      <c r="F19" s="103">
        <f t="shared" si="0"/>
        <v>670</v>
      </c>
    </row>
    <row r="20" spans="1:7" s="99" customFormat="1" ht="15" customHeight="1">
      <c r="A20" s="106" t="s">
        <v>44</v>
      </c>
      <c r="B20" s="106" t="s">
        <v>45</v>
      </c>
      <c r="C20" s="109">
        <v>19</v>
      </c>
      <c r="D20" s="101" t="s">
        <v>211</v>
      </c>
      <c r="E20" s="108">
        <v>2444</v>
      </c>
      <c r="F20" s="103">
        <f t="shared" si="0"/>
        <v>2690</v>
      </c>
      <c r="G20" s="99">
        <f>F20+F21</f>
        <v>4470</v>
      </c>
    </row>
    <row r="21" spans="1:7" s="99" customFormat="1" ht="15" hidden="1" customHeight="1">
      <c r="A21" s="106" t="s">
        <v>44</v>
      </c>
      <c r="B21" s="106" t="s">
        <v>45</v>
      </c>
      <c r="C21" s="109">
        <v>20</v>
      </c>
      <c r="D21" s="101" t="s">
        <v>211</v>
      </c>
      <c r="E21" s="108">
        <v>1611</v>
      </c>
      <c r="F21" s="103">
        <f t="shared" si="0"/>
        <v>1780</v>
      </c>
    </row>
    <row r="22" spans="1:7" ht="18.5">
      <c r="E22" s="107">
        <f>SUM(E2:E21)</f>
        <v>22796</v>
      </c>
      <c r="F22" s="107">
        <f>SUM(F2:F21)</f>
        <v>25200</v>
      </c>
      <c r="G22" s="142">
        <f>SUM(G2:G21)</f>
        <v>25200</v>
      </c>
    </row>
  </sheetData>
  <autoFilter ref="E1:E2" xr:uid="{07694101-0701-4867-AF79-5A4E617E58A3}"/>
  <pageMargins left="0" right="0" top="0" bottom="0" header="0.3" footer="0.3"/>
  <pageSetup paperSize="9" scale="9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66FB-A937-426C-A4D6-2198CBAC9560}">
  <sheetPr>
    <pageSetUpPr fitToPage="1"/>
  </sheetPr>
  <dimension ref="A1:S92"/>
  <sheetViews>
    <sheetView zoomScale="55" zoomScaleNormal="55" workbookViewId="0">
      <pane xSplit="6" ySplit="2" topLeftCell="G3" activePane="bottomRight" state="frozen"/>
      <selection pane="topRight" activeCell="D1" sqref="D1"/>
      <selection pane="bottomLeft" activeCell="A3" sqref="A3"/>
      <selection pane="bottomRight" activeCell="S15" sqref="S15"/>
    </sheetView>
  </sheetViews>
  <sheetFormatPr defaultRowHeight="14"/>
  <cols>
    <col min="1" max="1" width="3.6328125" style="124" bestFit="1" customWidth="1"/>
    <col min="2" max="2" width="10.1796875" style="118" hidden="1" customWidth="1"/>
    <col min="3" max="3" width="16.36328125" style="124" customWidth="1"/>
    <col min="4" max="4" width="12.90625" style="124" bestFit="1" customWidth="1"/>
    <col min="5" max="5" width="61.6328125" style="124" customWidth="1"/>
    <col min="6" max="6" width="23" style="124" customWidth="1"/>
    <col min="7" max="7" width="13.81640625" style="124" customWidth="1"/>
    <col min="8" max="9" width="14.54296875" style="124" customWidth="1"/>
    <col min="10" max="17" width="6.81640625" style="124" customWidth="1"/>
    <col min="18" max="18" width="15.36328125" style="124" bestFit="1" customWidth="1"/>
    <col min="19" max="19" width="8.7265625" style="123"/>
    <col min="20" max="16384" width="8.7265625" style="124"/>
  </cols>
  <sheetData>
    <row r="1" spans="1:19" s="114" customFormat="1">
      <c r="A1" s="110"/>
      <c r="B1" s="111"/>
      <c r="C1" s="110"/>
      <c r="D1" s="112"/>
      <c r="E1" s="110"/>
      <c r="F1" s="112"/>
      <c r="G1" s="112"/>
      <c r="H1" s="112"/>
      <c r="I1" s="112"/>
      <c r="J1" s="110">
        <f t="shared" ref="J1:R1" si="0">SUBTOTAL(9,J4:J92)</f>
        <v>1968</v>
      </c>
      <c r="K1" s="110">
        <f t="shared" si="0"/>
        <v>4201</v>
      </c>
      <c r="L1" s="110">
        <f t="shared" si="0"/>
        <v>8421</v>
      </c>
      <c r="M1" s="110">
        <f t="shared" si="0"/>
        <v>11123</v>
      </c>
      <c r="N1" s="110">
        <f t="shared" si="0"/>
        <v>10049</v>
      </c>
      <c r="O1" s="110">
        <f t="shared" si="0"/>
        <v>6125</v>
      </c>
      <c r="P1" s="110">
        <f t="shared" si="0"/>
        <v>3020</v>
      </c>
      <c r="Q1" s="110">
        <f t="shared" si="0"/>
        <v>1614</v>
      </c>
      <c r="R1" s="110">
        <f t="shared" si="0"/>
        <v>46521</v>
      </c>
      <c r="S1" s="113"/>
    </row>
    <row r="2" spans="1:19" s="118" customFormat="1">
      <c r="A2" s="115" t="s">
        <v>57</v>
      </c>
      <c r="B2" s="115" t="s">
        <v>58</v>
      </c>
      <c r="C2" s="115" t="s">
        <v>59</v>
      </c>
      <c r="D2" s="115" t="s">
        <v>60</v>
      </c>
      <c r="E2" s="115" t="s">
        <v>61</v>
      </c>
      <c r="F2" s="116" t="s">
        <v>62</v>
      </c>
      <c r="G2" s="116" t="s">
        <v>63</v>
      </c>
      <c r="H2" s="116" t="s">
        <v>41</v>
      </c>
      <c r="I2" s="116" t="s">
        <v>64</v>
      </c>
      <c r="J2" s="116" t="s">
        <v>65</v>
      </c>
      <c r="K2" s="116" t="s">
        <v>66</v>
      </c>
      <c r="L2" s="116" t="s">
        <v>67</v>
      </c>
      <c r="M2" s="116" t="s">
        <v>68</v>
      </c>
      <c r="N2" s="116" t="s">
        <v>69</v>
      </c>
      <c r="O2" s="116" t="s">
        <v>70</v>
      </c>
      <c r="P2" s="116" t="s">
        <v>71</v>
      </c>
      <c r="Q2" s="116" t="s">
        <v>72</v>
      </c>
      <c r="R2" s="116" t="s">
        <v>73</v>
      </c>
      <c r="S2" s="117"/>
    </row>
    <row r="3" spans="1:19" ht="18.5" customHeight="1">
      <c r="A3" s="119">
        <v>1</v>
      </c>
      <c r="B3" s="120"/>
      <c r="C3" s="119" t="s">
        <v>74</v>
      </c>
      <c r="D3" s="119" t="s">
        <v>75</v>
      </c>
      <c r="E3" s="121" t="s">
        <v>76</v>
      </c>
      <c r="F3" s="119" t="s">
        <v>77</v>
      </c>
      <c r="G3" s="119" t="s">
        <v>78</v>
      </c>
      <c r="H3" s="119" t="s">
        <v>79</v>
      </c>
      <c r="I3" s="119" t="s">
        <v>80</v>
      </c>
      <c r="J3" s="122"/>
      <c r="K3" s="122">
        <v>1</v>
      </c>
      <c r="L3" s="122">
        <v>1</v>
      </c>
      <c r="M3" s="122">
        <v>1</v>
      </c>
      <c r="N3" s="122">
        <v>1</v>
      </c>
      <c r="O3" s="122">
        <v>1</v>
      </c>
      <c r="P3" s="122"/>
      <c r="Q3" s="122"/>
      <c r="R3" s="122">
        <v>5</v>
      </c>
    </row>
    <row r="4" spans="1:19" ht="18.5" customHeight="1">
      <c r="A4" s="119"/>
      <c r="B4" s="120"/>
      <c r="C4" s="119"/>
      <c r="D4" s="119"/>
      <c r="E4" s="121"/>
      <c r="F4" s="119"/>
      <c r="G4" s="119" t="s">
        <v>78</v>
      </c>
      <c r="H4" s="119" t="s">
        <v>81</v>
      </c>
      <c r="I4" s="119" t="s">
        <v>82</v>
      </c>
      <c r="J4" s="122"/>
      <c r="K4" s="122">
        <v>96</v>
      </c>
      <c r="L4" s="122">
        <v>156</v>
      </c>
      <c r="M4" s="122">
        <v>162</v>
      </c>
      <c r="N4" s="122">
        <v>96</v>
      </c>
      <c r="O4" s="122">
        <v>54</v>
      </c>
      <c r="P4" s="122">
        <v>36</v>
      </c>
      <c r="Q4" s="122"/>
      <c r="R4" s="122">
        <v>600</v>
      </c>
    </row>
    <row r="5" spans="1:19" ht="18.5" customHeight="1">
      <c r="A5" s="119"/>
      <c r="B5" s="120"/>
      <c r="C5" s="119"/>
      <c r="D5" s="119"/>
      <c r="E5" s="121"/>
      <c r="F5" s="119"/>
      <c r="G5" s="119" t="s">
        <v>78</v>
      </c>
      <c r="H5" s="119" t="s">
        <v>83</v>
      </c>
      <c r="I5" s="119" t="s">
        <v>84</v>
      </c>
      <c r="J5" s="122"/>
      <c r="K5" s="122">
        <v>24</v>
      </c>
      <c r="L5" s="122">
        <v>39</v>
      </c>
      <c r="M5" s="122">
        <v>41</v>
      </c>
      <c r="N5" s="122">
        <v>24</v>
      </c>
      <c r="O5" s="122">
        <v>14</v>
      </c>
      <c r="P5" s="122">
        <v>9</v>
      </c>
      <c r="Q5" s="122"/>
      <c r="R5" s="122">
        <v>151</v>
      </c>
    </row>
    <row r="6" spans="1:19" ht="18.5" customHeight="1">
      <c r="A6" s="125"/>
      <c r="B6" s="126"/>
      <c r="C6" s="125"/>
      <c r="D6" s="125"/>
      <c r="E6" s="127" t="str">
        <f>C3&amp;E3</f>
        <v xml:space="preserve">C0075-HOD045Distort Oversized Hoodie </v>
      </c>
      <c r="F6" s="125"/>
      <c r="G6" s="125"/>
      <c r="H6" s="125" t="s">
        <v>85</v>
      </c>
      <c r="I6" s="125"/>
      <c r="J6" s="128"/>
      <c r="K6" s="128">
        <f>SUM(K3:K5)</f>
        <v>121</v>
      </c>
      <c r="L6" s="128">
        <f t="shared" ref="L6:P6" si="1">SUM(L3:L5)</f>
        <v>196</v>
      </c>
      <c r="M6" s="128">
        <f t="shared" si="1"/>
        <v>204</v>
      </c>
      <c r="N6" s="128">
        <f t="shared" si="1"/>
        <v>121</v>
      </c>
      <c r="O6" s="128">
        <f t="shared" si="1"/>
        <v>69</v>
      </c>
      <c r="P6" s="128">
        <f t="shared" si="1"/>
        <v>45</v>
      </c>
      <c r="Q6" s="128"/>
      <c r="R6" s="128">
        <v>756</v>
      </c>
    </row>
    <row r="7" spans="1:19" ht="18.5" customHeight="1">
      <c r="A7" s="119">
        <v>2</v>
      </c>
      <c r="B7" s="120"/>
      <c r="C7" s="119" t="s">
        <v>86</v>
      </c>
      <c r="D7" s="119" t="s">
        <v>87</v>
      </c>
      <c r="E7" s="121" t="s">
        <v>88</v>
      </c>
      <c r="F7" s="119" t="s">
        <v>77</v>
      </c>
      <c r="G7" s="119" t="s">
        <v>89</v>
      </c>
      <c r="H7" s="119" t="s">
        <v>90</v>
      </c>
      <c r="I7" s="119" t="s">
        <v>80</v>
      </c>
      <c r="J7" s="122"/>
      <c r="K7" s="122">
        <v>1</v>
      </c>
      <c r="L7" s="122">
        <v>1</v>
      </c>
      <c r="M7" s="122">
        <v>1</v>
      </c>
      <c r="N7" s="122">
        <v>1</v>
      </c>
      <c r="O7" s="122">
        <v>1</v>
      </c>
      <c r="P7" s="122"/>
      <c r="Q7" s="122"/>
      <c r="R7" s="122">
        <v>5</v>
      </c>
    </row>
    <row r="8" spans="1:19" ht="18.5" customHeight="1">
      <c r="A8" s="119"/>
      <c r="B8" s="120"/>
      <c r="C8" s="119"/>
      <c r="D8" s="119"/>
      <c r="E8" s="121"/>
      <c r="F8" s="119"/>
      <c r="G8" s="119" t="s">
        <v>89</v>
      </c>
      <c r="H8" s="119" t="s">
        <v>91</v>
      </c>
      <c r="I8" s="119" t="s">
        <v>82</v>
      </c>
      <c r="J8" s="122"/>
      <c r="K8" s="122">
        <v>66</v>
      </c>
      <c r="L8" s="122">
        <v>156</v>
      </c>
      <c r="M8" s="122">
        <v>174</v>
      </c>
      <c r="N8" s="122">
        <v>102</v>
      </c>
      <c r="O8" s="122">
        <v>54</v>
      </c>
      <c r="P8" s="122">
        <v>36</v>
      </c>
      <c r="Q8" s="122"/>
      <c r="R8" s="122">
        <v>588</v>
      </c>
    </row>
    <row r="9" spans="1:19" ht="18.5" customHeight="1">
      <c r="A9" s="119"/>
      <c r="B9" s="120"/>
      <c r="C9" s="119"/>
      <c r="D9" s="119"/>
      <c r="E9" s="121"/>
      <c r="F9" s="119"/>
      <c r="G9" s="119" t="s">
        <v>89</v>
      </c>
      <c r="H9" s="119" t="s">
        <v>92</v>
      </c>
      <c r="I9" s="119" t="s">
        <v>84</v>
      </c>
      <c r="J9" s="122"/>
      <c r="K9" s="122">
        <v>11</v>
      </c>
      <c r="L9" s="122">
        <v>26</v>
      </c>
      <c r="M9" s="122">
        <v>29</v>
      </c>
      <c r="N9" s="122">
        <v>17</v>
      </c>
      <c r="O9" s="122">
        <v>9</v>
      </c>
      <c r="P9" s="122">
        <v>6</v>
      </c>
      <c r="Q9" s="122"/>
      <c r="R9" s="122">
        <v>98</v>
      </c>
    </row>
    <row r="10" spans="1:19" ht="18.5" customHeight="1">
      <c r="A10" s="125"/>
      <c r="B10" s="126"/>
      <c r="C10" s="125"/>
      <c r="D10" s="125"/>
      <c r="E10" s="127" t="str">
        <f>C7&amp;E7</f>
        <v>C0075-JOG001Distort Oversized Slouchy Fit Track Pant</v>
      </c>
      <c r="F10" s="125"/>
      <c r="G10" s="125"/>
      <c r="H10" s="125" t="s">
        <v>85</v>
      </c>
      <c r="I10" s="125"/>
      <c r="J10" s="128"/>
      <c r="K10" s="128">
        <v>78</v>
      </c>
      <c r="L10" s="128">
        <v>183</v>
      </c>
      <c r="M10" s="128">
        <v>204</v>
      </c>
      <c r="N10" s="128">
        <v>120</v>
      </c>
      <c r="O10" s="128">
        <v>64</v>
      </c>
      <c r="P10" s="128">
        <v>42</v>
      </c>
      <c r="Q10" s="128"/>
      <c r="R10" s="128">
        <v>691</v>
      </c>
    </row>
    <row r="11" spans="1:19" ht="18.5" customHeight="1">
      <c r="A11" s="119">
        <v>3</v>
      </c>
      <c r="B11" s="120"/>
      <c r="C11" s="119" t="s">
        <v>93</v>
      </c>
      <c r="D11" s="119" t="s">
        <v>94</v>
      </c>
      <c r="E11" s="121" t="s">
        <v>95</v>
      </c>
      <c r="F11" s="119" t="s">
        <v>96</v>
      </c>
      <c r="G11" s="119" t="s">
        <v>97</v>
      </c>
      <c r="H11" s="119" t="s">
        <v>98</v>
      </c>
      <c r="I11" s="119" t="s">
        <v>82</v>
      </c>
      <c r="J11" s="122">
        <v>1</v>
      </c>
      <c r="K11" s="122">
        <v>2</v>
      </c>
      <c r="L11" s="122">
        <v>4</v>
      </c>
      <c r="M11" s="122">
        <v>5</v>
      </c>
      <c r="N11" s="122">
        <v>4</v>
      </c>
      <c r="O11" s="122">
        <v>2</v>
      </c>
      <c r="P11" s="122">
        <v>1</v>
      </c>
      <c r="Q11" s="122">
        <v>1</v>
      </c>
      <c r="R11" s="122">
        <v>20</v>
      </c>
    </row>
    <row r="12" spans="1:19" ht="18.5" customHeight="1">
      <c r="A12" s="119"/>
      <c r="B12" s="120"/>
      <c r="C12" s="119"/>
      <c r="D12" s="119"/>
      <c r="E12" s="121"/>
      <c r="F12" s="119"/>
      <c r="G12" s="119" t="s">
        <v>97</v>
      </c>
      <c r="H12" s="119" t="s">
        <v>99</v>
      </c>
      <c r="I12" s="119" t="s">
        <v>80</v>
      </c>
      <c r="J12" s="122"/>
      <c r="K12" s="122">
        <v>1</v>
      </c>
      <c r="L12" s="122">
        <v>1</v>
      </c>
      <c r="M12" s="122">
        <v>1</v>
      </c>
      <c r="N12" s="122">
        <v>1</v>
      </c>
      <c r="O12" s="122"/>
      <c r="P12" s="122"/>
      <c r="Q12" s="122"/>
      <c r="R12" s="122">
        <v>4</v>
      </c>
    </row>
    <row r="13" spans="1:19" ht="18.5" customHeight="1">
      <c r="A13" s="119"/>
      <c r="B13" s="120"/>
      <c r="C13" s="119"/>
      <c r="D13" s="119"/>
      <c r="E13" s="121"/>
      <c r="F13" s="119"/>
      <c r="G13" s="119" t="s">
        <v>97</v>
      </c>
      <c r="H13" s="119" t="s">
        <v>100</v>
      </c>
      <c r="I13" s="119" t="s">
        <v>82</v>
      </c>
      <c r="J13" s="122">
        <v>96</v>
      </c>
      <c r="K13" s="122">
        <v>160</v>
      </c>
      <c r="L13" s="122">
        <v>288</v>
      </c>
      <c r="M13" s="122">
        <v>368</v>
      </c>
      <c r="N13" s="122">
        <v>352</v>
      </c>
      <c r="O13" s="122">
        <v>192</v>
      </c>
      <c r="P13" s="122">
        <v>96</v>
      </c>
      <c r="Q13" s="122">
        <v>48</v>
      </c>
      <c r="R13" s="122">
        <v>1600</v>
      </c>
    </row>
    <row r="14" spans="1:19" ht="18.5" customHeight="1">
      <c r="A14" s="119"/>
      <c r="B14" s="120"/>
      <c r="C14" s="119"/>
      <c r="D14" s="119"/>
      <c r="E14" s="121"/>
      <c r="F14" s="119"/>
      <c r="G14" s="119" t="s">
        <v>97</v>
      </c>
      <c r="H14" s="119" t="s">
        <v>101</v>
      </c>
      <c r="I14" s="119" t="s">
        <v>84</v>
      </c>
      <c r="J14" s="122">
        <v>18</v>
      </c>
      <c r="K14" s="122">
        <v>30</v>
      </c>
      <c r="L14" s="122">
        <v>54</v>
      </c>
      <c r="M14" s="122">
        <v>69</v>
      </c>
      <c r="N14" s="122">
        <v>66</v>
      </c>
      <c r="O14" s="122">
        <v>36</v>
      </c>
      <c r="P14" s="122">
        <v>18</v>
      </c>
      <c r="Q14" s="122">
        <v>9</v>
      </c>
      <c r="R14" s="122">
        <v>300</v>
      </c>
    </row>
    <row r="15" spans="1:19" ht="18.5" customHeight="1">
      <c r="A15" s="125"/>
      <c r="B15" s="126"/>
      <c r="C15" s="125"/>
      <c r="D15" s="125"/>
      <c r="E15" s="127" t="str">
        <f>C11&amp;E11</f>
        <v>C0075-SST176Hype Heavyweight Unisex Oversized Tee</v>
      </c>
      <c r="F15" s="125"/>
      <c r="G15" s="125"/>
      <c r="H15" s="125" t="s">
        <v>85</v>
      </c>
      <c r="I15" s="125"/>
      <c r="J15" s="128">
        <v>115</v>
      </c>
      <c r="K15" s="128">
        <v>193</v>
      </c>
      <c r="L15" s="128">
        <v>347</v>
      </c>
      <c r="M15" s="128">
        <v>443</v>
      </c>
      <c r="N15" s="128">
        <v>423</v>
      </c>
      <c r="O15" s="128">
        <v>230</v>
      </c>
      <c r="P15" s="128">
        <v>115</v>
      </c>
      <c r="Q15" s="128">
        <v>58</v>
      </c>
      <c r="R15" s="128">
        <v>1924</v>
      </c>
      <c r="S15" s="123">
        <f>R15+R20</f>
        <v>3048</v>
      </c>
    </row>
    <row r="16" spans="1:19" ht="18.5" customHeight="1">
      <c r="A16" s="119">
        <v>4</v>
      </c>
      <c r="B16" s="120"/>
      <c r="C16" s="119" t="s">
        <v>93</v>
      </c>
      <c r="D16" s="119" t="s">
        <v>94</v>
      </c>
      <c r="E16" s="121" t="s">
        <v>95</v>
      </c>
      <c r="F16" s="119" t="s">
        <v>102</v>
      </c>
      <c r="G16" s="119" t="s">
        <v>97</v>
      </c>
      <c r="H16" s="119" t="s">
        <v>103</v>
      </c>
      <c r="I16" s="119" t="s">
        <v>82</v>
      </c>
      <c r="J16" s="122">
        <v>1</v>
      </c>
      <c r="K16" s="122">
        <v>2</v>
      </c>
      <c r="L16" s="122">
        <v>4</v>
      </c>
      <c r="M16" s="122">
        <v>4</v>
      </c>
      <c r="N16" s="122">
        <v>4</v>
      </c>
      <c r="O16" s="122">
        <v>3</v>
      </c>
      <c r="P16" s="122">
        <v>1</v>
      </c>
      <c r="Q16" s="122">
        <v>1</v>
      </c>
      <c r="R16" s="122">
        <v>20</v>
      </c>
    </row>
    <row r="17" spans="1:18" ht="18.5" customHeight="1">
      <c r="A17" s="119"/>
      <c r="B17" s="120"/>
      <c r="C17" s="119"/>
      <c r="D17" s="119"/>
      <c r="E17" s="121"/>
      <c r="F17" s="119"/>
      <c r="G17" s="119" t="s">
        <v>97</v>
      </c>
      <c r="H17" s="119" t="s">
        <v>104</v>
      </c>
      <c r="I17" s="119" t="s">
        <v>80</v>
      </c>
      <c r="J17" s="122"/>
      <c r="K17" s="122">
        <v>1</v>
      </c>
      <c r="L17" s="122">
        <v>1</v>
      </c>
      <c r="M17" s="122">
        <v>1</v>
      </c>
      <c r="N17" s="122">
        <v>1</v>
      </c>
      <c r="O17" s="122"/>
      <c r="P17" s="122"/>
      <c r="Q17" s="122"/>
      <c r="R17" s="122">
        <v>4</v>
      </c>
    </row>
    <row r="18" spans="1:18" ht="18.5" customHeight="1">
      <c r="A18" s="119"/>
      <c r="B18" s="120"/>
      <c r="C18" s="119"/>
      <c r="D18" s="119"/>
      <c r="E18" s="121"/>
      <c r="F18" s="119"/>
      <c r="G18" s="119" t="s">
        <v>97</v>
      </c>
      <c r="H18" s="119" t="s">
        <v>105</v>
      </c>
      <c r="I18" s="119" t="s">
        <v>82</v>
      </c>
      <c r="J18" s="122">
        <v>36</v>
      </c>
      <c r="K18" s="122">
        <v>72</v>
      </c>
      <c r="L18" s="122">
        <v>189</v>
      </c>
      <c r="M18" s="122">
        <v>198</v>
      </c>
      <c r="N18" s="122">
        <v>180</v>
      </c>
      <c r="O18" s="122">
        <v>126</v>
      </c>
      <c r="P18" s="122">
        <v>54</v>
      </c>
      <c r="Q18" s="122">
        <v>45</v>
      </c>
      <c r="R18" s="122">
        <v>900</v>
      </c>
    </row>
    <row r="19" spans="1:18" ht="18.5" customHeight="1">
      <c r="A19" s="119"/>
      <c r="B19" s="120"/>
      <c r="C19" s="119"/>
      <c r="D19" s="119"/>
      <c r="E19" s="121"/>
      <c r="F19" s="119"/>
      <c r="G19" s="119" t="s">
        <v>97</v>
      </c>
      <c r="H19" s="119" t="s">
        <v>106</v>
      </c>
      <c r="I19" s="119" t="s">
        <v>84</v>
      </c>
      <c r="J19" s="122">
        <v>8</v>
      </c>
      <c r="K19" s="122">
        <v>16</v>
      </c>
      <c r="L19" s="122">
        <v>42</v>
      </c>
      <c r="M19" s="122">
        <v>44</v>
      </c>
      <c r="N19" s="122">
        <v>40</v>
      </c>
      <c r="O19" s="122">
        <v>28</v>
      </c>
      <c r="P19" s="122">
        <v>12</v>
      </c>
      <c r="Q19" s="122">
        <v>10</v>
      </c>
      <c r="R19" s="122">
        <v>200</v>
      </c>
    </row>
    <row r="20" spans="1:18" ht="18.5" customHeight="1">
      <c r="A20" s="125"/>
      <c r="B20" s="126"/>
      <c r="C20" s="125"/>
      <c r="D20" s="125"/>
      <c r="E20" s="127" t="str">
        <f>C16&amp;E16</f>
        <v>C0075-SST176Hype Heavyweight Unisex Oversized Tee</v>
      </c>
      <c r="F20" s="125"/>
      <c r="G20" s="125"/>
      <c r="H20" s="125" t="s">
        <v>85</v>
      </c>
      <c r="I20" s="125"/>
      <c r="J20" s="128">
        <v>45</v>
      </c>
      <c r="K20" s="128">
        <v>91</v>
      </c>
      <c r="L20" s="128">
        <v>236</v>
      </c>
      <c r="M20" s="128">
        <v>247</v>
      </c>
      <c r="N20" s="128">
        <v>225</v>
      </c>
      <c r="O20" s="128">
        <v>157</v>
      </c>
      <c r="P20" s="128">
        <v>67</v>
      </c>
      <c r="Q20" s="128">
        <v>56</v>
      </c>
      <c r="R20" s="128">
        <v>1124</v>
      </c>
    </row>
    <row r="21" spans="1:18" ht="18.5" customHeight="1">
      <c r="A21" s="119">
        <v>5</v>
      </c>
      <c r="B21" s="120"/>
      <c r="C21" s="119" t="s">
        <v>107</v>
      </c>
      <c r="D21" s="119" t="s">
        <v>108</v>
      </c>
      <c r="E21" s="121" t="s">
        <v>109</v>
      </c>
      <c r="F21" s="119" t="s">
        <v>110</v>
      </c>
      <c r="G21" s="119" t="s">
        <v>97</v>
      </c>
      <c r="H21" s="119" t="s">
        <v>111</v>
      </c>
      <c r="I21" s="119" t="s">
        <v>82</v>
      </c>
      <c r="J21" s="122">
        <v>1</v>
      </c>
      <c r="K21" s="122">
        <v>2</v>
      </c>
      <c r="L21" s="122">
        <v>4</v>
      </c>
      <c r="M21" s="122">
        <v>4</v>
      </c>
      <c r="N21" s="122">
        <v>4</v>
      </c>
      <c r="O21" s="122">
        <v>3</v>
      </c>
      <c r="P21" s="122">
        <v>1</v>
      </c>
      <c r="Q21" s="122">
        <v>1</v>
      </c>
      <c r="R21" s="122">
        <v>20</v>
      </c>
    </row>
    <row r="22" spans="1:18" ht="18.5" customHeight="1">
      <c r="A22" s="119"/>
      <c r="B22" s="120"/>
      <c r="C22" s="119"/>
      <c r="D22" s="119"/>
      <c r="E22" s="121"/>
      <c r="F22" s="119"/>
      <c r="G22" s="119" t="s">
        <v>97</v>
      </c>
      <c r="H22" s="119" t="s">
        <v>112</v>
      </c>
      <c r="I22" s="119" t="s">
        <v>80</v>
      </c>
      <c r="J22" s="122"/>
      <c r="K22" s="122">
        <v>1</v>
      </c>
      <c r="L22" s="122">
        <v>1</v>
      </c>
      <c r="M22" s="122">
        <v>1</v>
      </c>
      <c r="N22" s="122">
        <v>1</v>
      </c>
      <c r="O22" s="122"/>
      <c r="P22" s="122"/>
      <c r="Q22" s="122"/>
      <c r="R22" s="122">
        <v>4</v>
      </c>
    </row>
    <row r="23" spans="1:18" ht="18.5" customHeight="1">
      <c r="A23" s="119"/>
      <c r="B23" s="120"/>
      <c r="C23" s="119"/>
      <c r="D23" s="119"/>
      <c r="E23" s="121"/>
      <c r="F23" s="119"/>
      <c r="G23" s="119" t="s">
        <v>97</v>
      </c>
      <c r="H23" s="119" t="s">
        <v>113</v>
      </c>
      <c r="I23" s="119" t="s">
        <v>82</v>
      </c>
      <c r="J23" s="122">
        <v>64</v>
      </c>
      <c r="K23" s="122">
        <v>128</v>
      </c>
      <c r="L23" s="122">
        <v>337</v>
      </c>
      <c r="M23" s="122">
        <v>353</v>
      </c>
      <c r="N23" s="122">
        <v>321</v>
      </c>
      <c r="O23" s="122">
        <v>225</v>
      </c>
      <c r="P23" s="122">
        <v>96</v>
      </c>
      <c r="Q23" s="122">
        <v>80</v>
      </c>
      <c r="R23" s="122">
        <v>1604</v>
      </c>
    </row>
    <row r="24" spans="1:18" ht="18.5" customHeight="1">
      <c r="A24" s="119"/>
      <c r="B24" s="120"/>
      <c r="C24" s="119"/>
      <c r="D24" s="119"/>
      <c r="E24" s="121"/>
      <c r="F24" s="119"/>
      <c r="G24" s="119" t="s">
        <v>97</v>
      </c>
      <c r="H24" s="119" t="s">
        <v>114</v>
      </c>
      <c r="I24" s="119" t="s">
        <v>84</v>
      </c>
      <c r="J24" s="122">
        <v>4</v>
      </c>
      <c r="K24" s="122">
        <v>8</v>
      </c>
      <c r="L24" s="122">
        <v>21</v>
      </c>
      <c r="M24" s="122">
        <v>22</v>
      </c>
      <c r="N24" s="122">
        <v>20</v>
      </c>
      <c r="O24" s="122">
        <v>14</v>
      </c>
      <c r="P24" s="122">
        <v>6</v>
      </c>
      <c r="Q24" s="122">
        <v>5</v>
      </c>
      <c r="R24" s="122">
        <v>100</v>
      </c>
    </row>
    <row r="25" spans="1:18" ht="18.5" customHeight="1">
      <c r="A25" s="125"/>
      <c r="B25" s="126"/>
      <c r="C25" s="125"/>
      <c r="D25" s="125"/>
      <c r="E25" s="127" t="str">
        <f>C21&amp;E21</f>
        <v>C0075-SST152Memory in Motion Heavyweight Boxed Tee</v>
      </c>
      <c r="F25" s="125"/>
      <c r="G25" s="125"/>
      <c r="H25" s="125" t="s">
        <v>85</v>
      </c>
      <c r="I25" s="125"/>
      <c r="J25" s="128">
        <v>69</v>
      </c>
      <c r="K25" s="128">
        <v>139</v>
      </c>
      <c r="L25" s="128">
        <v>363</v>
      </c>
      <c r="M25" s="128">
        <v>380</v>
      </c>
      <c r="N25" s="128">
        <v>346</v>
      </c>
      <c r="O25" s="128">
        <v>242</v>
      </c>
      <c r="P25" s="128">
        <v>103</v>
      </c>
      <c r="Q25" s="128">
        <v>86</v>
      </c>
      <c r="R25" s="128">
        <v>1728</v>
      </c>
    </row>
    <row r="26" spans="1:18" ht="18.5" customHeight="1">
      <c r="A26" s="119">
        <v>6</v>
      </c>
      <c r="B26" s="120"/>
      <c r="C26" s="119" t="s">
        <v>115</v>
      </c>
      <c r="D26" s="119" t="s">
        <v>116</v>
      </c>
      <c r="E26" s="121" t="s">
        <v>117</v>
      </c>
      <c r="F26" s="119" t="s">
        <v>118</v>
      </c>
      <c r="G26" s="119" t="s">
        <v>119</v>
      </c>
      <c r="H26" s="119" t="s">
        <v>120</v>
      </c>
      <c r="I26" s="119" t="s">
        <v>80</v>
      </c>
      <c r="J26" s="122"/>
      <c r="K26" s="122"/>
      <c r="L26" s="122">
        <v>1</v>
      </c>
      <c r="M26" s="122">
        <v>1</v>
      </c>
      <c r="N26" s="122">
        <v>1</v>
      </c>
      <c r="O26" s="122">
        <v>1</v>
      </c>
      <c r="P26" s="122"/>
      <c r="Q26" s="122"/>
      <c r="R26" s="122">
        <v>4</v>
      </c>
    </row>
    <row r="27" spans="1:18" ht="18.5" customHeight="1">
      <c r="A27" s="119"/>
      <c r="B27" s="120"/>
      <c r="C27" s="119"/>
      <c r="D27" s="119"/>
      <c r="E27" s="121"/>
      <c r="F27" s="119"/>
      <c r="G27" s="119" t="s">
        <v>119</v>
      </c>
      <c r="H27" s="119" t="s">
        <v>121</v>
      </c>
      <c r="I27" s="119" t="s">
        <v>82</v>
      </c>
      <c r="J27" s="122"/>
      <c r="K27" s="122">
        <v>10</v>
      </c>
      <c r="L27" s="122">
        <v>36</v>
      </c>
      <c r="M27" s="122">
        <v>110</v>
      </c>
      <c r="N27" s="122">
        <v>97</v>
      </c>
      <c r="O27" s="122">
        <v>49</v>
      </c>
      <c r="P27" s="122">
        <v>16</v>
      </c>
      <c r="Q27" s="122">
        <v>6</v>
      </c>
      <c r="R27" s="122">
        <v>324</v>
      </c>
    </row>
    <row r="28" spans="1:18" ht="18.5" customHeight="1">
      <c r="A28" s="125"/>
      <c r="B28" s="126"/>
      <c r="C28" s="125"/>
      <c r="D28" s="125"/>
      <c r="E28" s="127" t="str">
        <f>C26&amp;E26</f>
        <v>C0075-SHR001Memory In Motion Heavyweight Fleece Shorts</v>
      </c>
      <c r="F28" s="125"/>
      <c r="G28" s="125"/>
      <c r="H28" s="125" t="s">
        <v>85</v>
      </c>
      <c r="I28" s="125"/>
      <c r="J28" s="128"/>
      <c r="K28" s="128">
        <v>10</v>
      </c>
      <c r="L28" s="128">
        <v>37</v>
      </c>
      <c r="M28" s="128">
        <v>111</v>
      </c>
      <c r="N28" s="128">
        <v>98</v>
      </c>
      <c r="O28" s="128">
        <v>50</v>
      </c>
      <c r="P28" s="128">
        <v>16</v>
      </c>
      <c r="Q28" s="128">
        <v>6</v>
      </c>
      <c r="R28" s="128">
        <v>328</v>
      </c>
    </row>
    <row r="29" spans="1:18" ht="18.5" customHeight="1">
      <c r="A29" s="119">
        <v>7</v>
      </c>
      <c r="B29" s="120" t="e" vm="1">
        <v>#VALUE!</v>
      </c>
      <c r="C29" s="119" t="s">
        <v>122</v>
      </c>
      <c r="D29" s="119" t="s">
        <v>123</v>
      </c>
      <c r="E29" s="121" t="s">
        <v>124</v>
      </c>
      <c r="F29" s="119" t="s">
        <v>118</v>
      </c>
      <c r="G29" s="119" t="s">
        <v>97</v>
      </c>
      <c r="H29" s="119" t="s">
        <v>125</v>
      </c>
      <c r="I29" s="119" t="s">
        <v>80</v>
      </c>
      <c r="J29" s="122"/>
      <c r="K29" s="122">
        <v>1</v>
      </c>
      <c r="L29" s="122">
        <v>1</v>
      </c>
      <c r="M29" s="122">
        <v>1</v>
      </c>
      <c r="N29" s="122">
        <v>1</v>
      </c>
      <c r="O29" s="122"/>
      <c r="P29" s="122"/>
      <c r="Q29" s="122"/>
      <c r="R29" s="122">
        <v>4</v>
      </c>
    </row>
    <row r="30" spans="1:18" ht="18.5" customHeight="1">
      <c r="A30" s="119"/>
      <c r="B30" s="120"/>
      <c r="C30" s="119"/>
      <c r="D30" s="119"/>
      <c r="E30" s="121"/>
      <c r="F30" s="119"/>
      <c r="G30" s="119" t="s">
        <v>97</v>
      </c>
      <c r="H30" s="119" t="s">
        <v>126</v>
      </c>
      <c r="I30" s="119" t="s">
        <v>82</v>
      </c>
      <c r="J30" s="122">
        <v>111</v>
      </c>
      <c r="K30" s="122">
        <v>185</v>
      </c>
      <c r="L30" s="122">
        <v>333</v>
      </c>
      <c r="M30" s="122">
        <v>425</v>
      </c>
      <c r="N30" s="122">
        <v>407</v>
      </c>
      <c r="O30" s="122">
        <v>222</v>
      </c>
      <c r="P30" s="122">
        <v>111</v>
      </c>
      <c r="Q30" s="122">
        <v>55</v>
      </c>
      <c r="R30" s="122">
        <v>1849</v>
      </c>
    </row>
    <row r="31" spans="1:18" ht="18.5" customHeight="1">
      <c r="A31" s="125"/>
      <c r="B31" s="126"/>
      <c r="C31" s="125"/>
      <c r="D31" s="125"/>
      <c r="E31" s="127" t="str">
        <f>C29&amp;E29</f>
        <v>C0075-SST157Memory in Motion Heavyweight Oversized Tee</v>
      </c>
      <c r="F31" s="125"/>
      <c r="G31" s="125"/>
      <c r="H31" s="125" t="s">
        <v>85</v>
      </c>
      <c r="I31" s="125"/>
      <c r="J31" s="128">
        <v>111</v>
      </c>
      <c r="K31" s="128">
        <v>186</v>
      </c>
      <c r="L31" s="128">
        <v>334</v>
      </c>
      <c r="M31" s="128">
        <v>426</v>
      </c>
      <c r="N31" s="128">
        <v>408</v>
      </c>
      <c r="O31" s="128">
        <v>222</v>
      </c>
      <c r="P31" s="128">
        <v>111</v>
      </c>
      <c r="Q31" s="128">
        <v>55</v>
      </c>
      <c r="R31" s="128">
        <v>1853</v>
      </c>
    </row>
    <row r="32" spans="1:18" ht="18.5" customHeight="1">
      <c r="A32" s="119">
        <v>8</v>
      </c>
      <c r="B32" s="120" t="e" vm="1">
        <v>#VALUE!</v>
      </c>
      <c r="C32" s="119" t="s">
        <v>122</v>
      </c>
      <c r="D32" s="119" t="s">
        <v>123</v>
      </c>
      <c r="E32" s="121" t="s">
        <v>124</v>
      </c>
      <c r="F32" s="119" t="s">
        <v>127</v>
      </c>
      <c r="G32" s="119" t="s">
        <v>97</v>
      </c>
      <c r="H32" s="119" t="s">
        <v>128</v>
      </c>
      <c r="I32" s="119" t="s">
        <v>80</v>
      </c>
      <c r="J32" s="122"/>
      <c r="K32" s="122">
        <v>1</v>
      </c>
      <c r="L32" s="122">
        <v>1</v>
      </c>
      <c r="M32" s="122">
        <v>1</v>
      </c>
      <c r="N32" s="122">
        <v>1</v>
      </c>
      <c r="O32" s="122"/>
      <c r="P32" s="122"/>
      <c r="Q32" s="122"/>
      <c r="R32" s="122">
        <v>4</v>
      </c>
    </row>
    <row r="33" spans="1:18" ht="18.5" customHeight="1">
      <c r="A33" s="119"/>
      <c r="B33" s="120"/>
      <c r="C33" s="119"/>
      <c r="D33" s="119"/>
      <c r="E33" s="121"/>
      <c r="F33" s="119"/>
      <c r="G33" s="119" t="s">
        <v>97</v>
      </c>
      <c r="H33" s="119" t="s">
        <v>129</v>
      </c>
      <c r="I33" s="119" t="s">
        <v>82</v>
      </c>
      <c r="J33" s="122">
        <v>62</v>
      </c>
      <c r="K33" s="122">
        <v>103</v>
      </c>
      <c r="L33" s="122">
        <v>186</v>
      </c>
      <c r="M33" s="122">
        <v>238</v>
      </c>
      <c r="N33" s="122">
        <v>227</v>
      </c>
      <c r="O33" s="122">
        <v>124</v>
      </c>
      <c r="P33" s="122">
        <v>62</v>
      </c>
      <c r="Q33" s="122">
        <v>31</v>
      </c>
      <c r="R33" s="122">
        <v>1033</v>
      </c>
    </row>
    <row r="34" spans="1:18" ht="18.5" customHeight="1">
      <c r="A34" s="125"/>
      <c r="B34" s="126"/>
      <c r="C34" s="125"/>
      <c r="D34" s="125"/>
      <c r="E34" s="127" t="str">
        <f>C32&amp;E32</f>
        <v>C0075-SST157Memory in Motion Heavyweight Oversized Tee</v>
      </c>
      <c r="F34" s="125"/>
      <c r="G34" s="125"/>
      <c r="H34" s="125" t="s">
        <v>85</v>
      </c>
      <c r="I34" s="125"/>
      <c r="J34" s="128">
        <v>62</v>
      </c>
      <c r="K34" s="128">
        <v>104</v>
      </c>
      <c r="L34" s="128">
        <v>187</v>
      </c>
      <c r="M34" s="128">
        <v>239</v>
      </c>
      <c r="N34" s="128">
        <v>228</v>
      </c>
      <c r="O34" s="128">
        <v>124</v>
      </c>
      <c r="P34" s="128">
        <v>62</v>
      </c>
      <c r="Q34" s="128">
        <v>31</v>
      </c>
      <c r="R34" s="128">
        <v>1037</v>
      </c>
    </row>
    <row r="35" spans="1:18" ht="18.5" customHeight="1">
      <c r="A35" s="119">
        <v>9</v>
      </c>
      <c r="B35" s="120"/>
      <c r="C35" s="119" t="s">
        <v>130</v>
      </c>
      <c r="D35" s="119" t="s">
        <v>131</v>
      </c>
      <c r="E35" s="121" t="s">
        <v>132</v>
      </c>
      <c r="F35" s="119" t="s">
        <v>127</v>
      </c>
      <c r="G35" s="119" t="s">
        <v>78</v>
      </c>
      <c r="H35" s="119" t="s">
        <v>133</v>
      </c>
      <c r="I35" s="119" t="s">
        <v>82</v>
      </c>
      <c r="J35" s="122">
        <v>1</v>
      </c>
      <c r="K35" s="122">
        <v>2</v>
      </c>
      <c r="L35" s="122">
        <v>3</v>
      </c>
      <c r="M35" s="122">
        <v>4</v>
      </c>
      <c r="N35" s="122">
        <v>4</v>
      </c>
      <c r="O35" s="122">
        <v>3</v>
      </c>
      <c r="P35" s="122">
        <v>2</v>
      </c>
      <c r="Q35" s="122">
        <v>1</v>
      </c>
      <c r="R35" s="122">
        <v>20</v>
      </c>
    </row>
    <row r="36" spans="1:18" ht="18.5" customHeight="1">
      <c r="A36" s="119"/>
      <c r="B36" s="120"/>
      <c r="C36" s="119"/>
      <c r="D36" s="119"/>
      <c r="E36" s="121"/>
      <c r="F36" s="119"/>
      <c r="G36" s="119" t="s">
        <v>78</v>
      </c>
      <c r="H36" s="119" t="s">
        <v>134</v>
      </c>
      <c r="I36" s="119" t="s">
        <v>80</v>
      </c>
      <c r="J36" s="122"/>
      <c r="K36" s="122">
        <v>1</v>
      </c>
      <c r="L36" s="122">
        <v>1</v>
      </c>
      <c r="M36" s="122">
        <v>1</v>
      </c>
      <c r="N36" s="122">
        <v>1</v>
      </c>
      <c r="O36" s="122"/>
      <c r="P36" s="122"/>
      <c r="Q36" s="122"/>
      <c r="R36" s="122">
        <v>4</v>
      </c>
    </row>
    <row r="37" spans="1:18" ht="18.5" customHeight="1">
      <c r="A37" s="119"/>
      <c r="B37" s="120"/>
      <c r="C37" s="119"/>
      <c r="D37" s="119"/>
      <c r="E37" s="121"/>
      <c r="F37" s="119"/>
      <c r="G37" s="119" t="s">
        <v>78</v>
      </c>
      <c r="H37" s="119" t="s">
        <v>135</v>
      </c>
      <c r="I37" s="119" t="s">
        <v>82</v>
      </c>
      <c r="J37" s="122">
        <v>25</v>
      </c>
      <c r="K37" s="122">
        <v>45</v>
      </c>
      <c r="L37" s="122">
        <v>80</v>
      </c>
      <c r="M37" s="122">
        <v>110</v>
      </c>
      <c r="N37" s="122">
        <v>105</v>
      </c>
      <c r="O37" s="122">
        <v>65</v>
      </c>
      <c r="P37" s="122">
        <v>40</v>
      </c>
      <c r="Q37" s="122">
        <v>30</v>
      </c>
      <c r="R37" s="122">
        <v>500</v>
      </c>
    </row>
    <row r="38" spans="1:18" ht="18.5" customHeight="1">
      <c r="A38" s="119"/>
      <c r="B38" s="120"/>
      <c r="C38" s="119"/>
      <c r="D38" s="119"/>
      <c r="E38" s="121"/>
      <c r="F38" s="119"/>
      <c r="G38" s="119" t="s">
        <v>78</v>
      </c>
      <c r="H38" s="119" t="s">
        <v>136</v>
      </c>
      <c r="I38" s="119" t="s">
        <v>84</v>
      </c>
      <c r="J38" s="122">
        <v>2</v>
      </c>
      <c r="K38" s="122">
        <v>3</v>
      </c>
      <c r="L38" s="122">
        <v>5</v>
      </c>
      <c r="M38" s="122">
        <v>7</v>
      </c>
      <c r="N38" s="122">
        <v>6</v>
      </c>
      <c r="O38" s="122">
        <v>4</v>
      </c>
      <c r="P38" s="122">
        <v>2</v>
      </c>
      <c r="Q38" s="122">
        <v>2</v>
      </c>
      <c r="R38" s="122">
        <v>31</v>
      </c>
    </row>
    <row r="39" spans="1:18" ht="18.5" customHeight="1">
      <c r="A39" s="125"/>
      <c r="B39" s="126"/>
      <c r="C39" s="125"/>
      <c r="D39" s="125"/>
      <c r="E39" s="127" t="str">
        <f>C35&amp;E35</f>
        <v>C0075-HOD024Memory In Motion Ultra Heavyweight Washed Hoodie</v>
      </c>
      <c r="F39" s="125"/>
      <c r="G39" s="125"/>
      <c r="H39" s="125" t="s">
        <v>85</v>
      </c>
      <c r="I39" s="125"/>
      <c r="J39" s="128">
        <v>28</v>
      </c>
      <c r="K39" s="128">
        <v>51</v>
      </c>
      <c r="L39" s="128">
        <v>89</v>
      </c>
      <c r="M39" s="128">
        <v>122</v>
      </c>
      <c r="N39" s="128">
        <v>116</v>
      </c>
      <c r="O39" s="128">
        <v>72</v>
      </c>
      <c r="P39" s="128">
        <v>44</v>
      </c>
      <c r="Q39" s="128">
        <v>33</v>
      </c>
      <c r="R39" s="128">
        <v>555</v>
      </c>
    </row>
    <row r="40" spans="1:18" ht="18.5" customHeight="1">
      <c r="A40" s="119">
        <v>10</v>
      </c>
      <c r="B40" s="120"/>
      <c r="C40" s="119" t="s">
        <v>130</v>
      </c>
      <c r="D40" s="119" t="s">
        <v>131</v>
      </c>
      <c r="E40" s="121" t="s">
        <v>132</v>
      </c>
      <c r="F40" s="119" t="s">
        <v>137</v>
      </c>
      <c r="G40" s="119" t="s">
        <v>78</v>
      </c>
      <c r="H40" s="119" t="s">
        <v>138</v>
      </c>
      <c r="I40" s="119" t="s">
        <v>82</v>
      </c>
      <c r="J40" s="122">
        <v>3</v>
      </c>
      <c r="K40" s="122">
        <v>5</v>
      </c>
      <c r="L40" s="122">
        <v>8</v>
      </c>
      <c r="M40" s="122">
        <v>11</v>
      </c>
      <c r="N40" s="122">
        <v>11</v>
      </c>
      <c r="O40" s="122">
        <v>7</v>
      </c>
      <c r="P40" s="122">
        <v>4</v>
      </c>
      <c r="Q40" s="122">
        <v>3</v>
      </c>
      <c r="R40" s="122">
        <v>52</v>
      </c>
    </row>
    <row r="41" spans="1:18" ht="18.5" customHeight="1">
      <c r="A41" s="119"/>
      <c r="B41" s="120"/>
      <c r="C41" s="119"/>
      <c r="D41" s="119"/>
      <c r="E41" s="121"/>
      <c r="F41" s="119"/>
      <c r="G41" s="119" t="s">
        <v>78</v>
      </c>
      <c r="H41" s="119" t="s">
        <v>139</v>
      </c>
      <c r="I41" s="119" t="s">
        <v>80</v>
      </c>
      <c r="J41" s="122"/>
      <c r="K41" s="122">
        <v>1</v>
      </c>
      <c r="L41" s="122">
        <v>1</v>
      </c>
      <c r="M41" s="122">
        <v>1</v>
      </c>
      <c r="N41" s="122">
        <v>1</v>
      </c>
      <c r="O41" s="122"/>
      <c r="P41" s="122"/>
      <c r="Q41" s="122"/>
      <c r="R41" s="122">
        <v>4</v>
      </c>
    </row>
    <row r="42" spans="1:18" ht="18.5" customHeight="1">
      <c r="A42" s="119"/>
      <c r="B42" s="120"/>
      <c r="C42" s="119"/>
      <c r="D42" s="119"/>
      <c r="E42" s="121"/>
      <c r="F42" s="119"/>
      <c r="G42" s="119" t="s">
        <v>78</v>
      </c>
      <c r="H42" s="119" t="s">
        <v>140</v>
      </c>
      <c r="I42" s="119" t="s">
        <v>82</v>
      </c>
      <c r="J42" s="122">
        <v>40</v>
      </c>
      <c r="K42" s="122">
        <v>72</v>
      </c>
      <c r="L42" s="122">
        <v>128</v>
      </c>
      <c r="M42" s="122">
        <v>176</v>
      </c>
      <c r="N42" s="122">
        <v>168</v>
      </c>
      <c r="O42" s="122">
        <v>104</v>
      </c>
      <c r="P42" s="122">
        <v>64</v>
      </c>
      <c r="Q42" s="122">
        <v>48</v>
      </c>
      <c r="R42" s="122">
        <v>800</v>
      </c>
    </row>
    <row r="43" spans="1:18" ht="18.5" customHeight="1">
      <c r="A43" s="119"/>
      <c r="B43" s="120"/>
      <c r="C43" s="119"/>
      <c r="D43" s="119"/>
      <c r="E43" s="121"/>
      <c r="F43" s="119"/>
      <c r="G43" s="119" t="s">
        <v>78</v>
      </c>
      <c r="H43" s="119" t="s">
        <v>141</v>
      </c>
      <c r="I43" s="119" t="s">
        <v>84</v>
      </c>
      <c r="J43" s="122">
        <v>3</v>
      </c>
      <c r="K43" s="122">
        <v>5</v>
      </c>
      <c r="L43" s="122">
        <v>8</v>
      </c>
      <c r="M43" s="122">
        <v>11</v>
      </c>
      <c r="N43" s="122">
        <v>11</v>
      </c>
      <c r="O43" s="122">
        <v>7</v>
      </c>
      <c r="P43" s="122">
        <v>4</v>
      </c>
      <c r="Q43" s="122">
        <v>3</v>
      </c>
      <c r="R43" s="122">
        <v>52</v>
      </c>
    </row>
    <row r="44" spans="1:18" ht="18.5" customHeight="1">
      <c r="A44" s="125"/>
      <c r="B44" s="126"/>
      <c r="C44" s="125"/>
      <c r="D44" s="125"/>
      <c r="E44" s="127" t="str">
        <f>C40&amp;E40</f>
        <v>C0075-HOD024Memory In Motion Ultra Heavyweight Washed Hoodie</v>
      </c>
      <c r="F44" s="125"/>
      <c r="G44" s="125"/>
      <c r="H44" s="125" t="s">
        <v>85</v>
      </c>
      <c r="I44" s="125"/>
      <c r="J44" s="128">
        <v>46</v>
      </c>
      <c r="K44" s="128">
        <v>83</v>
      </c>
      <c r="L44" s="128">
        <v>145</v>
      </c>
      <c r="M44" s="128">
        <v>199</v>
      </c>
      <c r="N44" s="128">
        <v>191</v>
      </c>
      <c r="O44" s="128">
        <v>118</v>
      </c>
      <c r="P44" s="128">
        <v>72</v>
      </c>
      <c r="Q44" s="128">
        <v>54</v>
      </c>
      <c r="R44" s="128">
        <v>908</v>
      </c>
    </row>
    <row r="45" spans="1:18" ht="18.5" customHeight="1">
      <c r="A45" s="119">
        <v>11</v>
      </c>
      <c r="B45" s="120"/>
      <c r="C45" s="119" t="s">
        <v>130</v>
      </c>
      <c r="D45" s="119" t="s">
        <v>131</v>
      </c>
      <c r="E45" s="121" t="s">
        <v>132</v>
      </c>
      <c r="F45" s="119" t="s">
        <v>110</v>
      </c>
      <c r="G45" s="119" t="s">
        <v>78</v>
      </c>
      <c r="H45" s="119" t="s">
        <v>142</v>
      </c>
      <c r="I45" s="119" t="s">
        <v>80</v>
      </c>
      <c r="J45" s="122"/>
      <c r="K45" s="122">
        <v>1</v>
      </c>
      <c r="L45" s="122">
        <v>1</v>
      </c>
      <c r="M45" s="122">
        <v>1</v>
      </c>
      <c r="N45" s="122">
        <v>1</v>
      </c>
      <c r="O45" s="122"/>
      <c r="P45" s="122"/>
      <c r="Q45" s="122"/>
      <c r="R45" s="122">
        <v>4</v>
      </c>
    </row>
    <row r="46" spans="1:18" ht="18.5" customHeight="1">
      <c r="A46" s="119"/>
      <c r="B46" s="120"/>
      <c r="C46" s="119"/>
      <c r="D46" s="119"/>
      <c r="E46" s="121"/>
      <c r="F46" s="119"/>
      <c r="G46" s="119" t="s">
        <v>78</v>
      </c>
      <c r="H46" s="119" t="s">
        <v>143</v>
      </c>
      <c r="I46" s="119" t="s">
        <v>82</v>
      </c>
      <c r="J46" s="122">
        <v>86</v>
      </c>
      <c r="K46" s="122">
        <v>216</v>
      </c>
      <c r="L46" s="122">
        <v>374</v>
      </c>
      <c r="M46" s="122">
        <v>374</v>
      </c>
      <c r="N46" s="122">
        <v>187</v>
      </c>
      <c r="O46" s="122">
        <v>101</v>
      </c>
      <c r="P46" s="122">
        <v>72</v>
      </c>
      <c r="Q46" s="122">
        <v>29</v>
      </c>
      <c r="R46" s="122">
        <v>1439</v>
      </c>
    </row>
    <row r="47" spans="1:18" ht="18.5" customHeight="1">
      <c r="A47" s="125"/>
      <c r="B47" s="126"/>
      <c r="C47" s="125"/>
      <c r="D47" s="125"/>
      <c r="E47" s="127" t="str">
        <f>C45&amp;E45</f>
        <v>C0075-HOD024Memory In Motion Ultra Heavyweight Washed Hoodie</v>
      </c>
      <c r="F47" s="125"/>
      <c r="G47" s="125"/>
      <c r="H47" s="125" t="s">
        <v>85</v>
      </c>
      <c r="I47" s="125"/>
      <c r="J47" s="128">
        <v>86</v>
      </c>
      <c r="K47" s="128">
        <v>217</v>
      </c>
      <c r="L47" s="128">
        <v>375</v>
      </c>
      <c r="M47" s="128">
        <v>375</v>
      </c>
      <c r="N47" s="128">
        <v>188</v>
      </c>
      <c r="O47" s="128">
        <v>101</v>
      </c>
      <c r="P47" s="128">
        <v>72</v>
      </c>
      <c r="Q47" s="128">
        <v>29</v>
      </c>
      <c r="R47" s="128">
        <v>1443</v>
      </c>
    </row>
    <row r="48" spans="1:18" ht="18.5" customHeight="1">
      <c r="A48" s="119">
        <v>12</v>
      </c>
      <c r="B48" s="120"/>
      <c r="C48" s="119" t="s">
        <v>144</v>
      </c>
      <c r="D48" s="119" t="s">
        <v>145</v>
      </c>
      <c r="E48" s="121" t="s">
        <v>146</v>
      </c>
      <c r="F48" s="119" t="s">
        <v>118</v>
      </c>
      <c r="G48" s="119" t="s">
        <v>78</v>
      </c>
      <c r="H48" s="119" t="s">
        <v>147</v>
      </c>
      <c r="I48" s="119" t="s">
        <v>82</v>
      </c>
      <c r="J48" s="122">
        <v>1</v>
      </c>
      <c r="K48" s="122">
        <v>2</v>
      </c>
      <c r="L48" s="122">
        <v>3</v>
      </c>
      <c r="M48" s="122">
        <v>4</v>
      </c>
      <c r="N48" s="122">
        <v>4</v>
      </c>
      <c r="O48" s="122">
        <v>3</v>
      </c>
      <c r="P48" s="122">
        <v>2</v>
      </c>
      <c r="Q48" s="122">
        <v>1</v>
      </c>
      <c r="R48" s="122">
        <v>20</v>
      </c>
    </row>
    <row r="49" spans="1:18" ht="18.5" customHeight="1">
      <c r="A49" s="119"/>
      <c r="B49" s="120"/>
      <c r="C49" s="119"/>
      <c r="D49" s="119"/>
      <c r="E49" s="121"/>
      <c r="F49" s="119"/>
      <c r="G49" s="119" t="s">
        <v>78</v>
      </c>
      <c r="H49" s="119" t="s">
        <v>148</v>
      </c>
      <c r="I49" s="119" t="s">
        <v>80</v>
      </c>
      <c r="J49" s="122"/>
      <c r="K49" s="122">
        <v>1</v>
      </c>
      <c r="L49" s="122">
        <v>1</v>
      </c>
      <c r="M49" s="122">
        <v>1</v>
      </c>
      <c r="N49" s="122">
        <v>1</v>
      </c>
      <c r="O49" s="122"/>
      <c r="P49" s="122"/>
      <c r="Q49" s="122"/>
      <c r="R49" s="122">
        <v>4</v>
      </c>
    </row>
    <row r="50" spans="1:18" ht="18.5" customHeight="1">
      <c r="A50" s="119"/>
      <c r="B50" s="120"/>
      <c r="C50" s="119"/>
      <c r="D50" s="119"/>
      <c r="E50" s="121"/>
      <c r="F50" s="119"/>
      <c r="G50" s="119" t="s">
        <v>78</v>
      </c>
      <c r="H50" s="119" t="s">
        <v>149</v>
      </c>
      <c r="I50" s="119" t="s">
        <v>82</v>
      </c>
      <c r="J50" s="122">
        <v>66</v>
      </c>
      <c r="K50" s="122">
        <v>119</v>
      </c>
      <c r="L50" s="122">
        <v>211</v>
      </c>
      <c r="M50" s="122">
        <v>290</v>
      </c>
      <c r="N50" s="122">
        <v>277</v>
      </c>
      <c r="O50" s="122">
        <v>172</v>
      </c>
      <c r="P50" s="122">
        <v>106</v>
      </c>
      <c r="Q50" s="122">
        <v>79</v>
      </c>
      <c r="R50" s="122">
        <v>1320</v>
      </c>
    </row>
    <row r="51" spans="1:18" ht="18.5" customHeight="1">
      <c r="A51" s="119"/>
      <c r="B51" s="120"/>
      <c r="C51" s="119"/>
      <c r="D51" s="119"/>
      <c r="E51" s="121"/>
      <c r="F51" s="119"/>
      <c r="G51" s="119" t="s">
        <v>78</v>
      </c>
      <c r="H51" s="119" t="s">
        <v>150</v>
      </c>
      <c r="I51" s="119" t="s">
        <v>84</v>
      </c>
      <c r="J51" s="122">
        <v>4</v>
      </c>
      <c r="K51" s="122">
        <v>6</v>
      </c>
      <c r="L51" s="122">
        <v>11</v>
      </c>
      <c r="M51" s="122">
        <v>15</v>
      </c>
      <c r="N51" s="122">
        <v>15</v>
      </c>
      <c r="O51" s="122">
        <v>9</v>
      </c>
      <c r="P51" s="122">
        <v>6</v>
      </c>
      <c r="Q51" s="122">
        <v>4</v>
      </c>
      <c r="R51" s="122">
        <v>70</v>
      </c>
    </row>
    <row r="52" spans="1:18" ht="18.5" customHeight="1">
      <c r="A52" s="125"/>
      <c r="B52" s="125"/>
      <c r="C52" s="125"/>
      <c r="D52" s="125"/>
      <c r="E52" s="125" t="str">
        <f>C48&amp;E48</f>
        <v>C0075-HOD036Memory in Motion Ultra Heavyweight Zip Thru Hoodie</v>
      </c>
      <c r="F52" s="125"/>
      <c r="G52" s="125"/>
      <c r="H52" s="125" t="s">
        <v>85</v>
      </c>
      <c r="I52" s="125"/>
      <c r="J52" s="128">
        <v>71</v>
      </c>
      <c r="K52" s="128">
        <v>128</v>
      </c>
      <c r="L52" s="128">
        <v>226</v>
      </c>
      <c r="M52" s="128">
        <v>310</v>
      </c>
      <c r="N52" s="128">
        <v>297</v>
      </c>
      <c r="O52" s="128">
        <v>184</v>
      </c>
      <c r="P52" s="128">
        <v>114</v>
      </c>
      <c r="Q52" s="128">
        <v>84</v>
      </c>
      <c r="R52" s="128">
        <v>1414</v>
      </c>
    </row>
    <row r="53" spans="1:18" ht="18.5" customHeight="1">
      <c r="A53" s="119">
        <v>13</v>
      </c>
      <c r="B53" s="120" t="e" vm="2">
        <v>#VALUE!</v>
      </c>
      <c r="C53" s="119" t="s">
        <v>151</v>
      </c>
      <c r="D53" s="119" t="s">
        <v>152</v>
      </c>
      <c r="E53" s="121" t="s">
        <v>153</v>
      </c>
      <c r="F53" s="119" t="s">
        <v>154</v>
      </c>
      <c r="G53" s="119" t="s">
        <v>97</v>
      </c>
      <c r="H53" s="119" t="s">
        <v>155</v>
      </c>
      <c r="I53" s="119" t="s">
        <v>82</v>
      </c>
      <c r="J53" s="122">
        <v>1</v>
      </c>
      <c r="K53" s="122">
        <v>1</v>
      </c>
      <c r="L53" s="122">
        <v>2</v>
      </c>
      <c r="M53" s="122">
        <v>2</v>
      </c>
      <c r="N53" s="122">
        <v>2</v>
      </c>
      <c r="O53" s="122">
        <v>1</v>
      </c>
      <c r="P53" s="122">
        <v>1</v>
      </c>
      <c r="Q53" s="122"/>
      <c r="R53" s="122">
        <v>10</v>
      </c>
    </row>
    <row r="54" spans="1:18" ht="18.5" customHeight="1">
      <c r="A54" s="119"/>
      <c r="B54" s="120"/>
      <c r="C54" s="119"/>
      <c r="D54" s="119"/>
      <c r="E54" s="121"/>
      <c r="F54" s="119"/>
      <c r="G54" s="119" t="s">
        <v>97</v>
      </c>
      <c r="H54" s="119" t="s">
        <v>156</v>
      </c>
      <c r="I54" s="119" t="s">
        <v>80</v>
      </c>
      <c r="J54" s="122"/>
      <c r="K54" s="122">
        <v>1</v>
      </c>
      <c r="L54" s="122">
        <v>1</v>
      </c>
      <c r="M54" s="122">
        <v>1</v>
      </c>
      <c r="N54" s="122">
        <v>1</v>
      </c>
      <c r="O54" s="122"/>
      <c r="P54" s="122"/>
      <c r="Q54" s="122"/>
      <c r="R54" s="122">
        <v>4</v>
      </c>
    </row>
    <row r="55" spans="1:18" ht="18.5" customHeight="1">
      <c r="A55" s="119"/>
      <c r="B55" s="120"/>
      <c r="C55" s="119"/>
      <c r="D55" s="119"/>
      <c r="E55" s="121"/>
      <c r="F55" s="119"/>
      <c r="G55" s="119" t="s">
        <v>97</v>
      </c>
      <c r="H55" s="119" t="s">
        <v>157</v>
      </c>
      <c r="I55" s="119" t="s">
        <v>82</v>
      </c>
      <c r="J55" s="122">
        <v>72</v>
      </c>
      <c r="K55" s="122">
        <v>120</v>
      </c>
      <c r="L55" s="122">
        <v>216</v>
      </c>
      <c r="M55" s="122">
        <v>276</v>
      </c>
      <c r="N55" s="122">
        <v>264</v>
      </c>
      <c r="O55" s="122">
        <v>144</v>
      </c>
      <c r="P55" s="122">
        <v>72</v>
      </c>
      <c r="Q55" s="122">
        <v>36</v>
      </c>
      <c r="R55" s="122">
        <v>1200</v>
      </c>
    </row>
    <row r="56" spans="1:18" ht="18.5" customHeight="1">
      <c r="A56" s="119"/>
      <c r="B56" s="120"/>
      <c r="C56" s="119"/>
      <c r="D56" s="119"/>
      <c r="E56" s="121"/>
      <c r="F56" s="119"/>
      <c r="G56" s="119" t="s">
        <v>97</v>
      </c>
      <c r="H56" s="119" t="s">
        <v>158</v>
      </c>
      <c r="I56" s="119" t="s">
        <v>84</v>
      </c>
      <c r="J56" s="122">
        <v>3</v>
      </c>
      <c r="K56" s="122">
        <v>5</v>
      </c>
      <c r="L56" s="122">
        <v>9</v>
      </c>
      <c r="M56" s="122">
        <v>12</v>
      </c>
      <c r="N56" s="122">
        <v>11</v>
      </c>
      <c r="O56" s="122">
        <v>6</v>
      </c>
      <c r="P56" s="122">
        <v>3</v>
      </c>
      <c r="Q56" s="122">
        <v>2</v>
      </c>
      <c r="R56" s="122">
        <v>51</v>
      </c>
    </row>
    <row r="57" spans="1:18" ht="18.5" customHeight="1">
      <c r="A57" s="125"/>
      <c r="B57" s="125"/>
      <c r="C57" s="125"/>
      <c r="D57" s="125"/>
      <c r="E57" s="125" t="str">
        <f>C53&amp;E53</f>
        <v>C0075-SST023Offset Heavyweight Unisex Oversized Tee</v>
      </c>
      <c r="F57" s="125"/>
      <c r="G57" s="125"/>
      <c r="H57" s="125" t="s">
        <v>85</v>
      </c>
      <c r="I57" s="125"/>
      <c r="J57" s="128">
        <v>76</v>
      </c>
      <c r="K57" s="128">
        <v>127</v>
      </c>
      <c r="L57" s="128">
        <v>228</v>
      </c>
      <c r="M57" s="128">
        <v>291</v>
      </c>
      <c r="N57" s="128">
        <v>278</v>
      </c>
      <c r="O57" s="128">
        <v>151</v>
      </c>
      <c r="P57" s="128">
        <v>76</v>
      </c>
      <c r="Q57" s="128">
        <v>38</v>
      </c>
      <c r="R57" s="128">
        <v>1265</v>
      </c>
    </row>
    <row r="58" spans="1:18" ht="18.5" customHeight="1">
      <c r="A58" s="119">
        <v>14</v>
      </c>
      <c r="B58" s="120" t="e" vm="3">
        <v>#VALUE!</v>
      </c>
      <c r="C58" s="119" t="s">
        <v>151</v>
      </c>
      <c r="D58" s="119" t="s">
        <v>152</v>
      </c>
      <c r="E58" s="121" t="s">
        <v>153</v>
      </c>
      <c r="F58" s="119" t="s">
        <v>159</v>
      </c>
      <c r="G58" s="119" t="s">
        <v>97</v>
      </c>
      <c r="H58" s="119" t="s">
        <v>160</v>
      </c>
      <c r="I58" s="119" t="s">
        <v>82</v>
      </c>
      <c r="J58" s="122">
        <v>1</v>
      </c>
      <c r="K58" s="122">
        <v>2</v>
      </c>
      <c r="L58" s="122">
        <v>4</v>
      </c>
      <c r="M58" s="122">
        <v>4</v>
      </c>
      <c r="N58" s="122">
        <v>4</v>
      </c>
      <c r="O58" s="122">
        <v>2</v>
      </c>
      <c r="P58" s="122">
        <v>1</v>
      </c>
      <c r="Q58" s="122">
        <v>1</v>
      </c>
      <c r="R58" s="122">
        <v>19</v>
      </c>
    </row>
    <row r="59" spans="1:18" ht="18.5" customHeight="1">
      <c r="A59" s="119"/>
      <c r="B59" s="120"/>
      <c r="C59" s="119"/>
      <c r="D59" s="119"/>
      <c r="E59" s="121"/>
      <c r="F59" s="119"/>
      <c r="G59" s="119" t="s">
        <v>97</v>
      </c>
      <c r="H59" s="119" t="s">
        <v>161</v>
      </c>
      <c r="I59" s="119" t="s">
        <v>80</v>
      </c>
      <c r="J59" s="122"/>
      <c r="K59" s="122">
        <v>1</v>
      </c>
      <c r="L59" s="122">
        <v>1</v>
      </c>
      <c r="M59" s="122">
        <v>1</v>
      </c>
      <c r="N59" s="122">
        <v>1</v>
      </c>
      <c r="O59" s="122"/>
      <c r="P59" s="122"/>
      <c r="Q59" s="122"/>
      <c r="R59" s="122">
        <v>4</v>
      </c>
    </row>
    <row r="60" spans="1:18" ht="18.5" customHeight="1">
      <c r="A60" s="119"/>
      <c r="B60" s="120"/>
      <c r="C60" s="119"/>
      <c r="D60" s="119"/>
      <c r="E60" s="121"/>
      <c r="F60" s="119"/>
      <c r="G60" s="119" t="s">
        <v>97</v>
      </c>
      <c r="H60" s="119" t="s">
        <v>162</v>
      </c>
      <c r="I60" s="119" t="s">
        <v>82</v>
      </c>
      <c r="J60" s="122">
        <v>28</v>
      </c>
      <c r="K60" s="122">
        <v>84</v>
      </c>
      <c r="L60" s="122">
        <v>147</v>
      </c>
      <c r="M60" s="122">
        <v>154</v>
      </c>
      <c r="N60" s="122">
        <v>140</v>
      </c>
      <c r="O60" s="122">
        <v>84</v>
      </c>
      <c r="P60" s="122">
        <v>35</v>
      </c>
      <c r="Q60" s="122">
        <v>28</v>
      </c>
      <c r="R60" s="122">
        <v>700</v>
      </c>
    </row>
    <row r="61" spans="1:18" ht="18.5" customHeight="1">
      <c r="A61" s="119"/>
      <c r="B61" s="120"/>
      <c r="C61" s="119"/>
      <c r="D61" s="119"/>
      <c r="E61" s="121"/>
      <c r="F61" s="119"/>
      <c r="G61" s="119" t="s">
        <v>97</v>
      </c>
      <c r="H61" s="119" t="s">
        <v>163</v>
      </c>
      <c r="I61" s="119" t="s">
        <v>84</v>
      </c>
      <c r="J61" s="122">
        <v>4</v>
      </c>
      <c r="K61" s="122">
        <v>12</v>
      </c>
      <c r="L61" s="122">
        <v>21</v>
      </c>
      <c r="M61" s="122">
        <v>22</v>
      </c>
      <c r="N61" s="122">
        <v>20</v>
      </c>
      <c r="O61" s="122">
        <v>12</v>
      </c>
      <c r="P61" s="122">
        <v>5</v>
      </c>
      <c r="Q61" s="122">
        <v>4</v>
      </c>
      <c r="R61" s="122">
        <v>100</v>
      </c>
    </row>
    <row r="62" spans="1:18" ht="18.5" customHeight="1">
      <c r="A62" s="125"/>
      <c r="B62" s="125"/>
      <c r="C62" s="125"/>
      <c r="D62" s="125"/>
      <c r="E62" s="125" t="str">
        <f>C58&amp;E58</f>
        <v>C0075-SST023Offset Heavyweight Unisex Oversized Tee</v>
      </c>
      <c r="F62" s="125"/>
      <c r="G62" s="125"/>
      <c r="H62" s="125" t="s">
        <v>85</v>
      </c>
      <c r="I62" s="125"/>
      <c r="J62" s="128">
        <v>33</v>
      </c>
      <c r="K62" s="128">
        <v>99</v>
      </c>
      <c r="L62" s="128">
        <v>173</v>
      </c>
      <c r="M62" s="128">
        <v>181</v>
      </c>
      <c r="N62" s="128">
        <v>165</v>
      </c>
      <c r="O62" s="128">
        <v>98</v>
      </c>
      <c r="P62" s="128">
        <v>41</v>
      </c>
      <c r="Q62" s="128">
        <v>33</v>
      </c>
      <c r="R62" s="128">
        <v>823</v>
      </c>
    </row>
    <row r="63" spans="1:18" ht="18.5" customHeight="1">
      <c r="A63" s="119">
        <v>15</v>
      </c>
      <c r="B63" s="120"/>
      <c r="C63" s="119" t="s">
        <v>164</v>
      </c>
      <c r="D63" s="119" t="s">
        <v>165</v>
      </c>
      <c r="E63" s="121" t="s">
        <v>166</v>
      </c>
      <c r="F63" s="119" t="s">
        <v>118</v>
      </c>
      <c r="G63" s="119" t="s">
        <v>167</v>
      </c>
      <c r="H63" s="119" t="s">
        <v>168</v>
      </c>
      <c r="I63" s="119" t="s">
        <v>82</v>
      </c>
      <c r="J63" s="122"/>
      <c r="K63" s="122"/>
      <c r="L63" s="122">
        <v>2</v>
      </c>
      <c r="M63" s="122">
        <v>5</v>
      </c>
      <c r="N63" s="122">
        <v>7</v>
      </c>
      <c r="O63" s="122">
        <v>4</v>
      </c>
      <c r="P63" s="122">
        <v>2</v>
      </c>
      <c r="Q63" s="122"/>
      <c r="R63" s="122">
        <v>20</v>
      </c>
    </row>
    <row r="64" spans="1:18" ht="18.5" customHeight="1">
      <c r="A64" s="119"/>
      <c r="B64" s="120"/>
      <c r="C64" s="119"/>
      <c r="D64" s="119"/>
      <c r="E64" s="121"/>
      <c r="F64" s="119"/>
      <c r="G64" s="119" t="s">
        <v>167</v>
      </c>
      <c r="H64" s="119" t="s">
        <v>169</v>
      </c>
      <c r="I64" s="119" t="s">
        <v>80</v>
      </c>
      <c r="J64" s="122"/>
      <c r="K64" s="122"/>
      <c r="L64" s="122">
        <v>1</v>
      </c>
      <c r="M64" s="122">
        <v>1</v>
      </c>
      <c r="N64" s="122">
        <v>1</v>
      </c>
      <c r="O64" s="122">
        <v>1</v>
      </c>
      <c r="P64" s="122"/>
      <c r="Q64" s="122"/>
      <c r="R64" s="122">
        <v>4</v>
      </c>
    </row>
    <row r="65" spans="1:18" ht="18.5" customHeight="1">
      <c r="A65" s="119"/>
      <c r="B65" s="120"/>
      <c r="C65" s="119"/>
      <c r="D65" s="119"/>
      <c r="E65" s="121"/>
      <c r="F65" s="119"/>
      <c r="G65" s="119" t="s">
        <v>167</v>
      </c>
      <c r="H65" s="119" t="s">
        <v>170</v>
      </c>
      <c r="I65" s="119" t="s">
        <v>82</v>
      </c>
      <c r="J65" s="122"/>
      <c r="K65" s="122">
        <v>14</v>
      </c>
      <c r="L65" s="122">
        <v>68</v>
      </c>
      <c r="M65" s="122">
        <v>128</v>
      </c>
      <c r="N65" s="122">
        <v>119</v>
      </c>
      <c r="O65" s="122">
        <v>78</v>
      </c>
      <c r="P65" s="122">
        <v>41</v>
      </c>
      <c r="Q65" s="122">
        <v>9</v>
      </c>
      <c r="R65" s="122">
        <v>457</v>
      </c>
    </row>
    <row r="66" spans="1:18" ht="18.5" customHeight="1">
      <c r="A66" s="119"/>
      <c r="B66" s="120"/>
      <c r="C66" s="119"/>
      <c r="D66" s="119"/>
      <c r="E66" s="121"/>
      <c r="F66" s="119"/>
      <c r="G66" s="119" t="s">
        <v>167</v>
      </c>
      <c r="H66" s="119" t="s">
        <v>171</v>
      </c>
      <c r="I66" s="119" t="s">
        <v>84</v>
      </c>
      <c r="J66" s="122"/>
      <c r="K66" s="122">
        <v>1</v>
      </c>
      <c r="L66" s="122">
        <v>5</v>
      </c>
      <c r="M66" s="122">
        <v>8</v>
      </c>
      <c r="N66" s="122">
        <v>8</v>
      </c>
      <c r="O66" s="122">
        <v>5</v>
      </c>
      <c r="P66" s="122">
        <v>3</v>
      </c>
      <c r="Q66" s="122">
        <v>1</v>
      </c>
      <c r="R66" s="122">
        <v>31</v>
      </c>
    </row>
    <row r="67" spans="1:18" ht="18.5" customHeight="1">
      <c r="A67" s="125"/>
      <c r="B67" s="125"/>
      <c r="C67" s="125"/>
      <c r="D67" s="125"/>
      <c r="E67" s="125" t="str">
        <f>C63&amp;E63</f>
        <v>C0075-TNK001Run Fast Heavyweight Boxed Tank</v>
      </c>
      <c r="F67" s="125"/>
      <c r="G67" s="125"/>
      <c r="H67" s="125" t="s">
        <v>85</v>
      </c>
      <c r="I67" s="125"/>
      <c r="J67" s="128"/>
      <c r="K67" s="128">
        <v>15</v>
      </c>
      <c r="L67" s="128">
        <v>76</v>
      </c>
      <c r="M67" s="128">
        <v>142</v>
      </c>
      <c r="N67" s="128">
        <v>135</v>
      </c>
      <c r="O67" s="128">
        <v>88</v>
      </c>
      <c r="P67" s="128">
        <v>46</v>
      </c>
      <c r="Q67" s="128">
        <v>10</v>
      </c>
      <c r="R67" s="128">
        <v>512</v>
      </c>
    </row>
    <row r="68" spans="1:18" ht="18.5" customHeight="1">
      <c r="A68" s="119">
        <v>16</v>
      </c>
      <c r="B68" s="120"/>
      <c r="C68" s="119" t="s">
        <v>164</v>
      </c>
      <c r="D68" s="119" t="s">
        <v>165</v>
      </c>
      <c r="E68" s="121" t="s">
        <v>166</v>
      </c>
      <c r="F68" s="119" t="s">
        <v>127</v>
      </c>
      <c r="G68" s="119" t="s">
        <v>167</v>
      </c>
      <c r="H68" s="119" t="s">
        <v>172</v>
      </c>
      <c r="I68" s="119" t="s">
        <v>80</v>
      </c>
      <c r="J68" s="122"/>
      <c r="K68" s="122"/>
      <c r="L68" s="122">
        <v>1</v>
      </c>
      <c r="M68" s="122">
        <v>1</v>
      </c>
      <c r="N68" s="122">
        <v>1</v>
      </c>
      <c r="O68" s="122">
        <v>1</v>
      </c>
      <c r="P68" s="122"/>
      <c r="Q68" s="122"/>
      <c r="R68" s="122">
        <v>4</v>
      </c>
    </row>
    <row r="69" spans="1:18" ht="18.5" customHeight="1">
      <c r="A69" s="119"/>
      <c r="B69" s="120"/>
      <c r="C69" s="119"/>
      <c r="D69" s="119"/>
      <c r="E69" s="121"/>
      <c r="F69" s="119"/>
      <c r="G69" s="119" t="s">
        <v>167</v>
      </c>
      <c r="H69" s="119" t="s">
        <v>173</v>
      </c>
      <c r="I69" s="119" t="s">
        <v>82</v>
      </c>
      <c r="J69" s="122"/>
      <c r="K69" s="122">
        <v>21</v>
      </c>
      <c r="L69" s="122">
        <v>105</v>
      </c>
      <c r="M69" s="122">
        <v>196</v>
      </c>
      <c r="N69" s="122">
        <v>182</v>
      </c>
      <c r="O69" s="122">
        <v>119</v>
      </c>
      <c r="P69" s="122">
        <v>63</v>
      </c>
      <c r="Q69" s="122">
        <v>14</v>
      </c>
      <c r="R69" s="122">
        <v>700</v>
      </c>
    </row>
    <row r="70" spans="1:18" ht="18.5" customHeight="1">
      <c r="A70" s="119"/>
      <c r="B70" s="120"/>
      <c r="C70" s="119"/>
      <c r="D70" s="119"/>
      <c r="E70" s="121"/>
      <c r="F70" s="119"/>
      <c r="G70" s="119" t="s">
        <v>167</v>
      </c>
      <c r="H70" s="119" t="s">
        <v>174</v>
      </c>
      <c r="I70" s="119" t="s">
        <v>84</v>
      </c>
      <c r="J70" s="122"/>
      <c r="K70" s="122">
        <v>1</v>
      </c>
      <c r="L70" s="122">
        <v>5</v>
      </c>
      <c r="M70" s="122">
        <v>8</v>
      </c>
      <c r="N70" s="122">
        <v>8</v>
      </c>
      <c r="O70" s="122">
        <v>5</v>
      </c>
      <c r="P70" s="122">
        <v>3</v>
      </c>
      <c r="Q70" s="122">
        <v>1</v>
      </c>
      <c r="R70" s="122">
        <v>31</v>
      </c>
    </row>
    <row r="71" spans="1:18" ht="18.5" customHeight="1">
      <c r="A71" s="125"/>
      <c r="B71" s="125"/>
      <c r="C71" s="125"/>
      <c r="D71" s="125"/>
      <c r="E71" s="125" t="str">
        <f>C68&amp;E68</f>
        <v>C0075-TNK001Run Fast Heavyweight Boxed Tank</v>
      </c>
      <c r="F71" s="125"/>
      <c r="G71" s="125"/>
      <c r="H71" s="125" t="s">
        <v>85</v>
      </c>
      <c r="I71" s="125"/>
      <c r="J71" s="128"/>
      <c r="K71" s="128">
        <v>22</v>
      </c>
      <c r="L71" s="128">
        <v>111</v>
      </c>
      <c r="M71" s="128">
        <v>205</v>
      </c>
      <c r="N71" s="128">
        <v>191</v>
      </c>
      <c r="O71" s="128">
        <v>125</v>
      </c>
      <c r="P71" s="128">
        <v>66</v>
      </c>
      <c r="Q71" s="128">
        <v>15</v>
      </c>
      <c r="R71" s="128">
        <v>735</v>
      </c>
    </row>
    <row r="72" spans="1:18" ht="18.5" customHeight="1">
      <c r="A72" s="119">
        <v>17</v>
      </c>
      <c r="B72" s="120" t="e" vm="4">
        <v>#VALUE!</v>
      </c>
      <c r="C72" s="119" t="s">
        <v>175</v>
      </c>
      <c r="D72" s="119" t="s">
        <v>176</v>
      </c>
      <c r="E72" s="121" t="s">
        <v>177</v>
      </c>
      <c r="F72" s="119" t="s">
        <v>118</v>
      </c>
      <c r="G72" s="119" t="s">
        <v>178</v>
      </c>
      <c r="H72" s="119" t="s">
        <v>179</v>
      </c>
      <c r="I72" s="119" t="s">
        <v>80</v>
      </c>
      <c r="J72" s="122"/>
      <c r="K72" s="122"/>
      <c r="L72" s="122">
        <v>1</v>
      </c>
      <c r="M72" s="122">
        <v>1</v>
      </c>
      <c r="N72" s="122">
        <v>1</v>
      </c>
      <c r="O72" s="122">
        <v>1</v>
      </c>
      <c r="P72" s="122"/>
      <c r="Q72" s="122"/>
      <c r="R72" s="122">
        <v>4</v>
      </c>
    </row>
    <row r="73" spans="1:18" ht="18.5" customHeight="1">
      <c r="A73" s="119"/>
      <c r="B73" s="120"/>
      <c r="C73" s="119"/>
      <c r="D73" s="119"/>
      <c r="E73" s="121"/>
      <c r="F73" s="119"/>
      <c r="G73" s="119" t="s">
        <v>178</v>
      </c>
      <c r="H73" s="119" t="s">
        <v>180</v>
      </c>
      <c r="I73" s="119" t="s">
        <v>82</v>
      </c>
      <c r="J73" s="122"/>
      <c r="K73" s="122">
        <v>10</v>
      </c>
      <c r="L73" s="122">
        <v>60</v>
      </c>
      <c r="M73" s="122">
        <v>262</v>
      </c>
      <c r="N73" s="122">
        <v>292</v>
      </c>
      <c r="O73" s="122">
        <v>241</v>
      </c>
      <c r="P73" s="122">
        <v>91</v>
      </c>
      <c r="Q73" s="122">
        <v>50</v>
      </c>
      <c r="R73" s="122">
        <v>1006</v>
      </c>
    </row>
    <row r="74" spans="1:18" ht="18.5" customHeight="1">
      <c r="A74" s="119"/>
      <c r="B74" s="120"/>
      <c r="C74" s="119"/>
      <c r="D74" s="119"/>
      <c r="E74" s="121"/>
      <c r="F74" s="119"/>
      <c r="G74" s="119" t="s">
        <v>178</v>
      </c>
      <c r="H74" s="119" t="s">
        <v>181</v>
      </c>
      <c r="I74" s="119" t="s">
        <v>84</v>
      </c>
      <c r="J74" s="122"/>
      <c r="K74" s="122"/>
      <c r="L74" s="122">
        <v>2</v>
      </c>
      <c r="M74" s="122">
        <v>8</v>
      </c>
      <c r="N74" s="122">
        <v>9</v>
      </c>
      <c r="O74" s="122">
        <v>7</v>
      </c>
      <c r="P74" s="122">
        <v>3</v>
      </c>
      <c r="Q74" s="122">
        <v>2</v>
      </c>
      <c r="R74" s="122">
        <v>31</v>
      </c>
    </row>
    <row r="75" spans="1:18" ht="18.5" customHeight="1">
      <c r="A75" s="125"/>
      <c r="B75" s="125"/>
      <c r="C75" s="125"/>
      <c r="D75" s="125"/>
      <c r="E75" s="125" t="str">
        <f>C72&amp;E72</f>
        <v>C0075-LST001Run Fast Heavyweight Oversized LS Tee</v>
      </c>
      <c r="F75" s="125"/>
      <c r="G75" s="125"/>
      <c r="H75" s="125" t="s">
        <v>85</v>
      </c>
      <c r="I75" s="125"/>
      <c r="J75" s="128"/>
      <c r="K75" s="128">
        <v>10</v>
      </c>
      <c r="L75" s="128">
        <v>63</v>
      </c>
      <c r="M75" s="128">
        <v>271</v>
      </c>
      <c r="N75" s="128">
        <v>302</v>
      </c>
      <c r="O75" s="128">
        <v>249</v>
      </c>
      <c r="P75" s="128">
        <v>94</v>
      </c>
      <c r="Q75" s="128">
        <v>52</v>
      </c>
      <c r="R75" s="128">
        <v>1041</v>
      </c>
    </row>
    <row r="76" spans="1:18" ht="18.5" customHeight="1">
      <c r="A76" s="119">
        <v>18</v>
      </c>
      <c r="B76" s="120" t="e" vm="4">
        <v>#VALUE!</v>
      </c>
      <c r="C76" s="119" t="s">
        <v>175</v>
      </c>
      <c r="D76" s="119" t="s">
        <v>176</v>
      </c>
      <c r="E76" s="121" t="s">
        <v>177</v>
      </c>
      <c r="F76" s="119" t="s">
        <v>127</v>
      </c>
      <c r="G76" s="119" t="s">
        <v>178</v>
      </c>
      <c r="H76" s="119" t="s">
        <v>182</v>
      </c>
      <c r="I76" s="119" t="s">
        <v>80</v>
      </c>
      <c r="J76" s="122"/>
      <c r="K76" s="122"/>
      <c r="L76" s="122">
        <v>1</v>
      </c>
      <c r="M76" s="122">
        <v>1</v>
      </c>
      <c r="N76" s="122">
        <v>1</v>
      </c>
      <c r="O76" s="122">
        <v>1</v>
      </c>
      <c r="P76" s="122"/>
      <c r="Q76" s="122"/>
      <c r="R76" s="122">
        <v>4</v>
      </c>
    </row>
    <row r="77" spans="1:18" ht="18.5" customHeight="1">
      <c r="A77" s="119"/>
      <c r="B77" s="120"/>
      <c r="C77" s="119"/>
      <c r="D77" s="119"/>
      <c r="E77" s="121"/>
      <c r="F77" s="119"/>
      <c r="G77" s="119" t="s">
        <v>178</v>
      </c>
      <c r="H77" s="119" t="s">
        <v>183</v>
      </c>
      <c r="I77" s="119" t="s">
        <v>82</v>
      </c>
      <c r="J77" s="122"/>
      <c r="K77" s="122">
        <v>6</v>
      </c>
      <c r="L77" s="122">
        <v>36</v>
      </c>
      <c r="M77" s="122">
        <v>156</v>
      </c>
      <c r="N77" s="122">
        <v>174</v>
      </c>
      <c r="O77" s="122">
        <v>144</v>
      </c>
      <c r="P77" s="122">
        <v>54</v>
      </c>
      <c r="Q77" s="122">
        <v>30</v>
      </c>
      <c r="R77" s="122">
        <v>600</v>
      </c>
    </row>
    <row r="78" spans="1:18" ht="18.5" customHeight="1">
      <c r="A78" s="125"/>
      <c r="B78" s="125"/>
      <c r="C78" s="125"/>
      <c r="D78" s="125"/>
      <c r="E78" s="125" t="str">
        <f>C76&amp;E76</f>
        <v>C0075-LST001Run Fast Heavyweight Oversized LS Tee</v>
      </c>
      <c r="F78" s="125"/>
      <c r="G78" s="125"/>
      <c r="H78" s="125" t="s">
        <v>85</v>
      </c>
      <c r="I78" s="125"/>
      <c r="J78" s="128"/>
      <c r="K78" s="128">
        <v>6</v>
      </c>
      <c r="L78" s="128">
        <v>37</v>
      </c>
      <c r="M78" s="128">
        <v>157</v>
      </c>
      <c r="N78" s="128">
        <v>175</v>
      </c>
      <c r="O78" s="128">
        <v>145</v>
      </c>
      <c r="P78" s="128">
        <v>54</v>
      </c>
      <c r="Q78" s="128">
        <v>30</v>
      </c>
      <c r="R78" s="128">
        <v>604</v>
      </c>
    </row>
    <row r="79" spans="1:18" ht="18.5" customHeight="1">
      <c r="A79" s="119">
        <v>19</v>
      </c>
      <c r="B79" s="120" t="e" vm="5">
        <v>#VALUE!</v>
      </c>
      <c r="C79" s="119" t="s">
        <v>184</v>
      </c>
      <c r="D79" s="119" t="s">
        <v>185</v>
      </c>
      <c r="E79" s="121" t="s">
        <v>186</v>
      </c>
      <c r="F79" s="119" t="s">
        <v>118</v>
      </c>
      <c r="G79" s="119" t="s">
        <v>97</v>
      </c>
      <c r="H79" s="119" t="s">
        <v>187</v>
      </c>
      <c r="I79" s="119" t="s">
        <v>82</v>
      </c>
      <c r="J79" s="122">
        <v>1</v>
      </c>
      <c r="K79" s="122">
        <v>2</v>
      </c>
      <c r="L79" s="122">
        <v>4</v>
      </c>
      <c r="M79" s="122">
        <v>5</v>
      </c>
      <c r="N79" s="122">
        <v>4</v>
      </c>
      <c r="O79" s="122">
        <v>2</v>
      </c>
      <c r="P79" s="122">
        <v>1</v>
      </c>
      <c r="Q79" s="122">
        <v>1</v>
      </c>
      <c r="R79" s="122">
        <v>20</v>
      </c>
    </row>
    <row r="80" spans="1:18" ht="18.5" customHeight="1">
      <c r="A80" s="119"/>
      <c r="B80" s="120"/>
      <c r="C80" s="119"/>
      <c r="D80" s="119"/>
      <c r="E80" s="121"/>
      <c r="F80" s="119"/>
      <c r="G80" s="119" t="s">
        <v>97</v>
      </c>
      <c r="H80" s="119" t="s">
        <v>188</v>
      </c>
      <c r="I80" s="119" t="s">
        <v>80</v>
      </c>
      <c r="J80" s="122"/>
      <c r="K80" s="122">
        <v>1</v>
      </c>
      <c r="L80" s="122">
        <v>1</v>
      </c>
      <c r="M80" s="122">
        <v>1</v>
      </c>
      <c r="N80" s="122">
        <v>1</v>
      </c>
      <c r="O80" s="122"/>
      <c r="P80" s="122"/>
      <c r="Q80" s="122"/>
      <c r="R80" s="122">
        <v>4</v>
      </c>
    </row>
    <row r="81" spans="1:18" ht="18.5" customHeight="1">
      <c r="A81" s="119"/>
      <c r="B81" s="120"/>
      <c r="C81" s="119"/>
      <c r="D81" s="119"/>
      <c r="E81" s="121"/>
      <c r="F81" s="119"/>
      <c r="G81" s="119" t="s">
        <v>97</v>
      </c>
      <c r="H81" s="119" t="s">
        <v>189</v>
      </c>
      <c r="I81" s="119" t="s">
        <v>82</v>
      </c>
      <c r="J81" s="122">
        <v>139</v>
      </c>
      <c r="K81" s="122">
        <v>232</v>
      </c>
      <c r="L81" s="122">
        <v>418</v>
      </c>
      <c r="M81" s="122">
        <v>534</v>
      </c>
      <c r="N81" s="122">
        <v>510</v>
      </c>
      <c r="O81" s="122">
        <v>278</v>
      </c>
      <c r="P81" s="122">
        <v>139</v>
      </c>
      <c r="Q81" s="122">
        <v>70</v>
      </c>
      <c r="R81" s="122">
        <v>2320</v>
      </c>
    </row>
    <row r="82" spans="1:18" ht="18.5" customHeight="1">
      <c r="A82" s="119"/>
      <c r="B82" s="120"/>
      <c r="C82" s="119"/>
      <c r="D82" s="119"/>
      <c r="E82" s="121"/>
      <c r="F82" s="119"/>
      <c r="G82" s="119" t="s">
        <v>97</v>
      </c>
      <c r="H82" s="119" t="s">
        <v>190</v>
      </c>
      <c r="I82" s="119" t="s">
        <v>84</v>
      </c>
      <c r="J82" s="122">
        <v>6</v>
      </c>
      <c r="K82" s="122">
        <v>10</v>
      </c>
      <c r="L82" s="122">
        <v>18</v>
      </c>
      <c r="M82" s="122">
        <v>23</v>
      </c>
      <c r="N82" s="122">
        <v>22</v>
      </c>
      <c r="O82" s="122">
        <v>12</v>
      </c>
      <c r="P82" s="122">
        <v>6</v>
      </c>
      <c r="Q82" s="122">
        <v>3</v>
      </c>
      <c r="R82" s="122">
        <v>100</v>
      </c>
    </row>
    <row r="83" spans="1:18" ht="18.5" customHeight="1">
      <c r="A83" s="125"/>
      <c r="B83" s="125"/>
      <c r="C83" s="125"/>
      <c r="D83" s="125"/>
      <c r="E83" s="125" t="str">
        <f>C79&amp;E79</f>
        <v>C0075-SST155Run Fast Heavyweight Oversized Tee</v>
      </c>
      <c r="F83" s="125"/>
      <c r="G83" s="125"/>
      <c r="H83" s="125" t="s">
        <v>85</v>
      </c>
      <c r="I83" s="125"/>
      <c r="J83" s="128">
        <v>146</v>
      </c>
      <c r="K83" s="128">
        <v>245</v>
      </c>
      <c r="L83" s="128">
        <v>441</v>
      </c>
      <c r="M83" s="128">
        <v>563</v>
      </c>
      <c r="N83" s="128">
        <v>537</v>
      </c>
      <c r="O83" s="128">
        <v>292</v>
      </c>
      <c r="P83" s="128">
        <v>146</v>
      </c>
      <c r="Q83" s="128">
        <v>74</v>
      </c>
      <c r="R83" s="128">
        <v>2444</v>
      </c>
    </row>
    <row r="84" spans="1:18" ht="18.5" customHeight="1">
      <c r="A84" s="119">
        <v>20</v>
      </c>
      <c r="B84" s="120" t="e" vm="6">
        <v>#VALUE!</v>
      </c>
      <c r="C84" s="119" t="s">
        <v>184</v>
      </c>
      <c r="D84" s="119" t="s">
        <v>185</v>
      </c>
      <c r="E84" s="121" t="s">
        <v>186</v>
      </c>
      <c r="F84" s="119" t="s">
        <v>127</v>
      </c>
      <c r="G84" s="119" t="s">
        <v>97</v>
      </c>
      <c r="H84" s="119" t="s">
        <v>191</v>
      </c>
      <c r="I84" s="119" t="s">
        <v>80</v>
      </c>
      <c r="J84" s="122"/>
      <c r="K84" s="122">
        <v>1</v>
      </c>
      <c r="L84" s="122">
        <v>1</v>
      </c>
      <c r="M84" s="122">
        <v>1</v>
      </c>
      <c r="N84" s="122">
        <v>1</v>
      </c>
      <c r="O84" s="122"/>
      <c r="P84" s="122"/>
      <c r="Q84" s="122"/>
      <c r="R84" s="122">
        <v>4</v>
      </c>
    </row>
    <row r="85" spans="1:18" ht="18.5" customHeight="1">
      <c r="A85" s="119"/>
      <c r="B85" s="120"/>
      <c r="C85" s="119"/>
      <c r="D85" s="119"/>
      <c r="E85" s="121"/>
      <c r="F85" s="119"/>
      <c r="G85" s="119" t="s">
        <v>97</v>
      </c>
      <c r="H85" s="119" t="s">
        <v>192</v>
      </c>
      <c r="I85" s="119" t="s">
        <v>82</v>
      </c>
      <c r="J85" s="122">
        <v>93</v>
      </c>
      <c r="K85" s="122">
        <v>156</v>
      </c>
      <c r="L85" s="122">
        <v>280</v>
      </c>
      <c r="M85" s="122">
        <v>358</v>
      </c>
      <c r="N85" s="122">
        <v>342</v>
      </c>
      <c r="O85" s="122">
        <v>187</v>
      </c>
      <c r="P85" s="122">
        <v>93</v>
      </c>
      <c r="Q85" s="122">
        <v>47</v>
      </c>
      <c r="R85" s="122">
        <v>1556</v>
      </c>
    </row>
    <row r="86" spans="1:18" ht="18.5" customHeight="1">
      <c r="A86" s="119"/>
      <c r="B86" s="120"/>
      <c r="C86" s="119"/>
      <c r="D86" s="119"/>
      <c r="E86" s="121"/>
      <c r="F86" s="119"/>
      <c r="G86" s="119" t="s">
        <v>97</v>
      </c>
      <c r="H86" s="119" t="s">
        <v>193</v>
      </c>
      <c r="I86" s="119" t="s">
        <v>84</v>
      </c>
      <c r="J86" s="122">
        <v>3</v>
      </c>
      <c r="K86" s="122">
        <v>5</v>
      </c>
      <c r="L86" s="122">
        <v>9</v>
      </c>
      <c r="M86" s="122">
        <v>12</v>
      </c>
      <c r="N86" s="122">
        <v>11</v>
      </c>
      <c r="O86" s="122">
        <v>6</v>
      </c>
      <c r="P86" s="122">
        <v>3</v>
      </c>
      <c r="Q86" s="122">
        <v>2</v>
      </c>
      <c r="R86" s="122">
        <v>51</v>
      </c>
    </row>
    <row r="87" spans="1:18" ht="18.5" customHeight="1">
      <c r="A87" s="125"/>
      <c r="B87" s="125"/>
      <c r="C87" s="125"/>
      <c r="D87" s="125"/>
      <c r="E87" s="125" t="str">
        <f>C84&amp;E84</f>
        <v>C0075-SST155Run Fast Heavyweight Oversized Tee</v>
      </c>
      <c r="F87" s="125"/>
      <c r="G87" s="125"/>
      <c r="H87" s="125" t="s">
        <v>85</v>
      </c>
      <c r="I87" s="125"/>
      <c r="J87" s="128">
        <v>96</v>
      </c>
      <c r="K87" s="128">
        <v>162</v>
      </c>
      <c r="L87" s="128">
        <v>290</v>
      </c>
      <c r="M87" s="128">
        <v>371</v>
      </c>
      <c r="N87" s="128">
        <v>354</v>
      </c>
      <c r="O87" s="128">
        <v>193</v>
      </c>
      <c r="P87" s="128">
        <v>96</v>
      </c>
      <c r="Q87" s="128">
        <v>49</v>
      </c>
      <c r="R87" s="128">
        <v>1611</v>
      </c>
    </row>
    <row r="88" spans="1:18" ht="18.5" customHeight="1">
      <c r="A88" s="119">
        <v>23</v>
      </c>
      <c r="B88" s="120" t="e" vm="7">
        <v>#VALUE!</v>
      </c>
      <c r="C88" s="119" t="s">
        <v>55</v>
      </c>
      <c r="D88" s="119" t="s">
        <v>194</v>
      </c>
      <c r="E88" s="121" t="s">
        <v>195</v>
      </c>
      <c r="F88" s="119" t="s">
        <v>196</v>
      </c>
      <c r="G88" s="119" t="s">
        <v>97</v>
      </c>
      <c r="H88" s="119" t="s">
        <v>197</v>
      </c>
      <c r="I88" s="119" t="s">
        <v>82</v>
      </c>
      <c r="J88" s="122"/>
      <c r="K88" s="122"/>
      <c r="L88" s="122">
        <v>1</v>
      </c>
      <c r="M88" s="122">
        <v>3</v>
      </c>
      <c r="N88" s="122">
        <v>4</v>
      </c>
      <c r="O88" s="122">
        <v>2</v>
      </c>
      <c r="P88" s="122">
        <v>1</v>
      </c>
      <c r="Q88" s="122"/>
      <c r="R88" s="122">
        <v>11</v>
      </c>
    </row>
    <row r="89" spans="1:18" ht="18.5" customHeight="1">
      <c r="A89" s="119"/>
      <c r="B89" s="120"/>
      <c r="C89" s="120"/>
      <c r="D89" s="120"/>
      <c r="E89" s="121"/>
      <c r="F89" s="119"/>
      <c r="G89" s="119" t="s">
        <v>97</v>
      </c>
      <c r="H89" s="119" t="s">
        <v>198</v>
      </c>
      <c r="I89" s="119" t="s">
        <v>80</v>
      </c>
      <c r="J89" s="122"/>
      <c r="K89" s="122"/>
      <c r="L89" s="122">
        <v>1</v>
      </c>
      <c r="M89" s="122">
        <v>1</v>
      </c>
      <c r="N89" s="122">
        <v>1</v>
      </c>
      <c r="O89" s="122">
        <v>1</v>
      </c>
      <c r="P89" s="122"/>
      <c r="Q89" s="122"/>
      <c r="R89" s="122">
        <v>4</v>
      </c>
    </row>
    <row r="90" spans="1:18" ht="18.5" customHeight="1">
      <c r="A90" s="119"/>
      <c r="B90" s="120"/>
      <c r="C90" s="120"/>
      <c r="D90" s="120"/>
      <c r="E90" s="121"/>
      <c r="F90" s="119"/>
      <c r="G90" s="119" t="s">
        <v>97</v>
      </c>
      <c r="H90" s="119" t="s">
        <v>199</v>
      </c>
      <c r="I90" s="119" t="s">
        <v>82</v>
      </c>
      <c r="J90" s="122"/>
      <c r="K90" s="122">
        <v>12</v>
      </c>
      <c r="L90" s="122">
        <v>64</v>
      </c>
      <c r="M90" s="122">
        <v>104</v>
      </c>
      <c r="N90" s="122">
        <v>108</v>
      </c>
      <c r="O90" s="122">
        <v>76</v>
      </c>
      <c r="P90" s="122">
        <v>24</v>
      </c>
      <c r="Q90" s="122">
        <v>12</v>
      </c>
      <c r="R90" s="122">
        <v>400</v>
      </c>
    </row>
    <row r="91" spans="1:18" ht="18.5" customHeight="1">
      <c r="A91" s="119"/>
      <c r="B91" s="120"/>
      <c r="C91" s="120"/>
      <c r="D91" s="120"/>
      <c r="E91" s="121"/>
      <c r="F91" s="119"/>
      <c r="G91" s="119" t="s">
        <v>97</v>
      </c>
      <c r="H91" s="119" t="s">
        <v>200</v>
      </c>
      <c r="I91" s="119" t="s">
        <v>84</v>
      </c>
      <c r="J91" s="122"/>
      <c r="K91" s="122">
        <v>2</v>
      </c>
      <c r="L91" s="122">
        <v>8</v>
      </c>
      <c r="M91" s="122">
        <v>13</v>
      </c>
      <c r="N91" s="122">
        <v>14</v>
      </c>
      <c r="O91" s="122">
        <v>10</v>
      </c>
      <c r="P91" s="122">
        <v>3</v>
      </c>
      <c r="Q91" s="122">
        <v>2</v>
      </c>
      <c r="R91" s="122">
        <v>52</v>
      </c>
    </row>
    <row r="92" spans="1:18" ht="18.5" customHeight="1">
      <c r="A92" s="125"/>
      <c r="B92" s="125"/>
      <c r="C92" s="125"/>
      <c r="D92" s="125"/>
      <c r="E92" s="125" t="str">
        <f>C88&amp;E88</f>
        <v>C0075-SST174V Neck Oversized Mens Tee- (UN-AV)</v>
      </c>
      <c r="F92" s="125"/>
      <c r="G92" s="125"/>
      <c r="H92" s="125" t="s">
        <v>85</v>
      </c>
      <c r="I92" s="125"/>
      <c r="J92" s="128"/>
      <c r="K92" s="128">
        <v>14</v>
      </c>
      <c r="L92" s="128">
        <v>74</v>
      </c>
      <c r="M92" s="128">
        <v>121</v>
      </c>
      <c r="N92" s="128">
        <v>127</v>
      </c>
      <c r="O92" s="128">
        <v>89</v>
      </c>
      <c r="P92" s="128">
        <v>28</v>
      </c>
      <c r="Q92" s="128">
        <v>14</v>
      </c>
      <c r="R92" s="128">
        <v>467</v>
      </c>
    </row>
  </sheetData>
  <autoFilter ref="A2:R93" xr:uid="{1BBB6660-2AA4-40EC-B1E1-D25598EA5C1D}"/>
  <pageMargins left="0" right="0" top="0" bottom="0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B18898BE-3EA4-4B70-B6DE-DB293E6E6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DETAIL (2)</vt:lpstr>
      <vt:lpstr>DETAIL</vt:lpstr>
      <vt:lpstr>Sheet3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2025-11-20T07:48:51Z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