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610" documentId="13_ncr:1_{8517841B-54A3-42B6-B633-5C4495D7276B}" xr6:coauthVersionLast="47" xr6:coauthVersionMax="47" xr10:uidLastSave="{CED5068E-E4DE-4EA1-B19E-2092FE03052F}"/>
  <bookViews>
    <workbookView xWindow="390" yWindow="0" windowWidth="18240" windowHeight="10020" activeTab="2" xr2:uid="{00000000-000D-0000-FFFF-FFFF00000000}"/>
  </bookViews>
  <sheets>
    <sheet name="PO" sheetId="2" r:id="rId1"/>
    <sheet name="LAYOUT" sheetId="3" r:id="rId2"/>
    <sheet name="DETAIL" sheetId="4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L1" i="4"/>
  <c r="J41" i="4"/>
  <c r="J44" i="4"/>
  <c r="J45" i="4"/>
  <c r="J46" i="4"/>
  <c r="J47" i="4"/>
  <c r="J48" i="4"/>
  <c r="J49" i="4"/>
  <c r="J50" i="4"/>
  <c r="J43" i="4"/>
  <c r="J40" i="4"/>
  <c r="J39" i="4"/>
  <c r="J38" i="4"/>
  <c r="J37" i="4"/>
  <c r="J36" i="4"/>
  <c r="J35" i="4"/>
  <c r="J34" i="4"/>
  <c r="J33" i="4"/>
  <c r="J31" i="4"/>
  <c r="J21" i="4"/>
  <c r="J30" i="4"/>
  <c r="J29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0" i="4"/>
  <c r="J9" i="4"/>
  <c r="J8" i="4"/>
  <c r="J7" i="4"/>
  <c r="J6" i="4"/>
  <c r="J5" i="4"/>
  <c r="J4" i="4"/>
  <c r="J3" i="4"/>
  <c r="J2" i="4"/>
  <c r="J51" i="4" l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<sst xmlns="http://schemas.openxmlformats.org/spreadsheetml/2006/main" count="370" uniqueCount="125">
  <si>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</si>
  <si>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</si>
  <si>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</si>
  <si>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</si>
  <si>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</si>
  <si>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</si>
  <si>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</si>
  <si>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</si>
  <si>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</si>
  <si>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</si>
  <si>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</si>
  <si>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</si>
  <si>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</si>
  <si>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</si>
  <si>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</si>
  <si>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</si>
  <si>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</si>
  <si>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</si>
  <si>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</si>
  <si>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</si>
  <si>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</si>
  <si>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</si>
  <si>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</si>
  <si>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</si>
  <si>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</si>
  <si>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</si>
  <si>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</si>
  <si>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</si>
  <si>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</si>
  <si>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</si>
  <si>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</si>
  <si>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</si>
  <si>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</si>
  <si>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</si>
  <si>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</si>
  <si>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</si>
  <si>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</si>
  <si>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</si>
  <si>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</si>
  <si>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</si>
  <si>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>RFID STICKER</t>
  </si>
  <si>
    <t xml:space="preserve">NOMINATED SUPPLIER </t>
  </si>
  <si>
    <t>PCS</t>
  </si>
  <si>
    <t>GỬI LAYOUT CHO MER DUYỆT TRƯỚC KHI SẢN XUẤT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</si>
  <si>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</si>
  <si>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</si>
  <si>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</si>
  <si>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</si>
  <si>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</si>
  <si>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</si>
  <si>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</si>
  <si>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</si>
  <si>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</si>
  <si>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</si>
  <si>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</si>
  <si>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</si>
  <si>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</si>
  <si>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</si>
  <si>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</si>
  <si>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</si>
  <si>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ALL</t>
  </si>
  <si>
    <t>L18  SS26   G2955</t>
  </si>
  <si>
    <t>GIAO</t>
  </si>
  <si>
    <t>C0075-LST010</t>
  </si>
  <si>
    <t>ULST03806W</t>
  </si>
  <si>
    <t>2XS</t>
  </si>
  <si>
    <t>0074 / Black Washed</t>
  </si>
  <si>
    <t>9359139860681</t>
  </si>
  <si>
    <t>9359139860698</t>
  </si>
  <si>
    <t>9359139860704</t>
  </si>
  <si>
    <t>9359139860711</t>
  </si>
  <si>
    <t>9359139860728</t>
  </si>
  <si>
    <t>9359139860735</t>
  </si>
  <si>
    <t>9359139860742</t>
  </si>
  <si>
    <t>9359139860759</t>
  </si>
  <si>
    <t>$85.0 AUD</t>
  </si>
  <si>
    <t>$85.0 NZD</t>
  </si>
  <si>
    <t>PO18276</t>
  </si>
  <si>
    <t>C0075-SST245</t>
  </si>
  <si>
    <t>USST03792W</t>
  </si>
  <si>
    <t>PO18277</t>
  </si>
  <si>
    <t>9359139861084</t>
  </si>
  <si>
    <t>9359139861091</t>
  </si>
  <si>
    <t>9359139861107</t>
  </si>
  <si>
    <t>9359139861114</t>
  </si>
  <si>
    <t>9359139861121</t>
  </si>
  <si>
    <t>9359139861138</t>
  </si>
  <si>
    <t>9359139861145</t>
  </si>
  <si>
    <t>9359139861152</t>
  </si>
  <si>
    <t>$75.0 AUD</t>
  </si>
  <si>
    <t>19-0201 TCX / Asphalt Washed</t>
  </si>
  <si>
    <t>9359139861169</t>
  </si>
  <si>
    <t>9359139861176</t>
  </si>
  <si>
    <t>9359139861183</t>
  </si>
  <si>
    <t>9359139861190</t>
  </si>
  <si>
    <t>9359139861206</t>
  </si>
  <si>
    <t>9359139861213</t>
  </si>
  <si>
    <t>9359139861220</t>
  </si>
  <si>
    <t>9359139861237</t>
  </si>
  <si>
    <t>PO18278</t>
  </si>
  <si>
    <t>C0075-SST206</t>
  </si>
  <si>
    <t>WSST03300</t>
  </si>
  <si>
    <t>PO18364</t>
  </si>
  <si>
    <t>BLK / Black-Shale Beige</t>
  </si>
  <si>
    <t>9359139863699</t>
  </si>
  <si>
    <t>9359139863705</t>
  </si>
  <si>
    <t>9359139863712</t>
  </si>
  <si>
    <t>9359139863729</t>
  </si>
  <si>
    <t>9359139863736</t>
  </si>
  <si>
    <t>9359139863743</t>
  </si>
  <si>
    <t>9359139863750</t>
  </si>
  <si>
    <t>9359139863767</t>
  </si>
  <si>
    <t>$80.0 AUD</t>
  </si>
  <si>
    <t>$90.0 NZD</t>
  </si>
  <si>
    <t>0094 / Pink Rose-Black</t>
  </si>
  <si>
    <t>9359139863774</t>
  </si>
  <si>
    <t>9359139863781</t>
  </si>
  <si>
    <t>9359139863798</t>
  </si>
  <si>
    <t>9359139863804</t>
  </si>
  <si>
    <t>9359139863811</t>
  </si>
  <si>
    <t>9359139863828</t>
  </si>
  <si>
    <t>9359139863835</t>
  </si>
  <si>
    <t>9359139863842</t>
  </si>
  <si>
    <t>PO18365</t>
  </si>
  <si>
    <t>SS26-DROP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</si>
</sst>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2" fillId="0" borderId="0"/>
    <xf numFmtId="0" fontId="23" fillId="0" borderId="0"/>
  </cellStyleXfs>
  <cellXfs count="12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</cellXfs>
  <cellStyles count="13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A245CDF7-5D38-4791-A74D-384D036F40A6}"/>
    <cellStyle name="Normal 146" xfId="10" xr:uid="{19316F18-62AE-49F2-B029-1CB7647700C7}"/>
    <cellStyle name="Normal 2" xfId="12" xr:uid="{A0779D86-4E00-4B71-A177-86EB6C2628A9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3</xdr:row>
      <xdr:rowOff>31750</xdr:rowOff>
    </xdr:from>
    <xdr:to>
      <xdr:col>10</xdr:col>
      <xdr:colOff>139700</xdr:colOff>
      <xdr:row>23</xdr:row>
      <xdr:rowOff>67762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CC936-9880-7E9E-F412-EFAE48DA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584200"/>
          <a:ext cx="6191250" cy="371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D20" sqref="D20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59</v>
      </c>
      <c r="D5" s="18"/>
      <c r="E5" s="19"/>
      <c r="F5" s="115" t="s">
        <v>6</v>
      </c>
      <c r="G5" s="116"/>
      <c r="H5" s="123" t="s">
        <v>37</v>
      </c>
      <c r="I5" s="124"/>
      <c r="J5" s="20"/>
      <c r="K5" s="20"/>
      <c r="L5" s="21"/>
      <c r="M5" s="22" t="s">
        <v>7</v>
      </c>
      <c r="N5" s="23">
        <v>46062</v>
      </c>
    </row>
    <row r="6" spans="1:19" ht="30.75" customHeight="1">
      <c r="A6" s="93" t="s">
        <v>8</v>
      </c>
      <c r="B6" s="24"/>
      <c r="D6" s="25"/>
      <c r="E6" s="19"/>
      <c r="F6" s="115" t="s">
        <v>9</v>
      </c>
      <c r="G6" s="116"/>
      <c r="H6" s="125" t="s">
        <v>124</v>
      </c>
      <c r="I6" s="126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14"/>
      <c r="C7" s="114"/>
      <c r="D7" s="27"/>
      <c r="E7" s="19"/>
      <c r="F7" s="115" t="s">
        <v>12</v>
      </c>
      <c r="G7" s="116"/>
      <c r="H7" s="117">
        <v>46062</v>
      </c>
      <c r="I7" s="118"/>
      <c r="J7" s="20"/>
      <c r="K7" s="20"/>
      <c r="L7" s="21"/>
      <c r="M7" s="22" t="s">
        <v>13</v>
      </c>
      <c r="N7" s="28" t="s">
        <v>61</v>
      </c>
    </row>
    <row r="8" spans="1:19" ht="30.75" customHeight="1">
      <c r="A8" s="94" t="s">
        <v>14</v>
      </c>
      <c r="B8" s="122"/>
      <c r="C8" s="122"/>
      <c r="D8" s="29"/>
      <c r="E8" s="19"/>
      <c r="F8" s="115" t="s">
        <v>15</v>
      </c>
      <c r="G8" s="116"/>
      <c r="H8" s="117" t="s">
        <v>36</v>
      </c>
      <c r="I8" s="118"/>
      <c r="J8" s="30"/>
      <c r="K8" s="30"/>
      <c r="L8" s="21"/>
      <c r="M8" s="22" t="s">
        <v>16</v>
      </c>
      <c r="N8" s="31" t="s">
        <v>62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60</v>
      </c>
      <c r="B11" s="42"/>
      <c r="C11" s="44" t="s">
        <v>40</v>
      </c>
      <c r="D11" s="45" t="s">
        <v>54</v>
      </c>
      <c r="E11" s="98" t="s">
        <v>41</v>
      </c>
      <c r="F11" s="45" t="s">
        <v>35</v>
      </c>
      <c r="G11" s="46" t="s">
        <v>58</v>
      </c>
      <c r="H11" s="47" t="s">
        <v>42</v>
      </c>
      <c r="I11" s="43">
        <v>3866</v>
      </c>
      <c r="J11" s="43">
        <v>0</v>
      </c>
      <c r="K11" s="43">
        <f t="shared" ref="K11" si="0">I11-J11</f>
        <v>3866</v>
      </c>
      <c r="L11" s="48"/>
      <c r="M11" s="49">
        <f t="shared" ref="M11" si="1">K11*L11</f>
        <v>0</v>
      </c>
      <c r="N11" s="97" t="s">
        <v>43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3866</v>
      </c>
      <c r="J13" s="63"/>
      <c r="K13" s="62">
        <f>SUM(K11:K12)</f>
        <v>3866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0" t="s">
        <v>31</v>
      </c>
      <c r="B15" s="120"/>
      <c r="C15" s="72"/>
      <c r="D15" s="73"/>
      <c r="E15" s="121" t="s">
        <v>32</v>
      </c>
      <c r="F15" s="121"/>
      <c r="G15" s="121"/>
      <c r="H15" s="74"/>
      <c r="I15" s="75"/>
      <c r="J15" s="75"/>
      <c r="K15" s="75"/>
      <c r="L15" s="119" t="s">
        <v>33</v>
      </c>
      <c r="M15" s="119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L36" sqref="L36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dimension ref="A1:L51"/>
  <sheetViews>
    <sheetView tabSelected="1" zoomScale="70" zoomScaleNormal="70" workbookViewId="0">
      <selection activeCell="L3" sqref="L3"/>
    </sheetView>
  </sheetViews>
  <sheetFormatPr defaultRowHeight="14.5"/>
  <cols>
    <col min="1" max="1" width="13.453125" style="102" customWidth="1"/>
    <col min="2" max="2" width="15.7265625" style="107" customWidth="1"/>
    <col min="3" max="3" width="28.7265625" style="102" customWidth="1"/>
    <col min="4" max="4" width="8.7265625" style="104"/>
    <col min="5" max="6" width="8.7265625" style="102"/>
    <col min="7" max="9" width="17.1796875" style="102" customWidth="1"/>
    <col min="10" max="10" width="12.54296875" style="102" customWidth="1"/>
    <col min="11" max="16384" width="8.7265625" style="102"/>
  </cols>
  <sheetData>
    <row r="1" spans="1:12" s="99" customFormat="1" ht="19.5" customHeight="1">
      <c r="B1" s="109" t="s">
        <v>55</v>
      </c>
      <c r="C1" s="108" t="s">
        <v>44</v>
      </c>
      <c r="D1" s="109" t="s">
        <v>45</v>
      </c>
      <c r="E1" s="127" t="s">
        <v>57</v>
      </c>
      <c r="F1" s="128"/>
      <c r="G1" s="108" t="s">
        <v>46</v>
      </c>
      <c r="H1" s="108" t="s">
        <v>47</v>
      </c>
      <c r="I1" s="108" t="s">
        <v>77</v>
      </c>
      <c r="J1" s="108" t="s">
        <v>56</v>
      </c>
      <c r="L1" s="99">
        <f>J10+J21+J31+J41+J51</f>
        <v>3866</v>
      </c>
    </row>
    <row r="2" spans="1:12" s="99" customFormat="1">
      <c r="A2" s="99" t="s">
        <v>63</v>
      </c>
      <c r="B2" s="105" t="s">
        <v>64</v>
      </c>
      <c r="C2" s="100" t="s">
        <v>66</v>
      </c>
      <c r="D2" s="100" t="s">
        <v>65</v>
      </c>
      <c r="E2" s="111" t="s">
        <v>67</v>
      </c>
      <c r="F2" s="101"/>
      <c r="G2" s="100" t="s">
        <v>75</v>
      </c>
      <c r="H2" s="100" t="s">
        <v>76</v>
      </c>
      <c r="I2" s="100">
        <v>8</v>
      </c>
      <c r="J2" s="100">
        <f>ROUNDUP(I2*1.1,0)+2</f>
        <v>11</v>
      </c>
      <c r="L2" s="99">
        <v>449</v>
      </c>
    </row>
    <row r="3" spans="1:12" s="99" customFormat="1">
      <c r="A3" s="99" t="s">
        <v>63</v>
      </c>
      <c r="B3" s="105" t="s">
        <v>64</v>
      </c>
      <c r="C3" s="100" t="s">
        <v>66</v>
      </c>
      <c r="D3" s="100" t="s">
        <v>48</v>
      </c>
      <c r="E3" s="111" t="s">
        <v>68</v>
      </c>
      <c r="F3" s="101"/>
      <c r="G3" s="100" t="s">
        <v>75</v>
      </c>
      <c r="H3" s="100" t="s">
        <v>76</v>
      </c>
      <c r="I3" s="100">
        <v>39</v>
      </c>
      <c r="J3" s="100">
        <f t="shared" ref="J3:J9" si="0">ROUNDUP(I3*1.1,0)+2</f>
        <v>45</v>
      </c>
      <c r="L3" s="99">
        <f>L1-L2</f>
        <v>3417</v>
      </c>
    </row>
    <row r="4" spans="1:12" s="99" customFormat="1">
      <c r="A4" s="99" t="s">
        <v>63</v>
      </c>
      <c r="B4" s="105" t="s">
        <v>64</v>
      </c>
      <c r="C4" s="100" t="s">
        <v>66</v>
      </c>
      <c r="D4" s="100" t="s">
        <v>49</v>
      </c>
      <c r="E4" s="112" t="s">
        <v>69</v>
      </c>
      <c r="F4" s="101"/>
      <c r="G4" s="100" t="s">
        <v>75</v>
      </c>
      <c r="H4" s="100" t="s">
        <v>76</v>
      </c>
      <c r="I4" s="100">
        <v>44</v>
      </c>
      <c r="J4" s="100">
        <f t="shared" si="0"/>
        <v>51</v>
      </c>
    </row>
    <row r="5" spans="1:12" s="99" customFormat="1">
      <c r="A5" s="99" t="s">
        <v>63</v>
      </c>
      <c r="B5" s="105" t="s">
        <v>64</v>
      </c>
      <c r="C5" s="100" t="s">
        <v>66</v>
      </c>
      <c r="D5" s="100" t="s">
        <v>38</v>
      </c>
      <c r="E5" s="112" t="s">
        <v>70</v>
      </c>
      <c r="F5" s="101"/>
      <c r="G5" s="100" t="s">
        <v>75</v>
      </c>
      <c r="H5" s="100" t="s">
        <v>76</v>
      </c>
      <c r="I5" s="100">
        <v>85</v>
      </c>
      <c r="J5" s="100">
        <f t="shared" si="0"/>
        <v>96</v>
      </c>
    </row>
    <row r="6" spans="1:12" s="99" customFormat="1">
      <c r="A6" s="99" t="s">
        <v>63</v>
      </c>
      <c r="B6" s="105" t="s">
        <v>64</v>
      </c>
      <c r="C6" s="100" t="s">
        <v>66</v>
      </c>
      <c r="D6" s="100" t="s">
        <v>50</v>
      </c>
      <c r="E6" s="112" t="s">
        <v>71</v>
      </c>
      <c r="F6" s="101"/>
      <c r="G6" s="100" t="s">
        <v>75</v>
      </c>
      <c r="H6" s="100" t="s">
        <v>76</v>
      </c>
      <c r="I6" s="100">
        <v>88</v>
      </c>
      <c r="J6" s="100">
        <f t="shared" si="0"/>
        <v>99</v>
      </c>
    </row>
    <row r="7" spans="1:12" s="99" customFormat="1">
      <c r="A7" s="99" t="s">
        <v>63</v>
      </c>
      <c r="B7" s="105" t="s">
        <v>64</v>
      </c>
      <c r="C7" s="100" t="s">
        <v>66</v>
      </c>
      <c r="D7" s="100" t="s">
        <v>51</v>
      </c>
      <c r="E7" s="112" t="s">
        <v>72</v>
      </c>
      <c r="F7" s="101"/>
      <c r="G7" s="100" t="s">
        <v>75</v>
      </c>
      <c r="H7" s="100" t="s">
        <v>76</v>
      </c>
      <c r="I7" s="100">
        <v>75</v>
      </c>
      <c r="J7" s="100">
        <f t="shared" si="0"/>
        <v>85</v>
      </c>
    </row>
    <row r="8" spans="1:12" s="99" customFormat="1">
      <c r="A8" s="99" t="s">
        <v>63</v>
      </c>
      <c r="B8" s="105" t="s">
        <v>64</v>
      </c>
      <c r="C8" s="100" t="s">
        <v>66</v>
      </c>
      <c r="D8" s="100" t="s">
        <v>52</v>
      </c>
      <c r="E8" s="112" t="s">
        <v>73</v>
      </c>
      <c r="F8" s="101"/>
      <c r="G8" s="100" t="s">
        <v>75</v>
      </c>
      <c r="H8" s="100" t="s">
        <v>76</v>
      </c>
      <c r="I8" s="100">
        <v>44</v>
      </c>
      <c r="J8" s="100">
        <f t="shared" si="0"/>
        <v>51</v>
      </c>
    </row>
    <row r="9" spans="1:12" s="99" customFormat="1">
      <c r="A9" s="99" t="s">
        <v>63</v>
      </c>
      <c r="B9" s="105" t="s">
        <v>64</v>
      </c>
      <c r="C9" s="100" t="s">
        <v>66</v>
      </c>
      <c r="D9" s="100" t="s">
        <v>53</v>
      </c>
      <c r="E9" s="112" t="s">
        <v>74</v>
      </c>
      <c r="F9" s="101"/>
      <c r="G9" s="100" t="s">
        <v>75</v>
      </c>
      <c r="H9" s="100" t="s">
        <v>76</v>
      </c>
      <c r="I9" s="100">
        <v>36</v>
      </c>
      <c r="J9" s="100">
        <f t="shared" si="0"/>
        <v>42</v>
      </c>
    </row>
    <row r="10" spans="1:12" s="99" customFormat="1">
      <c r="B10" s="106"/>
      <c r="D10" s="103"/>
      <c r="J10" s="110">
        <f>SUM(J2:J9)</f>
        <v>480</v>
      </c>
    </row>
    <row r="12" spans="1:12" s="99" customFormat="1" ht="19.5" customHeight="1">
      <c r="B12" s="109" t="s">
        <v>55</v>
      </c>
      <c r="C12" s="108" t="s">
        <v>44</v>
      </c>
      <c r="D12" s="109" t="s">
        <v>45</v>
      </c>
      <c r="E12" s="127" t="s">
        <v>57</v>
      </c>
      <c r="F12" s="128"/>
      <c r="G12" s="108" t="s">
        <v>46</v>
      </c>
      <c r="H12" s="108" t="s">
        <v>47</v>
      </c>
      <c r="I12" s="108" t="s">
        <v>80</v>
      </c>
      <c r="J12" s="108" t="s">
        <v>56</v>
      </c>
    </row>
    <row r="13" spans="1:12" s="99" customFormat="1">
      <c r="A13" s="99" t="s">
        <v>78</v>
      </c>
      <c r="B13" s="105" t="s">
        <v>79</v>
      </c>
      <c r="C13" s="100" t="s">
        <v>66</v>
      </c>
      <c r="D13" s="100" t="s">
        <v>65</v>
      </c>
      <c r="E13" s="111" t="s">
        <v>81</v>
      </c>
      <c r="F13" s="101"/>
      <c r="G13" s="100" t="s">
        <v>89</v>
      </c>
      <c r="H13" s="100" t="s">
        <v>76</v>
      </c>
      <c r="I13" s="100">
        <v>13</v>
      </c>
      <c r="J13" s="100">
        <f>ROUNDUP(I13*1.1,0)+1</f>
        <v>16</v>
      </c>
    </row>
    <row r="14" spans="1:12" s="99" customFormat="1">
      <c r="A14" s="99" t="s">
        <v>78</v>
      </c>
      <c r="B14" s="105" t="s">
        <v>79</v>
      </c>
      <c r="C14" s="100" t="s">
        <v>66</v>
      </c>
      <c r="D14" s="100" t="s">
        <v>48</v>
      </c>
      <c r="E14" s="111" t="s">
        <v>82</v>
      </c>
      <c r="F14" s="101"/>
      <c r="G14" s="100" t="s">
        <v>89</v>
      </c>
      <c r="H14" s="100" t="s">
        <v>76</v>
      </c>
      <c r="I14" s="100">
        <v>62</v>
      </c>
      <c r="J14" s="100">
        <f t="shared" ref="J14:J20" si="1">ROUNDUP(I14*1.1,0)+1</f>
        <v>70</v>
      </c>
    </row>
    <row r="15" spans="1:12" s="99" customFormat="1">
      <c r="A15" s="99" t="s">
        <v>78</v>
      </c>
      <c r="B15" s="105" t="s">
        <v>79</v>
      </c>
      <c r="C15" s="100" t="s">
        <v>66</v>
      </c>
      <c r="D15" s="100" t="s">
        <v>49</v>
      </c>
      <c r="E15" s="112" t="s">
        <v>83</v>
      </c>
      <c r="F15" s="101"/>
      <c r="G15" s="100" t="s">
        <v>89</v>
      </c>
      <c r="H15" s="100" t="s">
        <v>76</v>
      </c>
      <c r="I15" s="100">
        <v>70</v>
      </c>
      <c r="J15" s="100">
        <f t="shared" si="1"/>
        <v>78</v>
      </c>
    </row>
    <row r="16" spans="1:12" s="99" customFormat="1">
      <c r="A16" s="99" t="s">
        <v>78</v>
      </c>
      <c r="B16" s="105" t="s">
        <v>79</v>
      </c>
      <c r="C16" s="100" t="s">
        <v>66</v>
      </c>
      <c r="D16" s="100" t="s">
        <v>38</v>
      </c>
      <c r="E16" s="112" t="s">
        <v>84</v>
      </c>
      <c r="F16" s="101"/>
      <c r="G16" s="100" t="s">
        <v>89</v>
      </c>
      <c r="H16" s="100" t="s">
        <v>76</v>
      </c>
      <c r="I16" s="100">
        <v>136</v>
      </c>
      <c r="J16" s="100">
        <f t="shared" si="1"/>
        <v>151</v>
      </c>
    </row>
    <row r="17" spans="1:10" s="99" customFormat="1">
      <c r="A17" s="99" t="s">
        <v>78</v>
      </c>
      <c r="B17" s="105" t="s">
        <v>79</v>
      </c>
      <c r="C17" s="100" t="s">
        <v>66</v>
      </c>
      <c r="D17" s="100" t="s">
        <v>50</v>
      </c>
      <c r="E17" s="112" t="s">
        <v>85</v>
      </c>
      <c r="F17" s="101"/>
      <c r="G17" s="100" t="s">
        <v>89</v>
      </c>
      <c r="H17" s="100" t="s">
        <v>76</v>
      </c>
      <c r="I17" s="100">
        <v>142</v>
      </c>
      <c r="J17" s="100">
        <f t="shared" si="1"/>
        <v>158</v>
      </c>
    </row>
    <row r="18" spans="1:10" s="99" customFormat="1">
      <c r="A18" s="99" t="s">
        <v>78</v>
      </c>
      <c r="B18" s="105" t="s">
        <v>79</v>
      </c>
      <c r="C18" s="100" t="s">
        <v>66</v>
      </c>
      <c r="D18" s="100" t="s">
        <v>51</v>
      </c>
      <c r="E18" s="112" t="s">
        <v>86</v>
      </c>
      <c r="F18" s="101"/>
      <c r="G18" s="100" t="s">
        <v>89</v>
      </c>
      <c r="H18" s="100" t="s">
        <v>76</v>
      </c>
      <c r="I18" s="100">
        <v>121</v>
      </c>
      <c r="J18" s="100">
        <f t="shared" si="1"/>
        <v>135</v>
      </c>
    </row>
    <row r="19" spans="1:10" s="99" customFormat="1">
      <c r="A19" s="99" t="s">
        <v>78</v>
      </c>
      <c r="B19" s="105" t="s">
        <v>79</v>
      </c>
      <c r="C19" s="100" t="s">
        <v>66</v>
      </c>
      <c r="D19" s="100" t="s">
        <v>52</v>
      </c>
      <c r="E19" s="112" t="s">
        <v>87</v>
      </c>
      <c r="F19" s="101"/>
      <c r="G19" s="100" t="s">
        <v>89</v>
      </c>
      <c r="H19" s="100" t="s">
        <v>76</v>
      </c>
      <c r="I19" s="100">
        <v>73</v>
      </c>
      <c r="J19" s="100">
        <f t="shared" si="1"/>
        <v>82</v>
      </c>
    </row>
    <row r="20" spans="1:10" s="99" customFormat="1">
      <c r="A20" s="99" t="s">
        <v>78</v>
      </c>
      <c r="B20" s="105" t="s">
        <v>79</v>
      </c>
      <c r="C20" s="100" t="s">
        <v>66</v>
      </c>
      <c r="D20" s="100" t="s">
        <v>53</v>
      </c>
      <c r="E20" s="112" t="s">
        <v>88</v>
      </c>
      <c r="F20" s="101"/>
      <c r="G20" s="100" t="s">
        <v>89</v>
      </c>
      <c r="H20" s="100" t="s">
        <v>76</v>
      </c>
      <c r="I20" s="100">
        <v>59</v>
      </c>
      <c r="J20" s="100">
        <f t="shared" si="1"/>
        <v>66</v>
      </c>
    </row>
    <row r="21" spans="1:10" s="99" customFormat="1">
      <c r="B21" s="106"/>
      <c r="D21" s="103"/>
      <c r="J21" s="110">
        <f>SUM(J13:J20)</f>
        <v>756</v>
      </c>
    </row>
    <row r="22" spans="1:10" s="99" customFormat="1" ht="19.5" customHeight="1">
      <c r="B22" s="109" t="s">
        <v>55</v>
      </c>
      <c r="C22" s="108" t="s">
        <v>44</v>
      </c>
      <c r="D22" s="109" t="s">
        <v>45</v>
      </c>
      <c r="E22" s="127" t="s">
        <v>57</v>
      </c>
      <c r="F22" s="128"/>
      <c r="G22" s="108" t="s">
        <v>46</v>
      </c>
      <c r="H22" s="108" t="s">
        <v>47</v>
      </c>
      <c r="I22" s="113" t="s">
        <v>99</v>
      </c>
      <c r="J22" s="108" t="s">
        <v>56</v>
      </c>
    </row>
    <row r="23" spans="1:10" s="99" customFormat="1">
      <c r="A23" s="99" t="s">
        <v>78</v>
      </c>
      <c r="B23" s="105" t="s">
        <v>79</v>
      </c>
      <c r="C23" s="100" t="s">
        <v>90</v>
      </c>
      <c r="D23" s="100" t="s">
        <v>65</v>
      </c>
      <c r="E23" s="111" t="s">
        <v>91</v>
      </c>
      <c r="F23" s="101"/>
      <c r="G23" s="100" t="s">
        <v>89</v>
      </c>
      <c r="H23" s="100" t="s">
        <v>76</v>
      </c>
      <c r="I23" s="100">
        <v>27</v>
      </c>
      <c r="J23" s="100">
        <f>ROUNDUP(I23*1.1,0)+1</f>
        <v>31</v>
      </c>
    </row>
    <row r="24" spans="1:10" s="99" customFormat="1">
      <c r="A24" s="99" t="s">
        <v>78</v>
      </c>
      <c r="B24" s="105" t="s">
        <v>79</v>
      </c>
      <c r="C24" s="100" t="s">
        <v>90</v>
      </c>
      <c r="D24" s="100" t="s">
        <v>48</v>
      </c>
      <c r="E24" s="111" t="s">
        <v>92</v>
      </c>
      <c r="F24" s="101"/>
      <c r="G24" s="100" t="s">
        <v>89</v>
      </c>
      <c r="H24" s="100" t="s">
        <v>76</v>
      </c>
      <c r="I24" s="100">
        <v>62</v>
      </c>
      <c r="J24" s="100">
        <f t="shared" ref="J24:J30" si="2">ROUNDUP(I24*1.1,0)+1</f>
        <v>70</v>
      </c>
    </row>
    <row r="25" spans="1:10" s="99" customFormat="1">
      <c r="A25" s="99" t="s">
        <v>78</v>
      </c>
      <c r="B25" s="105" t="s">
        <v>79</v>
      </c>
      <c r="C25" s="100" t="s">
        <v>90</v>
      </c>
      <c r="D25" s="100" t="s">
        <v>49</v>
      </c>
      <c r="E25" s="112" t="s">
        <v>93</v>
      </c>
      <c r="F25" s="101"/>
      <c r="G25" s="100" t="s">
        <v>89</v>
      </c>
      <c r="H25" s="100" t="s">
        <v>76</v>
      </c>
      <c r="I25" s="100">
        <v>147</v>
      </c>
      <c r="J25" s="100">
        <f t="shared" si="2"/>
        <v>163</v>
      </c>
    </row>
    <row r="26" spans="1:10" s="99" customFormat="1">
      <c r="A26" s="99" t="s">
        <v>78</v>
      </c>
      <c r="B26" s="105" t="s">
        <v>79</v>
      </c>
      <c r="C26" s="100" t="s">
        <v>90</v>
      </c>
      <c r="D26" s="100" t="s">
        <v>38</v>
      </c>
      <c r="E26" s="112" t="s">
        <v>94</v>
      </c>
      <c r="F26" s="101"/>
      <c r="G26" s="100" t="s">
        <v>89</v>
      </c>
      <c r="H26" s="100" t="s">
        <v>76</v>
      </c>
      <c r="I26" s="100">
        <v>152</v>
      </c>
      <c r="J26" s="100">
        <f t="shared" si="2"/>
        <v>169</v>
      </c>
    </row>
    <row r="27" spans="1:10" s="99" customFormat="1">
      <c r="A27" s="99" t="s">
        <v>78</v>
      </c>
      <c r="B27" s="105" t="s">
        <v>79</v>
      </c>
      <c r="C27" s="100" t="s">
        <v>90</v>
      </c>
      <c r="D27" s="100" t="s">
        <v>50</v>
      </c>
      <c r="E27" s="112" t="s">
        <v>95</v>
      </c>
      <c r="F27" s="101"/>
      <c r="G27" s="100" t="s">
        <v>89</v>
      </c>
      <c r="H27" s="100" t="s">
        <v>76</v>
      </c>
      <c r="I27" s="100">
        <v>156</v>
      </c>
      <c r="J27" s="100">
        <f t="shared" si="2"/>
        <v>173</v>
      </c>
    </row>
    <row r="28" spans="1:10" s="99" customFormat="1">
      <c r="A28" s="99" t="s">
        <v>78</v>
      </c>
      <c r="B28" s="105" t="s">
        <v>79</v>
      </c>
      <c r="C28" s="100" t="s">
        <v>90</v>
      </c>
      <c r="D28" s="100" t="s">
        <v>51</v>
      </c>
      <c r="E28" s="112" t="s">
        <v>96</v>
      </c>
      <c r="F28" s="101"/>
      <c r="G28" s="100" t="s">
        <v>89</v>
      </c>
      <c r="H28" s="100" t="s">
        <v>76</v>
      </c>
      <c r="I28" s="100">
        <v>85</v>
      </c>
      <c r="J28" s="100">
        <f t="shared" si="2"/>
        <v>95</v>
      </c>
    </row>
    <row r="29" spans="1:10" s="99" customFormat="1">
      <c r="A29" s="99" t="s">
        <v>78</v>
      </c>
      <c r="B29" s="105" t="s">
        <v>79</v>
      </c>
      <c r="C29" s="100" t="s">
        <v>90</v>
      </c>
      <c r="D29" s="100" t="s">
        <v>52</v>
      </c>
      <c r="E29" s="112" t="s">
        <v>97</v>
      </c>
      <c r="F29" s="101"/>
      <c r="G29" s="100" t="s">
        <v>89</v>
      </c>
      <c r="H29" s="100" t="s">
        <v>76</v>
      </c>
      <c r="I29" s="100">
        <v>63</v>
      </c>
      <c r="J29" s="100">
        <f t="shared" si="2"/>
        <v>71</v>
      </c>
    </row>
    <row r="30" spans="1:10" s="99" customFormat="1">
      <c r="A30" s="99" t="s">
        <v>78</v>
      </c>
      <c r="B30" s="105" t="s">
        <v>79</v>
      </c>
      <c r="C30" s="100" t="s">
        <v>90</v>
      </c>
      <c r="D30" s="100" t="s">
        <v>53</v>
      </c>
      <c r="E30" s="112" t="s">
        <v>98</v>
      </c>
      <c r="F30" s="101"/>
      <c r="G30" s="100" t="s">
        <v>89</v>
      </c>
      <c r="H30" s="100" t="s">
        <v>76</v>
      </c>
      <c r="I30" s="100">
        <v>57</v>
      </c>
      <c r="J30" s="100">
        <f t="shared" si="2"/>
        <v>64</v>
      </c>
    </row>
    <row r="31" spans="1:10" s="99" customFormat="1">
      <c r="B31" s="106"/>
      <c r="D31" s="103"/>
      <c r="J31" s="110">
        <f>SUM(J23:J30)</f>
        <v>836</v>
      </c>
    </row>
    <row r="32" spans="1:10" s="99" customFormat="1" ht="19.5" customHeight="1">
      <c r="B32" s="109" t="s">
        <v>55</v>
      </c>
      <c r="C32" s="108" t="s">
        <v>44</v>
      </c>
      <c r="D32" s="109" t="s">
        <v>45</v>
      </c>
      <c r="E32" s="127" t="s">
        <v>57</v>
      </c>
      <c r="F32" s="128"/>
      <c r="G32" s="108" t="s">
        <v>46</v>
      </c>
      <c r="H32" s="108" t="s">
        <v>47</v>
      </c>
      <c r="I32" s="113" t="s">
        <v>102</v>
      </c>
      <c r="J32" s="108" t="s">
        <v>56</v>
      </c>
    </row>
    <row r="33" spans="1:10" s="99" customFormat="1">
      <c r="A33" s="99" t="s">
        <v>100</v>
      </c>
      <c r="B33" s="105" t="s">
        <v>101</v>
      </c>
      <c r="C33" s="100" t="s">
        <v>103</v>
      </c>
      <c r="D33" s="100" t="s">
        <v>65</v>
      </c>
      <c r="E33" s="111" t="s">
        <v>104</v>
      </c>
      <c r="F33" s="101"/>
      <c r="G33" s="100" t="s">
        <v>112</v>
      </c>
      <c r="H33" s="100" t="s">
        <v>113</v>
      </c>
      <c r="I33" s="100">
        <v>39</v>
      </c>
      <c r="J33" s="100">
        <f>ROUNDUP(I33*1.1,0)+1</f>
        <v>44</v>
      </c>
    </row>
    <row r="34" spans="1:10" s="99" customFormat="1">
      <c r="A34" s="99" t="s">
        <v>100</v>
      </c>
      <c r="B34" s="105" t="s">
        <v>101</v>
      </c>
      <c r="C34" s="100" t="s">
        <v>103</v>
      </c>
      <c r="D34" s="100" t="s">
        <v>48</v>
      </c>
      <c r="E34" s="111" t="s">
        <v>105</v>
      </c>
      <c r="F34" s="101"/>
      <c r="G34" s="100" t="s">
        <v>112</v>
      </c>
      <c r="H34" s="100" t="s">
        <v>113</v>
      </c>
      <c r="I34" s="100">
        <v>72</v>
      </c>
      <c r="J34" s="100">
        <f t="shared" ref="J34:J40" si="3">ROUNDUP(I34*1.1,0)+1</f>
        <v>81</v>
      </c>
    </row>
    <row r="35" spans="1:10" s="99" customFormat="1">
      <c r="A35" s="99" t="s">
        <v>100</v>
      </c>
      <c r="B35" s="105" t="s">
        <v>101</v>
      </c>
      <c r="C35" s="100" t="s">
        <v>103</v>
      </c>
      <c r="D35" s="100" t="s">
        <v>49</v>
      </c>
      <c r="E35" s="112" t="s">
        <v>106</v>
      </c>
      <c r="F35" s="101"/>
      <c r="G35" s="100" t="s">
        <v>112</v>
      </c>
      <c r="H35" s="100" t="s">
        <v>113</v>
      </c>
      <c r="I35" s="100">
        <v>186</v>
      </c>
      <c r="J35" s="100">
        <f t="shared" si="3"/>
        <v>206</v>
      </c>
    </row>
    <row r="36" spans="1:10" s="99" customFormat="1">
      <c r="A36" s="99" t="s">
        <v>100</v>
      </c>
      <c r="B36" s="105" t="s">
        <v>101</v>
      </c>
      <c r="C36" s="100" t="s">
        <v>103</v>
      </c>
      <c r="D36" s="100" t="s">
        <v>38</v>
      </c>
      <c r="E36" s="112" t="s">
        <v>107</v>
      </c>
      <c r="F36" s="101"/>
      <c r="G36" s="100" t="s">
        <v>112</v>
      </c>
      <c r="H36" s="100" t="s">
        <v>113</v>
      </c>
      <c r="I36" s="100">
        <v>161</v>
      </c>
      <c r="J36" s="100">
        <f t="shared" si="3"/>
        <v>179</v>
      </c>
    </row>
    <row r="37" spans="1:10" s="99" customFormat="1">
      <c r="A37" s="99" t="s">
        <v>100</v>
      </c>
      <c r="B37" s="105" t="s">
        <v>101</v>
      </c>
      <c r="C37" s="100" t="s">
        <v>103</v>
      </c>
      <c r="D37" s="100" t="s">
        <v>50</v>
      </c>
      <c r="E37" s="112" t="s">
        <v>108</v>
      </c>
      <c r="F37" s="101"/>
      <c r="G37" s="100" t="s">
        <v>112</v>
      </c>
      <c r="H37" s="100" t="s">
        <v>113</v>
      </c>
      <c r="I37" s="100">
        <v>84</v>
      </c>
      <c r="J37" s="100">
        <f t="shared" si="3"/>
        <v>94</v>
      </c>
    </row>
    <row r="38" spans="1:10" s="99" customFormat="1">
      <c r="A38" s="99" t="s">
        <v>100</v>
      </c>
      <c r="B38" s="105" t="s">
        <v>101</v>
      </c>
      <c r="C38" s="100" t="s">
        <v>103</v>
      </c>
      <c r="D38" s="100" t="s">
        <v>51</v>
      </c>
      <c r="E38" s="112" t="s">
        <v>109</v>
      </c>
      <c r="F38" s="101"/>
      <c r="G38" s="100" t="s">
        <v>112</v>
      </c>
      <c r="H38" s="100" t="s">
        <v>113</v>
      </c>
      <c r="I38" s="100">
        <v>52</v>
      </c>
      <c r="J38" s="100">
        <f t="shared" si="3"/>
        <v>59</v>
      </c>
    </row>
    <row r="39" spans="1:10" s="99" customFormat="1">
      <c r="A39" s="99" t="s">
        <v>100</v>
      </c>
      <c r="B39" s="105" t="s">
        <v>101</v>
      </c>
      <c r="C39" s="100" t="s">
        <v>103</v>
      </c>
      <c r="D39" s="100" t="s">
        <v>52</v>
      </c>
      <c r="E39" s="112" t="s">
        <v>110</v>
      </c>
      <c r="F39" s="101"/>
      <c r="G39" s="100" t="s">
        <v>112</v>
      </c>
      <c r="H39" s="100" t="s">
        <v>113</v>
      </c>
      <c r="I39" s="100">
        <v>32</v>
      </c>
      <c r="J39" s="100">
        <f t="shared" si="3"/>
        <v>37</v>
      </c>
    </row>
    <row r="40" spans="1:10" s="99" customFormat="1">
      <c r="A40" s="99" t="s">
        <v>100</v>
      </c>
      <c r="B40" s="105" t="s">
        <v>101</v>
      </c>
      <c r="C40" s="100" t="s">
        <v>103</v>
      </c>
      <c r="D40" s="100" t="s">
        <v>53</v>
      </c>
      <c r="E40" s="112" t="s">
        <v>111</v>
      </c>
      <c r="F40" s="101"/>
      <c r="G40" s="100" t="s">
        <v>112</v>
      </c>
      <c r="H40" s="100" t="s">
        <v>113</v>
      </c>
      <c r="I40" s="100">
        <v>19</v>
      </c>
      <c r="J40" s="100">
        <f t="shared" si="3"/>
        <v>22</v>
      </c>
    </row>
    <row r="41" spans="1:10" s="99" customFormat="1">
      <c r="B41" s="106"/>
      <c r="D41" s="103"/>
      <c r="J41" s="110">
        <f>SUM(J33:J40)</f>
        <v>722</v>
      </c>
    </row>
    <row r="42" spans="1:10" s="99" customFormat="1" ht="19.5" customHeight="1">
      <c r="B42" s="109" t="s">
        <v>55</v>
      </c>
      <c r="C42" s="108" t="s">
        <v>44</v>
      </c>
      <c r="D42" s="109" t="s">
        <v>45</v>
      </c>
      <c r="E42" s="127" t="s">
        <v>57</v>
      </c>
      <c r="F42" s="128"/>
      <c r="G42" s="108" t="s">
        <v>46</v>
      </c>
      <c r="H42" s="108" t="s">
        <v>47</v>
      </c>
      <c r="I42" s="113" t="s">
        <v>123</v>
      </c>
      <c r="J42" s="108" t="s">
        <v>56</v>
      </c>
    </row>
    <row r="43" spans="1:10" s="99" customFormat="1">
      <c r="A43" s="99" t="s">
        <v>100</v>
      </c>
      <c r="B43" s="105" t="s">
        <v>101</v>
      </c>
      <c r="C43" s="100" t="s">
        <v>114</v>
      </c>
      <c r="D43" s="100" t="s">
        <v>65</v>
      </c>
      <c r="E43" s="111" t="s">
        <v>115</v>
      </c>
      <c r="F43" s="101"/>
      <c r="G43" s="100" t="s">
        <v>112</v>
      </c>
      <c r="H43" s="100" t="s">
        <v>113</v>
      </c>
      <c r="I43" s="100">
        <v>57</v>
      </c>
      <c r="J43" s="100">
        <f>ROUNDUP(I43*1.1,0)+1</f>
        <v>64</v>
      </c>
    </row>
    <row r="44" spans="1:10" s="99" customFormat="1">
      <c r="A44" s="99" t="s">
        <v>100</v>
      </c>
      <c r="B44" s="105" t="s">
        <v>101</v>
      </c>
      <c r="C44" s="100" t="s">
        <v>114</v>
      </c>
      <c r="D44" s="100" t="s">
        <v>48</v>
      </c>
      <c r="E44" s="111" t="s">
        <v>116</v>
      </c>
      <c r="F44" s="101"/>
      <c r="G44" s="100" t="s">
        <v>112</v>
      </c>
      <c r="H44" s="100" t="s">
        <v>113</v>
      </c>
      <c r="I44" s="100">
        <v>136</v>
      </c>
      <c r="J44" s="100">
        <f t="shared" ref="J44:J50" si="4">ROUNDUP(I44*1.1,0)+1</f>
        <v>151</v>
      </c>
    </row>
    <row r="45" spans="1:10" s="99" customFormat="1">
      <c r="A45" s="99" t="s">
        <v>100</v>
      </c>
      <c r="B45" s="105" t="s">
        <v>101</v>
      </c>
      <c r="C45" s="100" t="s">
        <v>114</v>
      </c>
      <c r="D45" s="100" t="s">
        <v>49</v>
      </c>
      <c r="E45" s="112" t="s">
        <v>117</v>
      </c>
      <c r="F45" s="101"/>
      <c r="G45" s="100" t="s">
        <v>112</v>
      </c>
      <c r="H45" s="100" t="s">
        <v>113</v>
      </c>
      <c r="I45" s="100">
        <v>289</v>
      </c>
      <c r="J45" s="100">
        <f t="shared" si="4"/>
        <v>319</v>
      </c>
    </row>
    <row r="46" spans="1:10" s="99" customFormat="1">
      <c r="A46" s="99" t="s">
        <v>100</v>
      </c>
      <c r="B46" s="105" t="s">
        <v>101</v>
      </c>
      <c r="C46" s="100" t="s">
        <v>114</v>
      </c>
      <c r="D46" s="100" t="s">
        <v>38</v>
      </c>
      <c r="E46" s="112" t="s">
        <v>118</v>
      </c>
      <c r="F46" s="101"/>
      <c r="G46" s="100" t="s">
        <v>112</v>
      </c>
      <c r="H46" s="100" t="s">
        <v>113</v>
      </c>
      <c r="I46" s="100">
        <v>212</v>
      </c>
      <c r="J46" s="100">
        <f t="shared" si="4"/>
        <v>235</v>
      </c>
    </row>
    <row r="47" spans="1:10" s="99" customFormat="1">
      <c r="A47" s="99" t="s">
        <v>100</v>
      </c>
      <c r="B47" s="105" t="s">
        <v>101</v>
      </c>
      <c r="C47" s="100" t="s">
        <v>114</v>
      </c>
      <c r="D47" s="100" t="s">
        <v>50</v>
      </c>
      <c r="E47" s="112" t="s">
        <v>119</v>
      </c>
      <c r="F47" s="101"/>
      <c r="G47" s="100" t="s">
        <v>112</v>
      </c>
      <c r="H47" s="100" t="s">
        <v>113</v>
      </c>
      <c r="I47" s="100">
        <v>116</v>
      </c>
      <c r="J47" s="100">
        <f t="shared" si="4"/>
        <v>129</v>
      </c>
    </row>
    <row r="48" spans="1:10" s="99" customFormat="1">
      <c r="A48" s="99" t="s">
        <v>100</v>
      </c>
      <c r="B48" s="105" t="s">
        <v>101</v>
      </c>
      <c r="C48" s="100" t="s">
        <v>114</v>
      </c>
      <c r="D48" s="100" t="s">
        <v>51</v>
      </c>
      <c r="E48" s="112" t="s">
        <v>120</v>
      </c>
      <c r="F48" s="101"/>
      <c r="G48" s="100" t="s">
        <v>112</v>
      </c>
      <c r="H48" s="100" t="s">
        <v>113</v>
      </c>
      <c r="I48" s="100">
        <v>78</v>
      </c>
      <c r="J48" s="100">
        <f t="shared" si="4"/>
        <v>87</v>
      </c>
    </row>
    <row r="49" spans="1:10" s="99" customFormat="1">
      <c r="A49" s="99" t="s">
        <v>100</v>
      </c>
      <c r="B49" s="105" t="s">
        <v>101</v>
      </c>
      <c r="C49" s="100" t="s">
        <v>114</v>
      </c>
      <c r="D49" s="100" t="s">
        <v>52</v>
      </c>
      <c r="E49" s="112" t="s">
        <v>121</v>
      </c>
      <c r="F49" s="101"/>
      <c r="G49" s="100" t="s">
        <v>112</v>
      </c>
      <c r="H49" s="100" t="s">
        <v>113</v>
      </c>
      <c r="I49" s="100">
        <v>48</v>
      </c>
      <c r="J49" s="100">
        <f t="shared" si="4"/>
        <v>54</v>
      </c>
    </row>
    <row r="50" spans="1:10" s="99" customFormat="1">
      <c r="A50" s="99" t="s">
        <v>100</v>
      </c>
      <c r="B50" s="105" t="s">
        <v>101</v>
      </c>
      <c r="C50" s="100" t="s">
        <v>114</v>
      </c>
      <c r="D50" s="100" t="s">
        <v>53</v>
      </c>
      <c r="E50" s="112" t="s">
        <v>122</v>
      </c>
      <c r="F50" s="101"/>
      <c r="G50" s="100" t="s">
        <v>112</v>
      </c>
      <c r="H50" s="100" t="s">
        <v>113</v>
      </c>
      <c r="I50" s="100">
        <v>29</v>
      </c>
      <c r="J50" s="100">
        <f t="shared" si="4"/>
        <v>33</v>
      </c>
    </row>
    <row r="51" spans="1:10" s="99" customFormat="1">
      <c r="B51" s="106"/>
      <c r="D51" s="103"/>
      <c r="J51" s="110">
        <f>SUM(J43:J50)</f>
        <v>1072</v>
      </c>
    </row>
  </sheetData>
  <mergeCells count="5">
    <mergeCell ref="E1:F1"/>
    <mergeCell ref="E12:F12"/>
    <mergeCell ref="E22:F22"/>
    <mergeCell ref="E32:F32"/>
    <mergeCell ref="E42:F42"/>
  </mergeCells>
  <phoneticPr fontId="5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BE063C02-838F-45F9-B48F-3B7EBC11C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2025-11-25T07:19:59Z</cp:lastPrinted>
  <dcterms:created xsi:type="dcterms:W3CDTF">2020-11-11T02:21:38Z</dcterms:created>
  <dcterms:modified xsi:type="dcterms:W3CDTF">2026-02-09T15:31:59Z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