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AU DINH MUC\NIKE\SS25\C0063-JKT002\"/>
    </mc:Choice>
  </mc:AlternateContent>
  <xr:revisionPtr revIDLastSave="0" documentId="13_ncr:1_{B1FFAB58-5041-4F50-8649-541CB88145CC}" xr6:coauthVersionLast="47" xr6:coauthVersionMax="47" xr10:uidLastSave="{00000000-0000-0000-0000-000000000000}"/>
  <bookViews>
    <workbookView xWindow="-120" yWindow="-120" windowWidth="19440" windowHeight="14880" tabRatio="753" firstSheet="1" activeTab="1" xr2:uid="{00000000-000D-0000-FFFF-FFFF00000000}"/>
  </bookViews>
  <sheets>
    <sheet name="GREY" sheetId="16" state="hidden" r:id="rId1"/>
    <sheet name="FULLSIZE-13-12-2024" sheetId="24" r:id="rId2"/>
    <sheet name="UA-30-11-2024" sheetId="23" r:id="rId3"/>
    <sheet name="2. TRIM CARD (GREY)" sheetId="17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3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3">'2. TRIM CARD (GREY)'!$A$1:$E$39</definedName>
    <definedName name="_xlnm.Print_Area" localSheetId="1">'FULLSIZE-13-12-2024'!$A$1:$M$23</definedName>
    <definedName name="_xlnm.Print_Area" localSheetId="0">GREY!$A$1:$P$169</definedName>
    <definedName name="_xlnm.Print_Area" localSheetId="2">'UA-30-11-2024'!$A$1:$F$23</definedName>
    <definedName name="_xlnm.Print_Titles" localSheetId="3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4" l="1"/>
  <c r="J10" i="24"/>
  <c r="K10" i="24" s="1"/>
  <c r="L10" i="24" s="1"/>
  <c r="M10" i="24" s="1"/>
  <c r="J11" i="24"/>
  <c r="K11" i="24" s="1"/>
  <c r="L11" i="24" s="1"/>
  <c r="M11" i="24" s="1"/>
  <c r="J12" i="24"/>
  <c r="K12" i="24"/>
  <c r="L12" i="24"/>
  <c r="M12" i="24" s="1"/>
  <c r="J13" i="24"/>
  <c r="K13" i="24" s="1"/>
  <c r="L13" i="24" s="1"/>
  <c r="M13" i="24" s="1"/>
  <c r="J14" i="24"/>
  <c r="K14" i="24" s="1"/>
  <c r="L14" i="24" s="1"/>
  <c r="M14" i="24" s="1"/>
  <c r="J15" i="24"/>
  <c r="K15" i="24"/>
  <c r="L15" i="24"/>
  <c r="M15" i="24" s="1"/>
  <c r="J16" i="24"/>
  <c r="K16" i="24" s="1"/>
  <c r="L16" i="24" s="1"/>
  <c r="M16" i="24" s="1"/>
  <c r="J17" i="24"/>
  <c r="K17" i="24" s="1"/>
  <c r="L17" i="24" s="1"/>
  <c r="M17" i="24" s="1"/>
  <c r="J18" i="24"/>
  <c r="K18" i="24"/>
  <c r="L18" i="24"/>
  <c r="M18" i="24" s="1"/>
  <c r="J19" i="24"/>
  <c r="K19" i="24" s="1"/>
  <c r="L19" i="24" s="1"/>
  <c r="M19" i="24" s="1"/>
  <c r="J20" i="24"/>
  <c r="K20" i="24" s="1"/>
  <c r="L20" i="24" s="1"/>
  <c r="M20" i="24" s="1"/>
  <c r="J21" i="24"/>
  <c r="K21" i="24"/>
  <c r="L21" i="24"/>
  <c r="M21" i="24" s="1"/>
  <c r="J22" i="24"/>
  <c r="K22" i="24" s="1"/>
  <c r="L22" i="24" s="1"/>
  <c r="M22" i="24" s="1"/>
  <c r="J23" i="24"/>
  <c r="K23" i="24" s="1"/>
  <c r="L23" i="24" s="1"/>
  <c r="M23" i="24" s="1"/>
  <c r="H10" i="24"/>
  <c r="G10" i="24" s="1"/>
  <c r="F10" i="24" s="1"/>
  <c r="G11" i="24"/>
  <c r="F11" i="24" s="1"/>
  <c r="H11" i="24"/>
  <c r="H12" i="24"/>
  <c r="G12" i="24" s="1"/>
  <c r="F12" i="24" s="1"/>
  <c r="G13" i="24"/>
  <c r="F13" i="24" s="1"/>
  <c r="H13" i="24"/>
  <c r="H14" i="24"/>
  <c r="G14" i="24" s="1"/>
  <c r="F14" i="24" s="1"/>
  <c r="G15" i="24"/>
  <c r="F15" i="24" s="1"/>
  <c r="H15" i="24"/>
  <c r="H16" i="24"/>
  <c r="G16" i="24" s="1"/>
  <c r="F16" i="24" s="1"/>
  <c r="G17" i="24"/>
  <c r="F17" i="24" s="1"/>
  <c r="H17" i="24"/>
  <c r="H18" i="24"/>
  <c r="G18" i="24" s="1"/>
  <c r="F18" i="24" s="1"/>
  <c r="G19" i="24"/>
  <c r="F19" i="24" s="1"/>
  <c r="H19" i="24"/>
  <c r="H20" i="24"/>
  <c r="G20" i="24" s="1"/>
  <c r="F20" i="24" s="1"/>
  <c r="G21" i="24"/>
  <c r="F21" i="24" s="1"/>
  <c r="H21" i="24"/>
  <c r="H22" i="24"/>
  <c r="G22" i="24" s="1"/>
  <c r="F22" i="24" s="1"/>
  <c r="G23" i="24"/>
  <c r="F23" i="24" s="1"/>
  <c r="H23" i="24"/>
  <c r="M9" i="24"/>
  <c r="L9" i="24"/>
  <c r="K9" i="24"/>
  <c r="J9" i="24"/>
  <c r="G9" i="24"/>
  <c r="H9" i="24"/>
  <c r="E13" i="23"/>
  <c r="E23" i="23"/>
  <c r="E22" i="23"/>
  <c r="E21" i="23"/>
  <c r="E20" i="23"/>
  <c r="E19" i="23"/>
  <c r="E18" i="23"/>
  <c r="E17" i="23"/>
  <c r="E16" i="23"/>
  <c r="E15" i="23"/>
  <c r="E14" i="23"/>
  <c r="E12" i="23"/>
  <c r="E11" i="23"/>
  <c r="E10" i="23"/>
  <c r="E9" i="23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H169" i="16"/>
  <c r="G169" i="16"/>
  <c r="F169" i="16"/>
  <c r="E169" i="16"/>
  <c r="D169" i="16"/>
  <c r="C169" i="16"/>
  <c r="B159" i="16"/>
  <c r="B158" i="16"/>
  <c r="B150" i="16"/>
  <c r="B149" i="16"/>
  <c r="B148" i="16"/>
  <c r="B147" i="16"/>
  <c r="B138" i="16"/>
  <c r="B137" i="16"/>
  <c r="O131" i="16"/>
  <c r="M131" i="16"/>
  <c r="L131" i="16"/>
  <c r="O130" i="16"/>
  <c r="M130" i="16"/>
  <c r="L130" i="16"/>
  <c r="O129" i="16"/>
  <c r="M129" i="16"/>
  <c r="L129" i="16"/>
  <c r="O128" i="16"/>
  <c r="M128" i="16"/>
  <c r="L128" i="16"/>
  <c r="O127" i="16"/>
  <c r="M127" i="16"/>
  <c r="L127" i="16"/>
  <c r="O126" i="16"/>
  <c r="M126" i="16"/>
  <c r="K126" i="16"/>
  <c r="I126" i="16"/>
  <c r="H126" i="16"/>
  <c r="O125" i="16"/>
  <c r="M125" i="16"/>
  <c r="K125" i="16"/>
  <c r="I125" i="16"/>
  <c r="H125" i="16"/>
  <c r="O124" i="16"/>
  <c r="M124" i="16"/>
  <c r="K124" i="16"/>
  <c r="I124" i="16"/>
  <c r="H124" i="16"/>
  <c r="O123" i="16"/>
  <c r="M123" i="16"/>
  <c r="K123" i="16"/>
  <c r="I123" i="16"/>
  <c r="H123" i="16"/>
  <c r="O122" i="16"/>
  <c r="M122" i="16"/>
  <c r="K122" i="16"/>
  <c r="I122" i="16"/>
  <c r="H122" i="16"/>
  <c r="O121" i="16"/>
  <c r="M121" i="16"/>
  <c r="K121" i="16"/>
  <c r="I121" i="16"/>
  <c r="H121" i="16"/>
  <c r="O120" i="16"/>
  <c r="M120" i="16"/>
  <c r="K120" i="16"/>
  <c r="I120" i="16"/>
  <c r="H120" i="16"/>
  <c r="O119" i="16"/>
  <c r="M119" i="16"/>
  <c r="K119" i="16"/>
  <c r="I119" i="16"/>
  <c r="H119" i="16"/>
  <c r="O118" i="16"/>
  <c r="M118" i="16"/>
  <c r="L118" i="16"/>
  <c r="K118" i="16"/>
  <c r="I118" i="16"/>
  <c r="H118" i="16"/>
  <c r="O117" i="16"/>
  <c r="M117" i="16"/>
  <c r="L117" i="16"/>
  <c r="K117" i="16"/>
  <c r="I117" i="16"/>
  <c r="H117" i="16"/>
  <c r="O116" i="16"/>
  <c r="M116" i="16"/>
  <c r="L116" i="16"/>
  <c r="K116" i="16"/>
  <c r="I116" i="16"/>
  <c r="H116" i="16"/>
  <c r="O115" i="16"/>
  <c r="M115" i="16"/>
  <c r="L115" i="16"/>
  <c r="K115" i="16"/>
  <c r="I115" i="16"/>
  <c r="H115" i="16"/>
  <c r="O114" i="16"/>
  <c r="M114" i="16"/>
  <c r="L114" i="16"/>
  <c r="K114" i="16"/>
  <c r="I114" i="16"/>
  <c r="H114" i="16"/>
  <c r="O113" i="16"/>
  <c r="M113" i="16"/>
  <c r="L113" i="16"/>
  <c r="K113" i="16"/>
  <c r="I113" i="16"/>
  <c r="H113" i="16"/>
  <c r="O112" i="16"/>
  <c r="M112" i="16"/>
  <c r="L112" i="16"/>
  <c r="K112" i="16"/>
  <c r="I112" i="16"/>
  <c r="H112" i="16"/>
  <c r="O111" i="16"/>
  <c r="M111" i="16"/>
  <c r="L111" i="16"/>
  <c r="K111" i="16"/>
  <c r="I111" i="16"/>
  <c r="H111" i="16"/>
  <c r="O110" i="16"/>
  <c r="M110" i="16"/>
  <c r="L110" i="16"/>
  <c r="K110" i="16"/>
  <c r="I110" i="16"/>
  <c r="H110" i="16"/>
  <c r="O109" i="16"/>
  <c r="M109" i="16"/>
  <c r="L109" i="16"/>
  <c r="K109" i="16"/>
  <c r="I109" i="16"/>
  <c r="H109" i="16"/>
  <c r="O108" i="16"/>
  <c r="M108" i="16"/>
  <c r="L108" i="16"/>
  <c r="K108" i="16"/>
  <c r="I108" i="16"/>
  <c r="H108" i="16"/>
  <c r="O107" i="16"/>
  <c r="M107" i="16"/>
  <c r="L107" i="16"/>
  <c r="K107" i="16"/>
  <c r="I107" i="16"/>
  <c r="H107" i="16"/>
  <c r="O106" i="16"/>
  <c r="M106" i="16"/>
  <c r="K106" i="16"/>
  <c r="I106" i="16"/>
  <c r="H106" i="16"/>
  <c r="O105" i="16"/>
  <c r="M105" i="16"/>
  <c r="K105" i="16"/>
  <c r="I105" i="16"/>
  <c r="H105" i="16"/>
  <c r="O104" i="16"/>
  <c r="M104" i="16"/>
  <c r="K104" i="16"/>
  <c r="I104" i="16"/>
  <c r="H104" i="16"/>
  <c r="O103" i="16"/>
  <c r="M103" i="16"/>
  <c r="K103" i="16"/>
  <c r="I103" i="16"/>
  <c r="H103" i="16"/>
  <c r="O102" i="16"/>
  <c r="M102" i="16"/>
  <c r="K102" i="16"/>
  <c r="I102" i="16"/>
  <c r="H102" i="16"/>
  <c r="O101" i="16"/>
  <c r="M101" i="16"/>
  <c r="K101" i="16"/>
  <c r="I101" i="16"/>
  <c r="H101" i="16"/>
  <c r="O100" i="16"/>
  <c r="M100" i="16"/>
  <c r="K100" i="16"/>
  <c r="I100" i="16"/>
  <c r="H100" i="16"/>
  <c r="O99" i="16"/>
  <c r="M99" i="16"/>
  <c r="K99" i="16"/>
  <c r="I99" i="16"/>
  <c r="H99" i="16"/>
  <c r="O98" i="16"/>
  <c r="M98" i="16"/>
  <c r="L98" i="16"/>
  <c r="K98" i="16"/>
  <c r="I98" i="16"/>
  <c r="H98" i="16"/>
  <c r="O97" i="16"/>
  <c r="M97" i="16"/>
  <c r="L97" i="16"/>
  <c r="K97" i="16"/>
  <c r="I97" i="16"/>
  <c r="H97" i="16"/>
  <c r="O96" i="16"/>
  <c r="M96" i="16"/>
  <c r="L96" i="16"/>
  <c r="K96" i="16"/>
  <c r="I96" i="16"/>
  <c r="H96" i="16"/>
  <c r="O95" i="16"/>
  <c r="M95" i="16"/>
  <c r="L95" i="16"/>
  <c r="K95" i="16"/>
  <c r="I95" i="16"/>
  <c r="H95" i="16"/>
  <c r="O94" i="16"/>
  <c r="M94" i="16"/>
  <c r="K94" i="16"/>
  <c r="I94" i="16"/>
  <c r="H94" i="16"/>
  <c r="O93" i="16"/>
  <c r="M93" i="16"/>
  <c r="K93" i="16"/>
  <c r="I93" i="16"/>
  <c r="H93" i="16"/>
  <c r="O92" i="16"/>
  <c r="M92" i="16"/>
  <c r="K92" i="16"/>
  <c r="I92" i="16"/>
  <c r="H92" i="16"/>
  <c r="O91" i="16"/>
  <c r="M91" i="16"/>
  <c r="K91" i="16"/>
  <c r="I91" i="16"/>
  <c r="H91" i="16"/>
  <c r="O88" i="16"/>
  <c r="M88" i="16"/>
  <c r="K88" i="16"/>
  <c r="I88" i="16"/>
  <c r="H88" i="16"/>
  <c r="O87" i="16"/>
  <c r="M87" i="16"/>
  <c r="K87" i="16"/>
  <c r="I87" i="16"/>
  <c r="H87" i="16"/>
  <c r="O86" i="16"/>
  <c r="M86" i="16"/>
  <c r="K86" i="16"/>
  <c r="I86" i="16"/>
  <c r="H86" i="16"/>
  <c r="O85" i="16"/>
  <c r="M85" i="16"/>
  <c r="K85" i="16"/>
  <c r="I85" i="16"/>
  <c r="H85" i="16"/>
  <c r="O84" i="16"/>
  <c r="M84" i="16"/>
  <c r="K84" i="16"/>
  <c r="I84" i="16"/>
  <c r="H84" i="16"/>
  <c r="O83" i="16"/>
  <c r="M83" i="16"/>
  <c r="K83" i="16"/>
  <c r="I83" i="16"/>
  <c r="H83" i="16"/>
  <c r="O82" i="16"/>
  <c r="M82" i="16"/>
  <c r="K82" i="16"/>
  <c r="I82" i="16"/>
  <c r="H82" i="16"/>
  <c r="O81" i="16"/>
  <c r="M81" i="16"/>
  <c r="K81" i="16"/>
  <c r="I81" i="16"/>
  <c r="H81" i="16"/>
  <c r="O80" i="16"/>
  <c r="M80" i="16"/>
  <c r="K80" i="16"/>
  <c r="I80" i="16"/>
  <c r="H80" i="16"/>
  <c r="O79" i="16"/>
  <c r="M79" i="16"/>
  <c r="K79" i="16"/>
  <c r="I79" i="16"/>
  <c r="H79" i="16"/>
  <c r="O78" i="16"/>
  <c r="M78" i="16"/>
  <c r="K78" i="16"/>
  <c r="I78" i="16"/>
  <c r="H78" i="16"/>
  <c r="O77" i="16"/>
  <c r="M77" i="16"/>
  <c r="K77" i="16"/>
  <c r="I77" i="16"/>
  <c r="H77" i="16"/>
  <c r="O76" i="16"/>
  <c r="M76" i="16"/>
  <c r="K76" i="16"/>
  <c r="I76" i="16"/>
  <c r="H76" i="16"/>
  <c r="O75" i="16"/>
  <c r="M75" i="16"/>
  <c r="K75" i="16"/>
  <c r="I75" i="16"/>
  <c r="H75" i="16"/>
  <c r="O74" i="16"/>
  <c r="M74" i="16"/>
  <c r="K74" i="16"/>
  <c r="I74" i="16"/>
  <c r="H74" i="16"/>
  <c r="O73" i="16"/>
  <c r="M73" i="16"/>
  <c r="K73" i="16"/>
  <c r="I73" i="16"/>
  <c r="H73" i="16"/>
  <c r="O72" i="16"/>
  <c r="M72" i="16"/>
  <c r="L72" i="16"/>
  <c r="K72" i="16"/>
  <c r="I72" i="16"/>
  <c r="H72" i="16"/>
  <c r="O71" i="16"/>
  <c r="M71" i="16"/>
  <c r="L71" i="16"/>
  <c r="K71" i="16"/>
  <c r="I71" i="16"/>
  <c r="H71" i="16"/>
  <c r="O70" i="16"/>
  <c r="M70" i="16"/>
  <c r="L70" i="16"/>
  <c r="K70" i="16"/>
  <c r="I70" i="16"/>
  <c r="H70" i="16"/>
  <c r="O69" i="16"/>
  <c r="M69" i="16"/>
  <c r="L69" i="16"/>
  <c r="K69" i="16"/>
  <c r="I69" i="16"/>
  <c r="H69" i="16"/>
  <c r="O68" i="16"/>
  <c r="M68" i="16"/>
  <c r="L68" i="16"/>
  <c r="K68" i="16"/>
  <c r="I68" i="16"/>
  <c r="H68" i="16"/>
  <c r="F68" i="16"/>
  <c r="O67" i="16"/>
  <c r="M67" i="16"/>
  <c r="L67" i="16"/>
  <c r="K67" i="16"/>
  <c r="I67" i="16"/>
  <c r="H67" i="16"/>
  <c r="F67" i="16"/>
  <c r="O66" i="16"/>
  <c r="M66" i="16"/>
  <c r="L66" i="16"/>
  <c r="K66" i="16"/>
  <c r="I66" i="16"/>
  <c r="H66" i="16"/>
  <c r="F66" i="16"/>
  <c r="O65" i="16"/>
  <c r="M65" i="16"/>
  <c r="L65" i="16"/>
  <c r="K65" i="16"/>
  <c r="I65" i="16"/>
  <c r="H65" i="16"/>
  <c r="F65" i="16"/>
  <c r="I61" i="16"/>
  <c r="G61" i="16"/>
  <c r="E61" i="16"/>
  <c r="I60" i="16"/>
  <c r="G60" i="16"/>
  <c r="E60" i="16"/>
  <c r="I59" i="16"/>
  <c r="G59" i="16"/>
  <c r="E59" i="16"/>
  <c r="B59" i="16"/>
  <c r="A58" i="16"/>
  <c r="I57" i="16"/>
  <c r="G57" i="16"/>
  <c r="E57" i="16"/>
  <c r="I56" i="16"/>
  <c r="G56" i="16"/>
  <c r="E56" i="16"/>
  <c r="I55" i="16"/>
  <c r="G55" i="16"/>
  <c r="E55" i="16"/>
  <c r="B55" i="16"/>
  <c r="A54" i="16"/>
  <c r="L53" i="16"/>
  <c r="J53" i="16"/>
  <c r="I53" i="16"/>
  <c r="G53" i="16"/>
  <c r="E53" i="16"/>
  <c r="L52" i="16"/>
  <c r="J52" i="16"/>
  <c r="I52" i="16"/>
  <c r="G52" i="16"/>
  <c r="E52" i="16"/>
  <c r="L51" i="16"/>
  <c r="J51" i="16"/>
  <c r="I51" i="16"/>
  <c r="G51" i="16"/>
  <c r="E51" i="16"/>
  <c r="B51" i="16"/>
  <c r="A50" i="16"/>
  <c r="I49" i="16"/>
  <c r="G49" i="16"/>
  <c r="E49" i="16"/>
  <c r="I48" i="16"/>
  <c r="G48" i="16"/>
  <c r="E48" i="16"/>
  <c r="I47" i="16"/>
  <c r="G47" i="16"/>
  <c r="E47" i="16"/>
  <c r="B47" i="16"/>
  <c r="A46" i="16"/>
  <c r="P42" i="16"/>
  <c r="K42" i="16"/>
  <c r="J42" i="16"/>
  <c r="I42" i="16"/>
  <c r="H42" i="16"/>
  <c r="G42" i="16"/>
  <c r="P40" i="16"/>
  <c r="K40" i="16"/>
  <c r="J40" i="16"/>
  <c r="I40" i="16"/>
  <c r="G40" i="16"/>
  <c r="D40" i="16"/>
  <c r="P39" i="16"/>
  <c r="D39" i="16"/>
  <c r="P38" i="16"/>
  <c r="P35" i="16"/>
  <c r="K35" i="16"/>
  <c r="J35" i="16"/>
  <c r="I35" i="16"/>
  <c r="H35" i="16"/>
  <c r="G35" i="16"/>
  <c r="D35" i="16"/>
  <c r="P34" i="16"/>
  <c r="D34" i="16"/>
  <c r="P33" i="16"/>
  <c r="P30" i="16"/>
  <c r="K30" i="16"/>
  <c r="J30" i="16"/>
  <c r="I30" i="16"/>
  <c r="H30" i="16"/>
  <c r="G30" i="16"/>
  <c r="D30" i="16"/>
  <c r="P29" i="16"/>
  <c r="D29" i="16"/>
  <c r="P28" i="16"/>
  <c r="P25" i="16"/>
  <c r="K25" i="16"/>
  <c r="J25" i="16"/>
  <c r="I25" i="16"/>
  <c r="H25" i="16"/>
  <c r="G25" i="16"/>
  <c r="D25" i="16"/>
  <c r="P24" i="16"/>
  <c r="K24" i="16"/>
  <c r="J24" i="16"/>
  <c r="I24" i="16"/>
  <c r="H24" i="16"/>
  <c r="G24" i="16"/>
  <c r="D24" i="16"/>
  <c r="P23" i="16"/>
  <c r="P20" i="16"/>
  <c r="K20" i="16"/>
  <c r="J20" i="16"/>
  <c r="I20" i="16"/>
  <c r="H20" i="16"/>
  <c r="G20" i="16"/>
  <c r="D20" i="16"/>
  <c r="P19" i="16"/>
  <c r="D19" i="16"/>
  <c r="P18" i="16"/>
</calcChain>
</file>

<file path=xl/sharedStrings.xml><?xml version="1.0" encoding="utf-8"?>
<sst xmlns="http://schemas.openxmlformats.org/spreadsheetml/2006/main" count="598" uniqueCount="264">
  <si>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</si>
  <si>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</si>
  <si>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</si>
  <si>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</si>
  <si>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</si>
  <si>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</si>
  <si>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</si>
  <si>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</si>
  <si>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</si>
  <si>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</si>
  <si>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</si>
  <si>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</si>
  <si>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</si>
  <si>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</si>
  <si>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</si>
  <si>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</si>
  <si>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</si>
  <si>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</si>
  <si>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</si>
  <si>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</si>
  <si>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</si>
  <si>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</si>
  <si>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</si>
  <si>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</si>
  <si>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</si>
  <si>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</si>
  <si>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</si>
  <si>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</si>
  <si>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</si>
  <si>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</si>
  <si>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</si>
  <si>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</si>
  <si>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</si>
  <si>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</si>
  <si>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</si>
  <si>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</si>
  <si>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</si>
  <si>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</si>
  <si>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</si>
  <si>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</si>
  <si>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</si>
  <si>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</si>
  <si>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</si>
  <si>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</si>
  <si>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</si>
  <si>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</si>
  <si>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</si>
  <si>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</si>
  <si>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</si>
  <si>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</si>
  <si>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</si>
  <si>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</si>
  <si>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</si>
  <si>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</si>
  <si>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</si>
  <si>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</si>
  <si>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</si>
  <si>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</si>
  <si>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</si>
  <si>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</si>
  <si>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</si>
  <si>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</si>
  <si>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</si>
  <si>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</si>
  <si>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</si>
  <si>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</si>
  <si>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</si>
  <si>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</si>
  <si>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</si>
  <si>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</si>
  <si>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</si>
  <si>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</si>
  <si>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</si>
  <si>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</si>
  <si>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</si>
  <si>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</si>
  <si>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</si>
  <si>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</si>
  <si>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</si>
  <si>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</si>
  <si>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</si>
  <si>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</si>
  <si>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</si>
  <si>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</si>
  <si>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</si>
  <si>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</si>
  <si>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</si>
  <si>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</si>
  <si>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</si>
  <si>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</si>
  <si>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</si>
  <si>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</si>
  <si>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</si>
  <si>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</si>
  <si>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</si>
  <si>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</si>
  <si>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</si>
  <si>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</si>
  <si>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</si>
  <si>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</si>
  <si>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</si>
  <si>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</si>
  <si>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</si>
  <si>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</si>
  <si>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</si>
  <si>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</si>
  <si>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</si>
  <si>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</si>
  <si>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</si>
  <si>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</si>
  <si>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</si>
  <si>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</si>
  <si>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</si>
  <si>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</si>
  <si>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</si>
  <si>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</si>
  <si>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</si>
  <si>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</si>
  <si>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</si>
  <si>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</si>
  <si>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</si>
  <si>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</si>
  <si>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</si>
  <si>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</si>
  <si>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</si>
  <si>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</si>
  <si>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</si>
  <si>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</si>
  <si>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</si>
  <si>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</si>
  <si>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</si>
  <si>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</si>
  <si>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</si>
  <si>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</si>
  <si>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</si>
  <si>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</si>
  <si>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</si>
  <si>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</si>
  <si>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</si>
  <si>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</si>
  <si>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</si>
  <si>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</si>
  <si>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</si>
  <si>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</si>
  <si>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</si>
  <si>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</si>
  <si>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</si>
  <si>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</si>
  <si>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</si>
  <si>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</si>
  <si>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</si>
  <si>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</si>
  <si>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</si>
  <si>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</si>
  <si>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</si>
  <si>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</si>
  <si>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</si>
  <si>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</si>
  <si>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</si>
  <si>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</si>
  <si>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</si>
  <si>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</si>
  <si>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</si>
  <si>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</si>
  <si>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</si>
  <si>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</si>
  <si>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</si>
  <si>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</si>
  <si>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</si>
  <si>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</si>
  <si>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</si>
  <si>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</si>
  <si>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</si>
  <si>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</si>
  <si>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</si>
  <si>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</si>
  <si>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</si>
  <si>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</si>
  <si>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</si>
  <si>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</si>
  <si>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</si>
  <si>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</si>
  <si>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</si>
  <si>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</si>
  <si>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</si>
  <si>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</si>
  <si>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</si>
  <si>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</si>
  <si>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</si>
  <si>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</si>
  <si>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</si>
  <si>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</si>
  <si>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</si>
  <si>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</si>
  <si>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</si>
  <si>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</si>
  <si>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</si>
  <si>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</si>
  <si>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</si>
  <si>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</si>
  <si>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</si>
  <si>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</si>
  <si>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</si>
  <si>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</si>
  <si>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</si>
  <si>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</si>
  <si>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</si>
  <si>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</si>
  <si>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</si>
  <si>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</si>
  <si>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</si>
  <si>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</si>
  <si>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</si>
  <si>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</si>
  <si>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</si>
  <si>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</si>
  <si>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</si>
  <si>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</si>
  <si>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</si>
  <si>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</si>
  <si>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</si>
  <si>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</si>
  <si>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</si>
  <si>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</si>
  <si>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</si>
  <si>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 xml:space="preserve">TO BẢN LAI TAY </t>
  </si>
  <si>
    <t>BOTTOM HEM DEPTH</t>
  </si>
  <si>
    <t xml:space="preserve">TO BẢN LAI ÁO </t>
  </si>
  <si>
    <t>Created by</t>
  </si>
  <si>
    <t>ARMHOLE (STRAIGHT) FROM HPS TO UNDERARM POINT</t>
  </si>
  <si>
    <t>C0063-JKT002</t>
  </si>
  <si>
    <t>TOL(+/-)</t>
  </si>
  <si>
    <t>BODY LENGTH FROM HPS TO HEM</t>
  </si>
  <si>
    <t>DÀI ÁO TỪ ĐỈNH VAI TỚI LAI</t>
  </si>
  <si>
    <t>CHEST WIDTH 1" BELOW UNDERARM</t>
  </si>
  <si>
    <t>1/2 NGỰC DƯỚI NÁCH 1"</t>
  </si>
  <si>
    <t>BOTTOM OPENING</t>
  </si>
  <si>
    <t>1/2 NGANG LAI</t>
  </si>
  <si>
    <t>DVT: INCH</t>
  </si>
  <si>
    <t>SLEEVE LENGTH - FROM HPS TO BOTTOM SLEEVE EDGE</t>
  </si>
  <si>
    <t>DÀI TAY TỪ ĐỈNH VAI TỚI MÉP LAI TAY</t>
  </si>
  <si>
    <t>BICEP (1" BELOW UNDERARM POINT)</t>
  </si>
  <si>
    <t>SLEEVE OPENING</t>
  </si>
  <si>
    <t>RỘNG CỬA TAY</t>
  </si>
  <si>
    <t>SLEEVE HEM HEIGHT</t>
  </si>
  <si>
    <t>NECK WIDTH( HPS TO HPS)</t>
  </si>
  <si>
    <t>BACK NECK DROP(HPS TO BACK NECK SEAM)</t>
  </si>
  <si>
    <t>FRONT NECK DROP(HPS TO FRONT NECK SEAM)</t>
  </si>
  <si>
    <t>RỘNG CỔ - TỪ ĐỈNH VAI TỚI ĐỈNH VAI</t>
  </si>
  <si>
    <t>HẠ CỔ SAU - TỪ ĐỈNH VAI TỚI ĐƯỜNG MAY CỔ SAU</t>
  </si>
  <si>
    <t>HẠ CỔ TRƯỚC - TỪ ĐỈNH VAI TỚI ĐƯỜNG MAY CỔ TRƯỚC</t>
  </si>
  <si>
    <t>FRONT ZIPPER LENGTH</t>
  </si>
  <si>
    <t>DÀI DÂY KÉO THÂN TRƯỚC</t>
  </si>
  <si>
    <t>COLLAR HEIGHT AT CB</t>
  </si>
  <si>
    <t>COLLAR HEIGHT AT FRONT</t>
  </si>
  <si>
    <t>TO BẢN LÁ CỔ TẠI GIỮA SAU</t>
  </si>
  <si>
    <t>TO BẢN LÁ CỔ TAI GIỮA TRƯỚC</t>
  </si>
  <si>
    <t xml:space="preserve">BẮP TAY DƯỚI NÁCH 1" </t>
  </si>
  <si>
    <t>NÁCH ĐO THẲNG - TỪ ĐỈNH VAI ĐẾN ĐIỂM NÁCH</t>
  </si>
  <si>
    <t>XS</t>
  </si>
  <si>
    <t>2XL</t>
  </si>
  <si>
    <t>3XL</t>
  </si>
  <si>
    <t>4XL</t>
  </si>
  <si>
    <t>GRADING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</si>
</sst>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\ ?/8"/>
    <numFmt numFmtId="177" formatCode="#\ ?/4"/>
    <numFmt numFmtId="178" formatCode="#\ ?/2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sz val="12"/>
      <color theme="1"/>
      <name val="Arial"/>
      <family val="2"/>
    </font>
    <font>
      <b/>
      <sz val="12"/>
      <color rgb="FF17365D"/>
      <name val="Arial"/>
      <family val="2"/>
    </font>
    <font>
      <sz val="12"/>
      <color theme="1"/>
      <name val="Helvetica Neue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Helvetica Neue"/>
    </font>
    <font>
      <sz val="12"/>
      <color theme="1"/>
      <name val="Arimo"/>
    </font>
    <font>
      <b/>
      <sz val="22"/>
      <color rgb="FF17365D"/>
      <name val="Arial"/>
      <family val="2"/>
    </font>
    <font>
      <b/>
      <sz val="12"/>
      <name val="Calibri"/>
      <family val="2"/>
    </font>
    <font>
      <sz val="11"/>
      <color rgb="FF000000"/>
      <name val="Helvetica Neue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rgb="FFE5B8B7"/>
      </patternFill>
    </fill>
  </fills>
  <borders count="8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491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77" xfId="0" applyFont="1" applyBorder="1" applyAlignment="1">
      <alignment horizontal="center" vertical="center"/>
    </xf>
    <xf numFmtId="0" fontId="96" fillId="0" borderId="0" xfId="0" applyFont="1" applyAlignment="1">
      <alignment vertical="center"/>
    </xf>
    <xf numFmtId="0" fontId="95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5" fillId="0" borderId="0" xfId="0" applyFont="1" applyAlignment="1">
      <alignment vertical="center"/>
    </xf>
    <xf numFmtId="0" fontId="95" fillId="0" borderId="0" xfId="0" applyFont="1" applyAlignment="1">
      <alignment horizontal="left" vertical="center"/>
    </xf>
    <xf numFmtId="0" fontId="98" fillId="0" borderId="0" xfId="0" applyFont="1" applyAlignment="1">
      <alignment horizontal="left" vertical="center"/>
    </xf>
    <xf numFmtId="0" fontId="99" fillId="0" borderId="0" xfId="0" applyFont="1" applyAlignment="1">
      <alignment vertical="center"/>
    </xf>
    <xf numFmtId="0" fontId="98" fillId="0" borderId="0" xfId="0" applyFont="1" applyAlignment="1">
      <alignment horizontal="center" vertical="center"/>
    </xf>
    <xf numFmtId="15" fontId="98" fillId="0" borderId="0" xfId="0" applyNumberFormat="1" applyFont="1" applyAlignment="1">
      <alignment horizontal="center" vertical="center"/>
    </xf>
    <xf numFmtId="0" fontId="100" fillId="0" borderId="0" xfId="0" applyFont="1" applyAlignment="1">
      <alignment vertical="center"/>
    </xf>
    <xf numFmtId="0" fontId="101" fillId="0" borderId="0" xfId="0" applyFont="1"/>
    <xf numFmtId="0" fontId="98" fillId="0" borderId="71" xfId="0" applyFont="1" applyBorder="1" applyAlignment="1">
      <alignment horizontal="left" vertical="center"/>
    </xf>
    <xf numFmtId="0" fontId="99" fillId="0" borderId="72" xfId="0" applyFont="1" applyBorder="1" applyAlignment="1">
      <alignment vertical="center"/>
    </xf>
    <xf numFmtId="15" fontId="98" fillId="48" borderId="36" xfId="0" applyNumberFormat="1" applyFont="1" applyFill="1" applyBorder="1" applyAlignment="1">
      <alignment horizontal="center" vertical="center"/>
    </xf>
    <xf numFmtId="15" fontId="98" fillId="0" borderId="36" xfId="0" applyNumberFormat="1" applyFont="1" applyBorder="1" applyAlignment="1">
      <alignment horizontal="center" vertical="center"/>
    </xf>
    <xf numFmtId="0" fontId="98" fillId="0" borderId="73" xfId="0" applyFont="1" applyBorder="1" applyAlignment="1">
      <alignment horizontal="left" vertical="center"/>
    </xf>
    <xf numFmtId="0" fontId="99" fillId="0" borderId="74" xfId="0" applyFont="1" applyBorder="1" applyAlignment="1">
      <alignment horizontal="right" vertical="center"/>
    </xf>
    <xf numFmtId="0" fontId="99" fillId="0" borderId="74" xfId="0" applyFont="1" applyBorder="1" applyAlignment="1">
      <alignment horizontal="left" vertical="center"/>
    </xf>
    <xf numFmtId="0" fontId="98" fillId="0" borderId="41" xfId="0" applyFont="1" applyBorder="1" applyAlignment="1">
      <alignment horizontal="center" vertical="center"/>
    </xf>
    <xf numFmtId="0" fontId="98" fillId="0" borderId="41" xfId="0" applyFont="1" applyBorder="1" applyAlignment="1">
      <alignment horizontal="left" vertical="center"/>
    </xf>
    <xf numFmtId="0" fontId="99" fillId="0" borderId="74" xfId="0" applyFont="1" applyBorder="1" applyAlignment="1">
      <alignment vertical="center"/>
    </xf>
    <xf numFmtId="15" fontId="98" fillId="0" borderId="41" xfId="0" applyNumberFormat="1" applyFont="1" applyBorder="1" applyAlignment="1">
      <alignment horizontal="center" vertical="center"/>
    </xf>
    <xf numFmtId="0" fontId="98" fillId="0" borderId="75" xfId="0" applyFont="1" applyBorder="1" applyAlignment="1">
      <alignment horizontal="left" vertical="center"/>
    </xf>
    <xf numFmtId="0" fontId="98" fillId="49" borderId="33" xfId="0" applyFont="1" applyFill="1" applyBorder="1"/>
    <xf numFmtId="0" fontId="98" fillId="0" borderId="76" xfId="0" applyFont="1" applyBorder="1" applyAlignment="1">
      <alignment horizontal="center" vertical="center"/>
    </xf>
    <xf numFmtId="0" fontId="98" fillId="0" borderId="77" xfId="0" applyFont="1" applyBorder="1" applyAlignment="1">
      <alignment horizontal="left" vertical="center"/>
    </xf>
    <xf numFmtId="0" fontId="98" fillId="0" borderId="0" xfId="0" applyFont="1"/>
    <xf numFmtId="0" fontId="102" fillId="0" borderId="71" xfId="0" applyFont="1" applyBorder="1" applyAlignment="1">
      <alignment horizontal="center" vertical="center"/>
    </xf>
    <xf numFmtId="0" fontId="102" fillId="0" borderId="36" xfId="0" applyFont="1" applyBorder="1" applyAlignment="1">
      <alignment horizontal="left" vertical="center"/>
    </xf>
    <xf numFmtId="0" fontId="102" fillId="0" borderId="36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/>
    </xf>
    <xf numFmtId="0" fontId="98" fillId="0" borderId="41" xfId="0" applyFont="1" applyBorder="1" applyAlignment="1">
      <alignment vertical="center"/>
    </xf>
    <xf numFmtId="0" fontId="98" fillId="51" borderId="41" xfId="0" applyFont="1" applyFill="1" applyBorder="1" applyAlignment="1">
      <alignment horizontal="left" vertical="center"/>
    </xf>
    <xf numFmtId="0" fontId="103" fillId="0" borderId="0" xfId="0" applyFont="1" applyAlignment="1">
      <alignment vertical="center" wrapText="1"/>
    </xf>
    <xf numFmtId="12" fontId="101" fillId="0" borderId="0" xfId="0" applyNumberFormat="1" applyFont="1"/>
    <xf numFmtId="165" fontId="101" fillId="0" borderId="0" xfId="0" applyNumberFormat="1" applyFont="1"/>
    <xf numFmtId="178" fontId="98" fillId="51" borderId="41" xfId="0" applyNumberFormat="1" applyFont="1" applyFill="1" applyBorder="1" applyAlignment="1">
      <alignment horizontal="center" vertical="center"/>
    </xf>
    <xf numFmtId="177" fontId="98" fillId="51" borderId="41" xfId="0" applyNumberFormat="1" applyFont="1" applyFill="1" applyBorder="1" applyAlignment="1">
      <alignment horizontal="center" vertical="center"/>
    </xf>
    <xf numFmtId="0" fontId="100" fillId="0" borderId="73" xfId="0" applyFont="1" applyBorder="1" applyAlignment="1">
      <alignment horizontal="center"/>
    </xf>
    <xf numFmtId="0" fontId="100" fillId="0" borderId="41" xfId="0" applyFont="1" applyBorder="1"/>
    <xf numFmtId="0" fontId="100" fillId="51" borderId="41" xfId="0" applyFont="1" applyFill="1" applyBorder="1" applyAlignment="1">
      <alignment horizontal="left" vertical="center"/>
    </xf>
    <xf numFmtId="0" fontId="100" fillId="0" borderId="41" xfId="0" applyFont="1" applyBorder="1" applyAlignment="1">
      <alignment horizontal="left" vertical="center"/>
    </xf>
    <xf numFmtId="0" fontId="100" fillId="0" borderId="0" xfId="0" applyFont="1" applyAlignment="1">
      <alignment horizontal="left" vertical="center"/>
    </xf>
    <xf numFmtId="0" fontId="100" fillId="0" borderId="80" xfId="0" applyFont="1" applyBorder="1" applyAlignment="1">
      <alignment horizontal="left" vertical="center"/>
    </xf>
    <xf numFmtId="0" fontId="106" fillId="0" borderId="0" xfId="0" applyFont="1" applyAlignment="1">
      <alignment vertical="center"/>
    </xf>
    <xf numFmtId="0" fontId="102" fillId="9" borderId="36" xfId="0" applyFont="1" applyFill="1" applyBorder="1" applyAlignment="1">
      <alignment horizontal="center" vertical="center"/>
    </xf>
    <xf numFmtId="0" fontId="102" fillId="53" borderId="36" xfId="0" applyFont="1" applyFill="1" applyBorder="1" applyAlignment="1">
      <alignment horizontal="center" vertical="center"/>
    </xf>
    <xf numFmtId="12" fontId="98" fillId="53" borderId="41" xfId="0" applyNumberFormat="1" applyFont="1" applyFill="1" applyBorder="1" applyAlignment="1">
      <alignment horizontal="center" vertical="center"/>
    </xf>
    <xf numFmtId="12" fontId="98" fillId="53" borderId="41" xfId="0" applyNumberFormat="1" applyFont="1" applyFill="1" applyBorder="1" applyAlignment="1">
      <alignment horizontal="center"/>
    </xf>
    <xf numFmtId="0" fontId="98" fillId="3" borderId="73" xfId="0" applyFont="1" applyFill="1" applyBorder="1" applyAlignment="1">
      <alignment horizontal="center"/>
    </xf>
    <xf numFmtId="0" fontId="98" fillId="3" borderId="41" xfId="0" applyFont="1" applyFill="1" applyBorder="1" applyAlignment="1">
      <alignment vertical="center"/>
    </xf>
    <xf numFmtId="0" fontId="98" fillId="3" borderId="41" xfId="0" applyFont="1" applyFill="1" applyBorder="1" applyAlignment="1">
      <alignment horizontal="left" vertical="center" wrapText="1"/>
    </xf>
    <xf numFmtId="0" fontId="100" fillId="3" borderId="0" xfId="0" applyFont="1" applyFill="1" applyAlignment="1">
      <alignment horizontal="left" vertical="center"/>
    </xf>
    <xf numFmtId="0" fontId="100" fillId="0" borderId="81" xfId="0" applyFont="1" applyBorder="1" applyAlignment="1">
      <alignment horizontal="center"/>
    </xf>
    <xf numFmtId="0" fontId="98" fillId="51" borderId="54" xfId="0" applyFont="1" applyFill="1" applyBorder="1" applyAlignment="1">
      <alignment vertical="center"/>
    </xf>
    <xf numFmtId="0" fontId="105" fillId="51" borderId="54" xfId="0" applyFont="1" applyFill="1" applyBorder="1" applyAlignment="1">
      <alignment horizontal="left" vertical="center"/>
    </xf>
    <xf numFmtId="0" fontId="98" fillId="51" borderId="0" xfId="0" applyFont="1" applyFill="1" applyAlignment="1">
      <alignment vertical="center"/>
    </xf>
    <xf numFmtId="0" fontId="99" fillId="0" borderId="0" xfId="0" applyFont="1" applyAlignment="1">
      <alignment horizontal="center" vertical="center"/>
    </xf>
    <xf numFmtId="0" fontId="99" fillId="0" borderId="72" xfId="0" applyFont="1" applyBorder="1" applyAlignment="1">
      <alignment horizontal="center" vertical="center"/>
    </xf>
    <xf numFmtId="0" fontId="99" fillId="0" borderId="74" xfId="0" applyFont="1" applyBorder="1" applyAlignment="1">
      <alignment horizontal="center" vertical="center"/>
    </xf>
    <xf numFmtId="176" fontId="98" fillId="51" borderId="41" xfId="0" applyNumberFormat="1" applyFont="1" applyFill="1" applyBorder="1" applyAlignment="1">
      <alignment horizontal="center" vertical="center"/>
    </xf>
    <xf numFmtId="0" fontId="9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8" fillId="49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2" fontId="98" fillId="3" borderId="41" xfId="0" applyNumberFormat="1" applyFont="1" applyFill="1" applyBorder="1" applyAlignment="1">
      <alignment horizontal="center"/>
    </xf>
    <xf numFmtId="12" fontId="98" fillId="3" borderId="41" xfId="0" applyNumberFormat="1" applyFont="1" applyFill="1" applyBorder="1" applyAlignment="1">
      <alignment horizontal="center" vertical="center"/>
    </xf>
    <xf numFmtId="12" fontId="100" fillId="53" borderId="41" xfId="0" applyNumberFormat="1" applyFont="1" applyFill="1" applyBorder="1" applyAlignment="1">
      <alignment horizontal="center"/>
    </xf>
    <xf numFmtId="12" fontId="100" fillId="3" borderId="41" xfId="0" applyNumberFormat="1" applyFont="1" applyFill="1" applyBorder="1" applyAlignment="1">
      <alignment horizontal="center" vertical="center"/>
    </xf>
    <xf numFmtId="12" fontId="100" fillId="53" borderId="41" xfId="0" applyNumberFormat="1" applyFont="1" applyFill="1" applyBorder="1" applyAlignment="1">
      <alignment horizontal="center" vertical="center"/>
    </xf>
    <xf numFmtId="12" fontId="100" fillId="3" borderId="80" xfId="0" applyNumberFormat="1" applyFont="1" applyFill="1" applyBorder="1" applyAlignment="1">
      <alignment horizontal="center" vertical="center"/>
    </xf>
    <xf numFmtId="12" fontId="108" fillId="0" borderId="54" xfId="0" applyNumberFormat="1" applyFont="1" applyBorder="1" applyAlignment="1">
      <alignment horizontal="center" vertical="center"/>
    </xf>
    <xf numFmtId="12" fontId="102" fillId="52" borderId="41" xfId="0" applyNumberFormat="1" applyFont="1" applyFill="1" applyBorder="1" applyAlignment="1">
      <alignment horizontal="center" vertical="center"/>
    </xf>
    <xf numFmtId="12" fontId="102" fillId="9" borderId="41" xfId="0" applyNumberFormat="1" applyFont="1" applyFill="1" applyBorder="1" applyAlignment="1">
      <alignment horizontal="center" vertical="center"/>
    </xf>
    <xf numFmtId="177" fontId="102" fillId="52" borderId="41" xfId="0" applyNumberFormat="1" applyFont="1" applyFill="1" applyBorder="1" applyAlignment="1">
      <alignment horizontal="center" vertical="center"/>
    </xf>
    <xf numFmtId="12" fontId="104" fillId="52" borderId="41" xfId="0" applyNumberFormat="1" applyFont="1" applyFill="1" applyBorder="1" applyAlignment="1">
      <alignment horizontal="center"/>
    </xf>
    <xf numFmtId="12" fontId="104" fillId="9" borderId="41" xfId="0" applyNumberFormat="1" applyFont="1" applyFill="1" applyBorder="1" applyAlignment="1">
      <alignment horizontal="center"/>
    </xf>
    <xf numFmtId="177" fontId="104" fillId="9" borderId="80" xfId="0" applyNumberFormat="1" applyFont="1" applyFill="1" applyBorder="1" applyAlignment="1">
      <alignment horizontal="center"/>
    </xf>
    <xf numFmtId="12" fontId="96" fillId="0" borderId="54" xfId="0" applyNumberFormat="1" applyFont="1" applyBorder="1" applyAlignment="1">
      <alignment horizontal="center" vertical="center"/>
    </xf>
    <xf numFmtId="12" fontId="104" fillId="9" borderId="54" xfId="0" applyNumberFormat="1" applyFont="1" applyFill="1" applyBorder="1" applyAlignment="1">
      <alignment horizontal="center"/>
    </xf>
    <xf numFmtId="12" fontId="100" fillId="53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102" fillId="50" borderId="78" xfId="0" applyFont="1" applyFill="1" applyBorder="1" applyAlignment="1">
      <alignment horizontal="left" vertical="center"/>
    </xf>
    <xf numFmtId="0" fontId="107" fillId="0" borderId="79" xfId="0" applyFont="1" applyBorder="1" applyAlignment="1">
      <alignment horizontal="left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15" fontId="98" fillId="0" borderId="0" xfId="0" applyNumberFormat="1" applyFont="1" applyBorder="1" applyAlignment="1">
      <alignment horizontal="center" vertical="center"/>
    </xf>
    <xf numFmtId="0" fontId="98" fillId="0" borderId="0" xfId="0" applyFont="1" applyBorder="1" applyAlignment="1">
      <alignment horizontal="center" vertical="center"/>
    </xf>
    <xf numFmtId="0" fontId="107" fillId="0" borderId="0" xfId="0" applyFont="1" applyBorder="1" applyAlignment="1">
      <alignment horizontal="left"/>
    </xf>
    <xf numFmtId="0" fontId="102" fillId="0" borderId="72" xfId="0" applyFont="1" applyBorder="1" applyAlignment="1">
      <alignment horizontal="center" vertical="center"/>
    </xf>
    <xf numFmtId="178" fontId="98" fillId="51" borderId="74" xfId="0" applyNumberFormat="1" applyFont="1" applyFill="1" applyBorder="1" applyAlignment="1">
      <alignment horizontal="center" vertical="center"/>
    </xf>
    <xf numFmtId="176" fontId="98" fillId="51" borderId="74" xfId="0" applyNumberFormat="1" applyFont="1" applyFill="1" applyBorder="1" applyAlignment="1">
      <alignment horizontal="center" vertical="center"/>
    </xf>
    <xf numFmtId="177" fontId="98" fillId="51" borderId="74" xfId="0" applyNumberFormat="1" applyFont="1" applyFill="1" applyBorder="1" applyAlignment="1">
      <alignment horizontal="center" vertical="center"/>
    </xf>
    <xf numFmtId="0" fontId="107" fillId="0" borderId="82" xfId="0" applyFont="1" applyBorder="1" applyAlignment="1">
      <alignment horizontal="left"/>
    </xf>
    <xf numFmtId="0" fontId="102" fillId="0" borderId="54" xfId="0" applyFont="1" applyBorder="1" applyAlignment="1">
      <alignment horizontal="center" vertical="center"/>
    </xf>
    <xf numFmtId="0" fontId="102" fillId="53" borderId="54" xfId="0" applyFont="1" applyFill="1" applyBorder="1" applyAlignment="1">
      <alignment horizontal="center" vertical="center"/>
    </xf>
    <xf numFmtId="0" fontId="102" fillId="9" borderId="54" xfId="0" applyFont="1" applyFill="1" applyBorder="1" applyAlignment="1">
      <alignment horizontal="center" vertical="center"/>
    </xf>
    <xf numFmtId="178" fontId="98" fillId="51" borderId="54" xfId="0" applyNumberFormat="1" applyFont="1" applyFill="1" applyBorder="1" applyAlignment="1">
      <alignment horizontal="center" vertical="center"/>
    </xf>
    <xf numFmtId="12" fontId="98" fillId="53" borderId="54" xfId="0" applyNumberFormat="1" applyFont="1" applyFill="1" applyBorder="1" applyAlignment="1">
      <alignment horizontal="center" vertical="center"/>
    </xf>
    <xf numFmtId="12" fontId="102" fillId="52" borderId="54" xfId="0" applyNumberFormat="1" applyFont="1" applyFill="1" applyBorder="1" applyAlignment="1">
      <alignment horizontal="center" vertical="center"/>
    </xf>
    <xf numFmtId="176" fontId="98" fillId="51" borderId="54" xfId="0" applyNumberFormat="1" applyFont="1" applyFill="1" applyBorder="1" applyAlignment="1">
      <alignment horizontal="center" vertical="center"/>
    </xf>
    <xf numFmtId="12" fontId="102" fillId="9" borderId="54" xfId="0" applyNumberFormat="1" applyFont="1" applyFill="1" applyBorder="1" applyAlignment="1">
      <alignment horizontal="center" vertical="center"/>
    </xf>
    <xf numFmtId="177" fontId="102" fillId="52" borderId="54" xfId="0" applyNumberFormat="1" applyFont="1" applyFill="1" applyBorder="1" applyAlignment="1">
      <alignment horizontal="center" vertical="center"/>
    </xf>
    <xf numFmtId="177" fontId="98" fillId="51" borderId="54" xfId="0" applyNumberFormat="1" applyFont="1" applyFill="1" applyBorder="1" applyAlignment="1">
      <alignment horizontal="center" vertical="center"/>
    </xf>
    <xf numFmtId="12" fontId="98" fillId="52" borderId="54" xfId="0" applyNumberFormat="1" applyFont="1" applyFill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12" fontId="104" fillId="52" borderId="54" xfId="0" applyNumberFormat="1" applyFont="1" applyFill="1" applyBorder="1" applyAlignment="1">
      <alignment horizontal="center" vertical="center"/>
    </xf>
    <xf numFmtId="12" fontId="104" fillId="9" borderId="54" xfId="0" applyNumberFormat="1" applyFont="1" applyFill="1" applyBorder="1" applyAlignment="1">
      <alignment horizontal="center" vertical="center"/>
    </xf>
    <xf numFmtId="177" fontId="104" fillId="9" borderId="54" xfId="0" applyNumberFormat="1" applyFont="1" applyFill="1" applyBorder="1" applyAlignment="1">
      <alignment horizontal="center" vertic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52" customWidth="1"/>
    <col min="2" max="2" width="25" style="52" customWidth="1"/>
    <col min="3" max="3" width="24.140625" style="52" customWidth="1"/>
    <col min="4" max="4" width="29.5703125" style="52" customWidth="1"/>
    <col min="5" max="5" width="29.28515625" style="52" customWidth="1"/>
    <col min="6" max="6" width="24.57031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18.85546875" style="52" customWidth="1"/>
    <col min="13" max="13" width="14.140625" style="52" customWidth="1"/>
    <col min="14" max="15" width="13.42578125" style="52" customWidth="1"/>
    <col min="16" max="16" width="24.140625" style="52" customWidth="1"/>
    <col min="17" max="17" width="14.85546875" style="52" bestFit="1" customWidth="1"/>
    <col min="18" max="16384" width="9.140625" style="52"/>
  </cols>
  <sheetData>
    <row r="1" spans="1:16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17" t="s">
        <v>113</v>
      </c>
      <c r="N1" s="417" t="s">
        <v>113</v>
      </c>
      <c r="O1" s="418" t="s">
        <v>114</v>
      </c>
      <c r="P1" s="418"/>
    </row>
    <row r="2" spans="1:16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17" t="s">
        <v>115</v>
      </c>
      <c r="N2" s="417" t="s">
        <v>115</v>
      </c>
      <c r="O2" s="419" t="s">
        <v>116</v>
      </c>
      <c r="P2" s="419"/>
    </row>
    <row r="3" spans="1:16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17" t="s">
        <v>117</v>
      </c>
      <c r="N3" s="417" t="s">
        <v>117</v>
      </c>
      <c r="O3" s="420" t="s">
        <v>119</v>
      </c>
      <c r="P3" s="418"/>
    </row>
    <row r="4" spans="1:16" s="5" customFormat="1" ht="33" customHeight="1" thickBot="1">
      <c r="B4" s="6" t="s">
        <v>167</v>
      </c>
      <c r="G4" s="7"/>
    </row>
    <row r="5" spans="1:16" s="5" customFormat="1" ht="57.95" customHeight="1">
      <c r="B5" s="8" t="s">
        <v>0</v>
      </c>
      <c r="C5" s="8"/>
      <c r="D5" s="6"/>
      <c r="F5" s="9"/>
      <c r="G5" s="403" t="s">
        <v>179</v>
      </c>
      <c r="H5" s="404"/>
      <c r="I5" s="404"/>
      <c r="J5" s="404"/>
      <c r="K5" s="404"/>
      <c r="L5" s="405"/>
    </row>
    <row r="6" spans="1:16" s="10" customFormat="1" ht="57.95" customHeight="1">
      <c r="B6" s="11" t="s">
        <v>43</v>
      </c>
      <c r="C6" s="11"/>
      <c r="D6" s="12" t="s">
        <v>180</v>
      </c>
      <c r="E6" s="14"/>
      <c r="F6" s="11"/>
      <c r="G6" s="406"/>
      <c r="H6" s="407"/>
      <c r="I6" s="407"/>
      <c r="J6" s="407"/>
      <c r="K6" s="407"/>
      <c r="L6" s="408"/>
      <c r="M6" s="13"/>
      <c r="N6" s="13"/>
      <c r="O6" s="13"/>
      <c r="P6" s="13"/>
    </row>
    <row r="7" spans="1:16" s="10" customFormat="1" ht="57.95" customHeight="1">
      <c r="B7" s="11" t="s">
        <v>44</v>
      </c>
      <c r="C7" s="11"/>
      <c r="D7" s="12" t="s">
        <v>181</v>
      </c>
      <c r="E7" s="12"/>
      <c r="F7" s="11"/>
      <c r="G7" s="406"/>
      <c r="H7" s="407"/>
      <c r="I7" s="407"/>
      <c r="J7" s="407"/>
      <c r="K7" s="407"/>
      <c r="L7" s="408"/>
      <c r="M7" s="13"/>
      <c r="N7" s="13"/>
      <c r="O7" s="13"/>
      <c r="P7" s="13"/>
    </row>
    <row r="8" spans="1:16" s="10" customFormat="1" ht="57.95" customHeight="1" thickBot="1">
      <c r="B8" s="11" t="s">
        <v>45</v>
      </c>
      <c r="C8" s="11"/>
      <c r="D8" s="412" t="s">
        <v>182</v>
      </c>
      <c r="E8" s="412"/>
      <c r="F8" s="412"/>
      <c r="G8" s="409"/>
      <c r="H8" s="410"/>
      <c r="I8" s="410"/>
      <c r="J8" s="410"/>
      <c r="K8" s="410"/>
      <c r="L8" s="411"/>
      <c r="M8" s="13"/>
      <c r="N8" s="13"/>
      <c r="O8" s="13"/>
      <c r="P8" s="13"/>
    </row>
    <row r="9" spans="1:16" s="15" customFormat="1" ht="33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3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13">
        <v>44964</v>
      </c>
      <c r="E11" s="414"/>
      <c r="F11" s="414"/>
      <c r="G11" s="25"/>
      <c r="H11" s="26"/>
      <c r="I11" s="23"/>
      <c r="J11" s="23" t="s">
        <v>4</v>
      </c>
      <c r="K11" s="23"/>
      <c r="L11" s="415" t="s">
        <v>168</v>
      </c>
      <c r="M11" s="415"/>
      <c r="N11" s="415"/>
      <c r="O11" s="415"/>
      <c r="P11" s="415"/>
    </row>
    <row r="12" spans="1:16" s="15" customFormat="1" ht="33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33">
      <c r="B13" s="416"/>
      <c r="C13" s="416"/>
      <c r="D13" s="416"/>
      <c r="E13" s="416"/>
      <c r="F13" s="416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33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94" t="s">
        <v>187</v>
      </c>
      <c r="E28" s="394"/>
      <c r="F28" s="394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394" t="str">
        <f>+D28</f>
        <v>WASHED BURGUNDY</v>
      </c>
      <c r="E29" s="394"/>
      <c r="F29" s="394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95" t="str">
        <f>+D29</f>
        <v>WASHED BURGUNDY</v>
      </c>
      <c r="E30" s="395"/>
      <c r="F30" s="395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9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396" t="s">
        <v>170</v>
      </c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</row>
    <row r="44" spans="1:16" s="4" customFormat="1" ht="59.1" customHeight="1" thickBot="1">
      <c r="B44" s="105" t="s">
        <v>14</v>
      </c>
      <c r="C44" s="35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</row>
    <row r="45" spans="1:16" s="36" customFormat="1" ht="120.75" thickBot="1">
      <c r="A45" s="398" t="s">
        <v>15</v>
      </c>
      <c r="B45" s="399"/>
      <c r="C45" s="39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00" t="s">
        <v>51</v>
      </c>
      <c r="N45" s="401"/>
      <c r="O45" s="401"/>
      <c r="P45" s="402"/>
    </row>
    <row r="46" spans="1:16" s="46" customFormat="1" ht="45.75" hidden="1" customHeight="1">
      <c r="A46" s="391" t="str">
        <f>D18</f>
        <v>BLACK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3"/>
    </row>
    <row r="47" spans="1:16" s="169" customFormat="1" ht="120" hidden="1" customHeight="1">
      <c r="A47" s="145">
        <v>1</v>
      </c>
      <c r="B47" s="386" t="str">
        <f>$L$11</f>
        <v>100% DRY COTTON FLEECE 410GSM</v>
      </c>
      <c r="C47" s="386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387"/>
      <c r="N47" s="388"/>
      <c r="O47" s="388"/>
      <c r="P47" s="389"/>
    </row>
    <row r="48" spans="1:16" s="169" customFormat="1" ht="89.25" hidden="1" customHeight="1">
      <c r="A48" s="174">
        <v>2</v>
      </c>
      <c r="B48" s="386" t="s">
        <v>189</v>
      </c>
      <c r="C48" s="386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387"/>
      <c r="N48" s="388"/>
      <c r="O48" s="388"/>
      <c r="P48" s="389"/>
    </row>
    <row r="49" spans="1:16" s="169" customFormat="1" ht="129" hidden="1" customHeight="1">
      <c r="A49" s="145">
        <v>3</v>
      </c>
      <c r="B49" s="390" t="s">
        <v>166</v>
      </c>
      <c r="C49" s="390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387"/>
      <c r="N49" s="388"/>
      <c r="O49" s="388"/>
      <c r="P49" s="389"/>
    </row>
    <row r="50" spans="1:16" s="46" customFormat="1" ht="51.75" customHeight="1">
      <c r="A50" s="383" t="str">
        <f>D23</f>
        <v>GREY HEATHER</v>
      </c>
      <c r="B50" s="384"/>
      <c r="C50" s="384"/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5"/>
    </row>
    <row r="51" spans="1:16" s="169" customFormat="1" ht="186.75" customHeight="1">
      <c r="A51" s="145">
        <v>1</v>
      </c>
      <c r="B51" s="386" t="str">
        <f>$L$11</f>
        <v>100% DRY COTTON FLEECE 410GSM</v>
      </c>
      <c r="C51" s="386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87" t="s">
        <v>217</v>
      </c>
      <c r="N51" s="388"/>
      <c r="O51" s="388"/>
      <c r="P51" s="389"/>
    </row>
    <row r="52" spans="1:16" s="169" customFormat="1" ht="186.75" customHeight="1">
      <c r="A52" s="174">
        <v>2</v>
      </c>
      <c r="B52" s="386" t="s">
        <v>189</v>
      </c>
      <c r="C52" s="386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387" t="s">
        <v>208</v>
      </c>
      <c r="N52" s="388"/>
      <c r="O52" s="388"/>
      <c r="P52" s="389"/>
    </row>
    <row r="53" spans="1:16" s="169" customFormat="1" ht="186.75" customHeight="1">
      <c r="A53" s="145">
        <v>3</v>
      </c>
      <c r="B53" s="390" t="s">
        <v>166</v>
      </c>
      <c r="C53" s="390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387" t="s">
        <v>209</v>
      </c>
      <c r="N53" s="388"/>
      <c r="O53" s="388"/>
      <c r="P53" s="389"/>
    </row>
    <row r="54" spans="1:16" s="46" customFormat="1" ht="51.75" hidden="1" customHeight="1">
      <c r="A54" s="383" t="str">
        <f>D28</f>
        <v>WASHED BURGUNDY</v>
      </c>
      <c r="B54" s="384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5"/>
    </row>
    <row r="55" spans="1:16" s="169" customFormat="1" ht="96.75" hidden="1" customHeight="1">
      <c r="A55" s="145">
        <v>1</v>
      </c>
      <c r="B55" s="386" t="str">
        <f>$L$11</f>
        <v>100% DRY COTTON FLEECE 410GSM</v>
      </c>
      <c r="C55" s="386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387"/>
      <c r="N55" s="388"/>
      <c r="O55" s="388"/>
      <c r="P55" s="389"/>
    </row>
    <row r="56" spans="1:16" s="169" customFormat="1" ht="70.5" hidden="1" customHeight="1">
      <c r="A56" s="174">
        <v>2</v>
      </c>
      <c r="B56" s="386" t="s">
        <v>189</v>
      </c>
      <c r="C56" s="386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387"/>
      <c r="N56" s="388"/>
      <c r="O56" s="388"/>
      <c r="P56" s="389"/>
    </row>
    <row r="57" spans="1:16" s="169" customFormat="1" ht="125.25" hidden="1" customHeight="1">
      <c r="A57" s="145">
        <v>3</v>
      </c>
      <c r="B57" s="390" t="s">
        <v>166</v>
      </c>
      <c r="C57" s="390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387"/>
      <c r="N57" s="388"/>
      <c r="O57" s="388"/>
      <c r="P57" s="389"/>
    </row>
    <row r="58" spans="1:16" s="46" customFormat="1" ht="51.75" hidden="1" customHeight="1">
      <c r="A58" s="383" t="str">
        <f>D33</f>
        <v>LIME</v>
      </c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5"/>
    </row>
    <row r="59" spans="1:16" s="169" customFormat="1" ht="96.75" hidden="1" customHeight="1">
      <c r="A59" s="145">
        <v>1</v>
      </c>
      <c r="B59" s="386" t="str">
        <f>$L$11</f>
        <v>100% DRY COTTON FLEECE 410GSM</v>
      </c>
      <c r="C59" s="386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387"/>
      <c r="N59" s="388"/>
      <c r="O59" s="388"/>
      <c r="P59" s="389"/>
    </row>
    <row r="60" spans="1:16" s="169" customFormat="1" ht="70.5" hidden="1" customHeight="1">
      <c r="A60" s="174">
        <v>2</v>
      </c>
      <c r="B60" s="386" t="s">
        <v>189</v>
      </c>
      <c r="C60" s="386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387"/>
      <c r="N60" s="388"/>
      <c r="O60" s="388"/>
      <c r="P60" s="389"/>
    </row>
    <row r="61" spans="1:16" s="169" customFormat="1" ht="125.25" hidden="1" customHeight="1">
      <c r="A61" s="145">
        <v>3</v>
      </c>
      <c r="B61" s="390" t="s">
        <v>166</v>
      </c>
      <c r="C61" s="390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387"/>
      <c r="N61" s="388"/>
      <c r="O61" s="388"/>
      <c r="P61" s="389"/>
    </row>
    <row r="62" spans="1:16" s="46" customFormat="1" ht="21.75" customHeight="1">
      <c r="A62" s="383"/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5"/>
    </row>
    <row r="63" spans="1:16" s="37" customFormat="1" ht="33.75" thickBot="1">
      <c r="B63" s="105" t="s">
        <v>21</v>
      </c>
      <c r="C63" s="38"/>
      <c r="D63" s="38"/>
      <c r="E63" s="38"/>
      <c r="G63" s="39"/>
      <c r="P63" s="40"/>
    </row>
    <row r="64" spans="1:16" s="54" customFormat="1" ht="96">
      <c r="A64" s="371" t="s">
        <v>22</v>
      </c>
      <c r="B64" s="372"/>
      <c r="C64" s="372"/>
      <c r="D64" s="372"/>
      <c r="E64" s="373"/>
      <c r="F64" s="102" t="s">
        <v>47</v>
      </c>
      <c r="G64" s="102" t="s">
        <v>23</v>
      </c>
      <c r="H64" s="374" t="s">
        <v>42</v>
      </c>
      <c r="I64" s="375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59" t="s">
        <v>41</v>
      </c>
      <c r="C65" s="359"/>
      <c r="D65" s="359"/>
      <c r="E65" s="359"/>
      <c r="F65" s="112" t="str">
        <f>H65</f>
        <v>BLACK</v>
      </c>
      <c r="G65" s="142"/>
      <c r="H65" s="363" t="str">
        <f>$D$18</f>
        <v>BLACK</v>
      </c>
      <c r="I65" s="362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59" t="s">
        <v>41</v>
      </c>
      <c r="C66" s="359"/>
      <c r="D66" s="359"/>
      <c r="E66" s="359"/>
      <c r="F66" s="112" t="str">
        <f>H66</f>
        <v>GREY HEATHER</v>
      </c>
      <c r="G66" s="142" t="s">
        <v>216</v>
      </c>
      <c r="H66" s="363" t="str">
        <f>$D$23</f>
        <v>GREY HEATHER</v>
      </c>
      <c r="I66" s="362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59" t="s">
        <v>41</v>
      </c>
      <c r="C67" s="359"/>
      <c r="D67" s="359"/>
      <c r="E67" s="359"/>
      <c r="F67" s="112" t="str">
        <f>H67</f>
        <v>WASHED BURGUNDY</v>
      </c>
      <c r="G67" s="142"/>
      <c r="H67" s="363" t="str">
        <f>$D$28</f>
        <v>WASHED BURGUNDY</v>
      </c>
      <c r="I67" s="362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59" t="s">
        <v>41</v>
      </c>
      <c r="C68" s="359"/>
      <c r="D68" s="359"/>
      <c r="E68" s="359"/>
      <c r="F68" s="112" t="str">
        <f>H68</f>
        <v>LIME</v>
      </c>
      <c r="G68" s="142"/>
      <c r="H68" s="363" t="str">
        <f>$D$33</f>
        <v>LIME</v>
      </c>
      <c r="I68" s="362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59" t="s">
        <v>163</v>
      </c>
      <c r="C69" s="359"/>
      <c r="D69" s="359"/>
      <c r="E69" s="359"/>
      <c r="F69" s="365" t="s">
        <v>39</v>
      </c>
      <c r="G69" s="368" t="s">
        <v>171</v>
      </c>
      <c r="H69" s="380" t="str">
        <f>$D$18</f>
        <v>BLACK</v>
      </c>
      <c r="I69" s="381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59" t="s">
        <v>163</v>
      </c>
      <c r="C70" s="359"/>
      <c r="D70" s="359"/>
      <c r="E70" s="359"/>
      <c r="F70" s="378" t="s">
        <v>39</v>
      </c>
      <c r="G70" s="379" t="s">
        <v>171</v>
      </c>
      <c r="H70" s="382" t="str">
        <f>$D$23</f>
        <v>GREY HEATHER</v>
      </c>
      <c r="I70" s="382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59" t="s">
        <v>163</v>
      </c>
      <c r="C71" s="359"/>
      <c r="D71" s="359"/>
      <c r="E71" s="359"/>
      <c r="F71" s="366" t="s">
        <v>39</v>
      </c>
      <c r="G71" s="369" t="s">
        <v>171</v>
      </c>
      <c r="H71" s="376" t="str">
        <f>$D$28</f>
        <v>WASHED BURGUNDY</v>
      </c>
      <c r="I71" s="377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59" t="s">
        <v>163</v>
      </c>
      <c r="C72" s="359"/>
      <c r="D72" s="359"/>
      <c r="E72" s="359"/>
      <c r="F72" s="367" t="s">
        <v>39</v>
      </c>
      <c r="G72" s="370" t="s">
        <v>171</v>
      </c>
      <c r="H72" s="363" t="str">
        <f>$D$33</f>
        <v>LIME</v>
      </c>
      <c r="I72" s="362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58" t="s">
        <v>191</v>
      </c>
      <c r="C73" s="359"/>
      <c r="D73" s="359"/>
      <c r="E73" s="359"/>
      <c r="F73" s="365" t="s">
        <v>147</v>
      </c>
      <c r="G73" s="368" t="s">
        <v>192</v>
      </c>
      <c r="H73" s="380" t="str">
        <f>$D$18</f>
        <v>BLACK</v>
      </c>
      <c r="I73" s="381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58" t="s">
        <v>191</v>
      </c>
      <c r="C74" s="359"/>
      <c r="D74" s="359"/>
      <c r="E74" s="359"/>
      <c r="F74" s="378"/>
      <c r="G74" s="379"/>
      <c r="H74" s="382" t="str">
        <f>$D$23</f>
        <v>GREY HEATHER</v>
      </c>
      <c r="I74" s="382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58" t="s">
        <v>191</v>
      </c>
      <c r="C75" s="359"/>
      <c r="D75" s="359"/>
      <c r="E75" s="359"/>
      <c r="F75" s="366"/>
      <c r="G75" s="369"/>
      <c r="H75" s="376" t="str">
        <f>$D$28</f>
        <v>WASHED BURGUNDY</v>
      </c>
      <c r="I75" s="377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58" t="s">
        <v>191</v>
      </c>
      <c r="C76" s="359"/>
      <c r="D76" s="359"/>
      <c r="E76" s="359"/>
      <c r="F76" s="367"/>
      <c r="G76" s="370"/>
      <c r="H76" s="363" t="str">
        <f>$D$33</f>
        <v>LIME</v>
      </c>
      <c r="I76" s="362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58" t="s">
        <v>125</v>
      </c>
      <c r="C77" s="359"/>
      <c r="D77" s="359"/>
      <c r="E77" s="359"/>
      <c r="F77" s="365" t="s">
        <v>147</v>
      </c>
      <c r="G77" s="368" t="s">
        <v>126</v>
      </c>
      <c r="H77" s="380" t="str">
        <f>$D$18</f>
        <v>BLACK</v>
      </c>
      <c r="I77" s="381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58" t="s">
        <v>125</v>
      </c>
      <c r="C78" s="359"/>
      <c r="D78" s="359"/>
      <c r="E78" s="359"/>
      <c r="F78" s="378"/>
      <c r="G78" s="379"/>
      <c r="H78" s="382" t="str">
        <f>$D$23</f>
        <v>GREY HEATHER</v>
      </c>
      <c r="I78" s="382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58" t="s">
        <v>125</v>
      </c>
      <c r="C79" s="359"/>
      <c r="D79" s="359"/>
      <c r="E79" s="359"/>
      <c r="F79" s="366"/>
      <c r="G79" s="369"/>
      <c r="H79" s="376" t="str">
        <f>$D$28</f>
        <v>WASHED BURGUNDY</v>
      </c>
      <c r="I79" s="377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58" t="s">
        <v>125</v>
      </c>
      <c r="C80" s="359"/>
      <c r="D80" s="359"/>
      <c r="E80" s="359"/>
      <c r="F80" s="367"/>
      <c r="G80" s="370"/>
      <c r="H80" s="363" t="str">
        <f>$D$33</f>
        <v>LIME</v>
      </c>
      <c r="I80" s="362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58" t="s">
        <v>154</v>
      </c>
      <c r="C81" s="359"/>
      <c r="D81" s="359"/>
      <c r="E81" s="359"/>
      <c r="F81" s="365" t="s">
        <v>129</v>
      </c>
      <c r="G81" s="368"/>
      <c r="H81" s="380" t="str">
        <f>$D$18</f>
        <v>BLACK</v>
      </c>
      <c r="I81" s="381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58" t="s">
        <v>154</v>
      </c>
      <c r="C82" s="359"/>
      <c r="D82" s="359"/>
      <c r="E82" s="359"/>
      <c r="F82" s="378"/>
      <c r="G82" s="379"/>
      <c r="H82" s="382" t="str">
        <f>$D$23</f>
        <v>GREY HEATHER</v>
      </c>
      <c r="I82" s="382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58" t="s">
        <v>154</v>
      </c>
      <c r="C83" s="359"/>
      <c r="D83" s="359"/>
      <c r="E83" s="359"/>
      <c r="F83" s="366"/>
      <c r="G83" s="369"/>
      <c r="H83" s="376" t="str">
        <f>$D$28</f>
        <v>WASHED BURGUNDY</v>
      </c>
      <c r="I83" s="377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58" t="s">
        <v>154</v>
      </c>
      <c r="C84" s="359"/>
      <c r="D84" s="359"/>
      <c r="E84" s="359"/>
      <c r="F84" s="367"/>
      <c r="G84" s="370"/>
      <c r="H84" s="363" t="str">
        <f>$D$33</f>
        <v>LIME</v>
      </c>
      <c r="I84" s="362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59" t="s">
        <v>127</v>
      </c>
      <c r="C85" s="359"/>
      <c r="D85" s="359"/>
      <c r="E85" s="359"/>
      <c r="F85" s="365" t="s">
        <v>148</v>
      </c>
      <c r="G85" s="368" t="s">
        <v>128</v>
      </c>
      <c r="H85" s="380" t="str">
        <f>$D$18</f>
        <v>BLACK</v>
      </c>
      <c r="I85" s="381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59" t="s">
        <v>127</v>
      </c>
      <c r="C86" s="359"/>
      <c r="D86" s="359"/>
      <c r="E86" s="359"/>
      <c r="F86" s="378"/>
      <c r="G86" s="379"/>
      <c r="H86" s="382" t="str">
        <f>$D$23</f>
        <v>GREY HEATHER</v>
      </c>
      <c r="I86" s="382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33" hidden="1">
      <c r="A87" s="111">
        <v>6</v>
      </c>
      <c r="B87" s="359" t="s">
        <v>127</v>
      </c>
      <c r="C87" s="359"/>
      <c r="D87" s="359"/>
      <c r="E87" s="359"/>
      <c r="F87" s="366"/>
      <c r="G87" s="369"/>
      <c r="H87" s="376" t="str">
        <f>$D$28</f>
        <v>WASHED BURGUNDY</v>
      </c>
      <c r="I87" s="377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33" hidden="1">
      <c r="A88" s="111">
        <v>6</v>
      </c>
      <c r="B88" s="359" t="s">
        <v>127</v>
      </c>
      <c r="C88" s="359"/>
      <c r="D88" s="359"/>
      <c r="E88" s="359"/>
      <c r="F88" s="367"/>
      <c r="G88" s="370"/>
      <c r="H88" s="363" t="str">
        <f>$D$33</f>
        <v>LIME</v>
      </c>
      <c r="I88" s="362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33.7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96">
      <c r="A90" s="371" t="s">
        <v>22</v>
      </c>
      <c r="B90" s="372"/>
      <c r="C90" s="372"/>
      <c r="D90" s="372"/>
      <c r="E90" s="373"/>
      <c r="F90" s="102" t="s">
        <v>47</v>
      </c>
      <c r="G90" s="102" t="s">
        <v>23</v>
      </c>
      <c r="H90" s="374" t="s">
        <v>42</v>
      </c>
      <c r="I90" s="375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33" hidden="1">
      <c r="A91" s="111">
        <v>1</v>
      </c>
      <c r="B91" s="358" t="s">
        <v>172</v>
      </c>
      <c r="C91" s="359"/>
      <c r="D91" s="359"/>
      <c r="E91" s="359"/>
      <c r="F91" s="365" t="s">
        <v>129</v>
      </c>
      <c r="G91" s="368" t="s">
        <v>158</v>
      </c>
      <c r="H91" s="363" t="str">
        <f>$D$18</f>
        <v>BLACK</v>
      </c>
      <c r="I91" s="362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58" t="s">
        <v>172</v>
      </c>
      <c r="C92" s="359"/>
      <c r="D92" s="359"/>
      <c r="E92" s="359"/>
      <c r="F92" s="366"/>
      <c r="G92" s="369"/>
      <c r="H92" s="363" t="str">
        <f>$D$23</f>
        <v>GREY HEATHER</v>
      </c>
      <c r="I92" s="362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33" hidden="1">
      <c r="A93" s="111">
        <v>1</v>
      </c>
      <c r="B93" s="358" t="s">
        <v>172</v>
      </c>
      <c r="C93" s="359"/>
      <c r="D93" s="359"/>
      <c r="E93" s="359"/>
      <c r="F93" s="366"/>
      <c r="G93" s="369"/>
      <c r="H93" s="363" t="str">
        <f>$D$28</f>
        <v>WASHED BURGUNDY</v>
      </c>
      <c r="I93" s="362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33" hidden="1">
      <c r="A94" s="111">
        <v>1</v>
      </c>
      <c r="B94" s="358" t="s">
        <v>172</v>
      </c>
      <c r="C94" s="359"/>
      <c r="D94" s="359"/>
      <c r="E94" s="359"/>
      <c r="F94" s="367"/>
      <c r="G94" s="370"/>
      <c r="H94" s="363" t="str">
        <f>$D$33</f>
        <v>LIME</v>
      </c>
      <c r="I94" s="362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33" hidden="1">
      <c r="A95" s="111">
        <v>2</v>
      </c>
      <c r="B95" s="327" t="s">
        <v>173</v>
      </c>
      <c r="C95" s="364"/>
      <c r="D95" s="364"/>
      <c r="E95" s="328"/>
      <c r="F95" s="365" t="s">
        <v>129</v>
      </c>
      <c r="G95" s="368" t="s">
        <v>158</v>
      </c>
      <c r="H95" s="363" t="str">
        <f>$D$18</f>
        <v>BLACK</v>
      </c>
      <c r="I95" s="362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27" t="s">
        <v>173</v>
      </c>
      <c r="C96" s="364"/>
      <c r="D96" s="364"/>
      <c r="E96" s="328"/>
      <c r="F96" s="366"/>
      <c r="G96" s="369"/>
      <c r="H96" s="363" t="str">
        <f>$D$23</f>
        <v>GREY HEATHER</v>
      </c>
      <c r="I96" s="362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33" hidden="1">
      <c r="A97" s="111">
        <v>2</v>
      </c>
      <c r="B97" s="327" t="s">
        <v>173</v>
      </c>
      <c r="C97" s="364"/>
      <c r="D97" s="364"/>
      <c r="E97" s="328"/>
      <c r="F97" s="366"/>
      <c r="G97" s="369"/>
      <c r="H97" s="363" t="str">
        <f>$D$28</f>
        <v>WASHED BURGUNDY</v>
      </c>
      <c r="I97" s="362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33" hidden="1">
      <c r="A98" s="111">
        <v>2</v>
      </c>
      <c r="B98" s="327" t="s">
        <v>173</v>
      </c>
      <c r="C98" s="364"/>
      <c r="D98" s="364"/>
      <c r="E98" s="328"/>
      <c r="F98" s="367"/>
      <c r="G98" s="370"/>
      <c r="H98" s="363" t="str">
        <f>$D$33</f>
        <v>LIME</v>
      </c>
      <c r="I98" s="362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33" hidden="1">
      <c r="A99" s="111">
        <v>3</v>
      </c>
      <c r="B99" s="327" t="s">
        <v>193</v>
      </c>
      <c r="C99" s="364"/>
      <c r="D99" s="364"/>
      <c r="E99" s="328"/>
      <c r="F99" s="365" t="s">
        <v>131</v>
      </c>
      <c r="G99" s="368" t="s">
        <v>214</v>
      </c>
      <c r="H99" s="363" t="str">
        <f>$D$18</f>
        <v>BLACK</v>
      </c>
      <c r="I99" s="362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27" t="s">
        <v>193</v>
      </c>
      <c r="C100" s="364"/>
      <c r="D100" s="364"/>
      <c r="E100" s="328"/>
      <c r="F100" s="366"/>
      <c r="G100" s="369"/>
      <c r="H100" s="363" t="str">
        <f>$D$23</f>
        <v>GREY HEATHER</v>
      </c>
      <c r="I100" s="362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33" hidden="1">
      <c r="A101" s="111">
        <v>3</v>
      </c>
      <c r="B101" s="327" t="s">
        <v>193</v>
      </c>
      <c r="C101" s="364"/>
      <c r="D101" s="364"/>
      <c r="E101" s="328"/>
      <c r="F101" s="366"/>
      <c r="G101" s="369"/>
      <c r="H101" s="363" t="str">
        <f>$D$28</f>
        <v>WASHED BURGUNDY</v>
      </c>
      <c r="I101" s="362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33" hidden="1">
      <c r="A102" s="111">
        <v>3</v>
      </c>
      <c r="B102" s="327" t="s">
        <v>193</v>
      </c>
      <c r="C102" s="364"/>
      <c r="D102" s="364"/>
      <c r="E102" s="328"/>
      <c r="F102" s="367"/>
      <c r="G102" s="370"/>
      <c r="H102" s="363" t="str">
        <f>$D$33</f>
        <v>LIME</v>
      </c>
      <c r="I102" s="362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33" hidden="1">
      <c r="A103" s="111">
        <v>4</v>
      </c>
      <c r="B103" s="327" t="s">
        <v>156</v>
      </c>
      <c r="C103" s="364"/>
      <c r="D103" s="364"/>
      <c r="E103" s="328"/>
      <c r="F103" s="112" t="s">
        <v>132</v>
      </c>
      <c r="G103" s="112"/>
      <c r="H103" s="363" t="str">
        <f>$D$18</f>
        <v>BLACK</v>
      </c>
      <c r="I103" s="362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27" t="s">
        <v>156</v>
      </c>
      <c r="C104" s="364"/>
      <c r="D104" s="364"/>
      <c r="E104" s="328"/>
      <c r="F104" s="112" t="s">
        <v>132</v>
      </c>
      <c r="G104" s="112"/>
      <c r="H104" s="363" t="str">
        <f>$D$23</f>
        <v>GREY HEATHER</v>
      </c>
      <c r="I104" s="362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33" hidden="1">
      <c r="A105" s="111">
        <v>4</v>
      </c>
      <c r="B105" s="327" t="s">
        <v>156</v>
      </c>
      <c r="C105" s="364"/>
      <c r="D105" s="364"/>
      <c r="E105" s="328"/>
      <c r="F105" s="112" t="s">
        <v>132</v>
      </c>
      <c r="G105" s="112"/>
      <c r="H105" s="363" t="str">
        <f>$D$28</f>
        <v>WASHED BURGUNDY</v>
      </c>
      <c r="I105" s="362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33" hidden="1">
      <c r="A106" s="111">
        <v>4</v>
      </c>
      <c r="B106" s="327" t="s">
        <v>156</v>
      </c>
      <c r="C106" s="364"/>
      <c r="D106" s="364"/>
      <c r="E106" s="328"/>
      <c r="F106" s="112" t="s">
        <v>132</v>
      </c>
      <c r="G106" s="112"/>
      <c r="H106" s="363" t="str">
        <f>$D$33</f>
        <v>LIME</v>
      </c>
      <c r="I106" s="362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33" hidden="1">
      <c r="A107" s="111">
        <v>5</v>
      </c>
      <c r="B107" s="358" t="s">
        <v>133</v>
      </c>
      <c r="C107" s="359"/>
      <c r="D107" s="359"/>
      <c r="E107" s="359"/>
      <c r="F107" s="112" t="s">
        <v>55</v>
      </c>
      <c r="G107" s="112"/>
      <c r="H107" s="363" t="str">
        <f>$D$18</f>
        <v>BLACK</v>
      </c>
      <c r="I107" s="362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58" t="s">
        <v>133</v>
      </c>
      <c r="C108" s="359"/>
      <c r="D108" s="359"/>
      <c r="E108" s="359"/>
      <c r="F108" s="112" t="s">
        <v>55</v>
      </c>
      <c r="G108" s="112"/>
      <c r="H108" s="363" t="str">
        <f>$D$23</f>
        <v>GREY HEATHER</v>
      </c>
      <c r="I108" s="362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33" hidden="1">
      <c r="A109" s="111">
        <v>5</v>
      </c>
      <c r="B109" s="358" t="s">
        <v>133</v>
      </c>
      <c r="C109" s="359"/>
      <c r="D109" s="359"/>
      <c r="E109" s="359"/>
      <c r="F109" s="112" t="s">
        <v>55</v>
      </c>
      <c r="G109" s="112"/>
      <c r="H109" s="363" t="str">
        <f>$D$28</f>
        <v>WASHED BURGUNDY</v>
      </c>
      <c r="I109" s="362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33" hidden="1">
      <c r="A110" s="111">
        <v>5</v>
      </c>
      <c r="B110" s="358" t="s">
        <v>133</v>
      </c>
      <c r="C110" s="359"/>
      <c r="D110" s="359"/>
      <c r="E110" s="359"/>
      <c r="F110" s="112" t="s">
        <v>55</v>
      </c>
      <c r="G110" s="112"/>
      <c r="H110" s="363" t="str">
        <f>$D$33</f>
        <v>LIME</v>
      </c>
      <c r="I110" s="362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33" hidden="1">
      <c r="A111" s="111">
        <v>6</v>
      </c>
      <c r="B111" s="358" t="s">
        <v>134</v>
      </c>
      <c r="C111" s="359"/>
      <c r="D111" s="359"/>
      <c r="E111" s="359"/>
      <c r="F111" s="112" t="s">
        <v>55</v>
      </c>
      <c r="G111" s="112"/>
      <c r="H111" s="363" t="str">
        <f>$D$18</f>
        <v>BLACK</v>
      </c>
      <c r="I111" s="362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58" t="s">
        <v>134</v>
      </c>
      <c r="C112" s="359"/>
      <c r="D112" s="359"/>
      <c r="E112" s="359"/>
      <c r="F112" s="112" t="s">
        <v>55</v>
      </c>
      <c r="G112" s="112"/>
      <c r="H112" s="363" t="str">
        <f>$D$23</f>
        <v>GREY HEATHER</v>
      </c>
      <c r="I112" s="362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33" hidden="1">
      <c r="A113" s="111">
        <v>6</v>
      </c>
      <c r="B113" s="358" t="s">
        <v>134</v>
      </c>
      <c r="C113" s="359"/>
      <c r="D113" s="359"/>
      <c r="E113" s="359"/>
      <c r="F113" s="112" t="s">
        <v>55</v>
      </c>
      <c r="G113" s="112"/>
      <c r="H113" s="363" t="str">
        <f>$D$28</f>
        <v>WASHED BURGUNDY</v>
      </c>
      <c r="I113" s="362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33" hidden="1">
      <c r="A114" s="111">
        <v>6</v>
      </c>
      <c r="B114" s="358" t="s">
        <v>134</v>
      </c>
      <c r="C114" s="359"/>
      <c r="D114" s="359"/>
      <c r="E114" s="359"/>
      <c r="F114" s="112" t="s">
        <v>55</v>
      </c>
      <c r="G114" s="112"/>
      <c r="H114" s="363" t="str">
        <f>$D$33</f>
        <v>LIME</v>
      </c>
      <c r="I114" s="362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33" hidden="1">
      <c r="A115" s="111">
        <v>7</v>
      </c>
      <c r="B115" s="358" t="s">
        <v>135</v>
      </c>
      <c r="C115" s="359"/>
      <c r="D115" s="359"/>
      <c r="E115" s="359"/>
      <c r="F115" s="112" t="s">
        <v>132</v>
      </c>
      <c r="G115" s="112"/>
      <c r="H115" s="363" t="str">
        <f>$D$18</f>
        <v>BLACK</v>
      </c>
      <c r="I115" s="362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58" t="s">
        <v>135</v>
      </c>
      <c r="C116" s="359"/>
      <c r="D116" s="359"/>
      <c r="E116" s="359"/>
      <c r="F116" s="112" t="s">
        <v>132</v>
      </c>
      <c r="G116" s="112"/>
      <c r="H116" s="363" t="str">
        <f>$D$23</f>
        <v>GREY HEATHER</v>
      </c>
      <c r="I116" s="362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33" hidden="1">
      <c r="A117" s="111">
        <v>7</v>
      </c>
      <c r="B117" s="358" t="s">
        <v>135</v>
      </c>
      <c r="C117" s="359"/>
      <c r="D117" s="359"/>
      <c r="E117" s="359"/>
      <c r="F117" s="112" t="s">
        <v>132</v>
      </c>
      <c r="G117" s="112"/>
      <c r="H117" s="363" t="str">
        <f>$D$28</f>
        <v>WASHED BURGUNDY</v>
      </c>
      <c r="I117" s="362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33" hidden="1">
      <c r="A118" s="111">
        <v>7</v>
      </c>
      <c r="B118" s="358" t="s">
        <v>135</v>
      </c>
      <c r="C118" s="359"/>
      <c r="D118" s="359"/>
      <c r="E118" s="359"/>
      <c r="F118" s="112" t="s">
        <v>132</v>
      </c>
      <c r="G118" s="112"/>
      <c r="H118" s="363" t="str">
        <f>$D$33</f>
        <v>LIME</v>
      </c>
      <c r="I118" s="362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33" hidden="1">
      <c r="A119" s="111">
        <v>8</v>
      </c>
      <c r="B119" s="327" t="s">
        <v>136</v>
      </c>
      <c r="C119" s="364"/>
      <c r="D119" s="364"/>
      <c r="E119" s="328"/>
      <c r="F119" s="112" t="s">
        <v>38</v>
      </c>
      <c r="G119" s="112"/>
      <c r="H119" s="363" t="str">
        <f>$D$18</f>
        <v>BLACK</v>
      </c>
      <c r="I119" s="362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58" t="s">
        <v>136</v>
      </c>
      <c r="C120" s="359"/>
      <c r="D120" s="359"/>
      <c r="E120" s="359"/>
      <c r="F120" s="112" t="s">
        <v>38</v>
      </c>
      <c r="G120" s="112"/>
      <c r="H120" s="363" t="str">
        <f>$D$23</f>
        <v>GREY HEATHER</v>
      </c>
      <c r="I120" s="362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33" hidden="1">
      <c r="A121" s="111">
        <v>8</v>
      </c>
      <c r="B121" s="358" t="s">
        <v>136</v>
      </c>
      <c r="C121" s="359"/>
      <c r="D121" s="359"/>
      <c r="E121" s="359"/>
      <c r="F121" s="112" t="s">
        <v>38</v>
      </c>
      <c r="G121" s="112"/>
      <c r="H121" s="363" t="str">
        <f>$D$28</f>
        <v>WASHED BURGUNDY</v>
      </c>
      <c r="I121" s="362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33" hidden="1">
      <c r="A122" s="111">
        <v>8</v>
      </c>
      <c r="B122" s="358" t="s">
        <v>136</v>
      </c>
      <c r="C122" s="359"/>
      <c r="D122" s="359"/>
      <c r="E122" s="359"/>
      <c r="F122" s="112" t="s">
        <v>38</v>
      </c>
      <c r="G122" s="112"/>
      <c r="H122" s="363" t="str">
        <f>$D$33</f>
        <v>LIME</v>
      </c>
      <c r="I122" s="362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33" hidden="1">
      <c r="A123" s="111">
        <v>9</v>
      </c>
      <c r="B123" s="358" t="s">
        <v>137</v>
      </c>
      <c r="C123" s="359"/>
      <c r="D123" s="359"/>
      <c r="E123" s="359"/>
      <c r="F123" s="112" t="s">
        <v>132</v>
      </c>
      <c r="G123" s="112"/>
      <c r="H123" s="363" t="str">
        <f>$D$18</f>
        <v>BLACK</v>
      </c>
      <c r="I123" s="362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27" t="s">
        <v>137</v>
      </c>
      <c r="C124" s="364"/>
      <c r="D124" s="364"/>
      <c r="E124" s="328"/>
      <c r="F124" s="112" t="s">
        <v>132</v>
      </c>
      <c r="G124" s="112"/>
      <c r="H124" s="363" t="str">
        <f>$D$23</f>
        <v>GREY HEATHER</v>
      </c>
      <c r="I124" s="362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33" hidden="1">
      <c r="A125" s="111">
        <v>9</v>
      </c>
      <c r="B125" s="327" t="s">
        <v>137</v>
      </c>
      <c r="C125" s="364"/>
      <c r="D125" s="364"/>
      <c r="E125" s="328"/>
      <c r="F125" s="112" t="s">
        <v>132</v>
      </c>
      <c r="G125" s="112"/>
      <c r="H125" s="363" t="str">
        <f>$D$28</f>
        <v>WASHED BURGUNDY</v>
      </c>
      <c r="I125" s="362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33" hidden="1">
      <c r="A126" s="111">
        <v>9</v>
      </c>
      <c r="B126" s="327" t="s">
        <v>137</v>
      </c>
      <c r="C126" s="364"/>
      <c r="D126" s="364"/>
      <c r="E126" s="328"/>
      <c r="F126" s="112" t="s">
        <v>132</v>
      </c>
      <c r="G126" s="112"/>
      <c r="H126" s="363" t="str">
        <f>$D$33</f>
        <v>LIME</v>
      </c>
      <c r="I126" s="362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58" t="s">
        <v>150</v>
      </c>
      <c r="C127" s="359"/>
      <c r="D127" s="359"/>
      <c r="E127" s="359"/>
      <c r="F127" s="360" t="s">
        <v>151</v>
      </c>
      <c r="G127" s="112"/>
      <c r="H127" s="361" t="s">
        <v>174</v>
      </c>
      <c r="I127" s="362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58" t="s">
        <v>150</v>
      </c>
      <c r="C128" s="359"/>
      <c r="D128" s="359"/>
      <c r="E128" s="359"/>
      <c r="F128" s="360"/>
      <c r="G128" s="112"/>
      <c r="H128" s="361" t="s">
        <v>175</v>
      </c>
      <c r="I128" s="362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58" t="s">
        <v>150</v>
      </c>
      <c r="C129" s="359"/>
      <c r="D129" s="359"/>
      <c r="E129" s="359"/>
      <c r="F129" s="360"/>
      <c r="G129" s="112"/>
      <c r="H129" s="361" t="s">
        <v>176</v>
      </c>
      <c r="I129" s="362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58" t="s">
        <v>150</v>
      </c>
      <c r="C130" s="359"/>
      <c r="D130" s="359"/>
      <c r="E130" s="359"/>
      <c r="F130" s="360"/>
      <c r="G130" s="112"/>
      <c r="H130" s="361">
        <v>41</v>
      </c>
      <c r="I130" s="362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58" t="s">
        <v>150</v>
      </c>
      <c r="C131" s="359"/>
      <c r="D131" s="359"/>
      <c r="E131" s="359"/>
      <c r="F131" s="360"/>
      <c r="G131" s="112"/>
      <c r="H131" s="363">
        <v>42</v>
      </c>
      <c r="I131" s="362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33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24" t="s">
        <v>31</v>
      </c>
      <c r="K133" s="324"/>
      <c r="L133" s="324"/>
      <c r="M133" s="324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42" t="s">
        <v>49</v>
      </c>
      <c r="C135" s="343"/>
      <c r="D135" s="343"/>
      <c r="E135" s="343"/>
      <c r="F135" s="343"/>
      <c r="G135" s="343"/>
      <c r="H135" s="343"/>
      <c r="I135" s="351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52" t="s">
        <v>139</v>
      </c>
      <c r="E136" s="352"/>
      <c r="F136" s="352" t="s">
        <v>54</v>
      </c>
      <c r="G136" s="352"/>
      <c r="H136" s="352"/>
      <c r="I136" s="352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53" t="s">
        <v>162</v>
      </c>
      <c r="D137" s="355" t="s">
        <v>164</v>
      </c>
      <c r="E137" s="356"/>
      <c r="F137" s="357" t="s">
        <v>177</v>
      </c>
      <c r="G137" s="357"/>
      <c r="H137" s="357"/>
      <c r="I137" s="357"/>
      <c r="J137" s="47"/>
      <c r="K137" s="47"/>
      <c r="L137" s="47"/>
      <c r="M137" s="47"/>
      <c r="N137" s="47"/>
    </row>
    <row r="138" spans="1:16" s="15" customFormat="1" ht="66" hidden="1">
      <c r="A138" s="118"/>
      <c r="B138" s="122" t="str">
        <f>$D$23</f>
        <v>GREY HEATHER</v>
      </c>
      <c r="C138" s="354"/>
      <c r="D138" s="312" t="s">
        <v>165</v>
      </c>
      <c r="E138" s="314"/>
      <c r="F138" s="357" t="s">
        <v>178</v>
      </c>
      <c r="G138" s="357"/>
      <c r="H138" s="357"/>
      <c r="I138" s="357"/>
      <c r="J138" s="47"/>
      <c r="K138" s="47"/>
      <c r="L138" s="47"/>
      <c r="M138" s="47"/>
      <c r="N138" s="47"/>
    </row>
    <row r="139" spans="1:16" s="15" customFormat="1" ht="33" hidden="1"/>
    <row r="140" spans="1:16" s="15" customFormat="1" ht="33" hidden="1">
      <c r="A140" s="118"/>
      <c r="B140" s="342"/>
      <c r="C140" s="343"/>
      <c r="D140" s="344"/>
      <c r="E140" s="344"/>
      <c r="F140" s="344"/>
      <c r="G140" s="344"/>
      <c r="H140" s="344"/>
      <c r="I140" s="345"/>
      <c r="J140" s="47"/>
      <c r="K140" s="47"/>
    </row>
    <row r="141" spans="1:16" s="15" customFormat="1" ht="33" hidden="1">
      <c r="A141" s="118"/>
      <c r="B141" s="327"/>
      <c r="C141" s="328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46" t="s">
        <v>159</v>
      </c>
      <c r="C142" s="346"/>
      <c r="D142" s="130"/>
      <c r="E142" s="130">
        <v>2.2000000000000002</v>
      </c>
      <c r="F142" s="347">
        <v>3</v>
      </c>
      <c r="G142" s="348"/>
      <c r="H142" s="348"/>
      <c r="I142" s="349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33">
      <c r="A144" s="16">
        <v>2</v>
      </c>
      <c r="B144" s="120" t="s">
        <v>121</v>
      </c>
      <c r="C144" s="350" t="s">
        <v>195</v>
      </c>
      <c r="D144" s="350"/>
      <c r="E144" s="350"/>
      <c r="F144" s="350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33">
      <c r="A145" s="118"/>
      <c r="B145" s="342" t="s">
        <v>49</v>
      </c>
      <c r="C145" s="343"/>
      <c r="D145" s="343"/>
      <c r="E145" s="343"/>
      <c r="F145" s="343"/>
      <c r="G145" s="343"/>
      <c r="H145" s="343"/>
      <c r="I145" s="351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36" t="s">
        <v>70</v>
      </c>
      <c r="F146" s="337"/>
      <c r="G146" s="337"/>
      <c r="H146" s="337"/>
      <c r="I146" s="338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39" t="s">
        <v>201</v>
      </c>
      <c r="F147" s="340"/>
      <c r="G147" s="340"/>
      <c r="H147" s="340"/>
      <c r="I147" s="341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39" t="s">
        <v>211</v>
      </c>
      <c r="F148" s="340"/>
      <c r="G148" s="340"/>
      <c r="H148" s="340"/>
      <c r="I148" s="341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39" t="s">
        <v>201</v>
      </c>
      <c r="F149" s="340"/>
      <c r="G149" s="340"/>
      <c r="H149" s="340"/>
      <c r="I149" s="341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39" t="s">
        <v>201</v>
      </c>
      <c r="F150" s="340"/>
      <c r="G150" s="340"/>
      <c r="H150" s="340"/>
      <c r="I150" s="341"/>
      <c r="J150" s="47"/>
      <c r="K150" s="47"/>
      <c r="L150" s="47"/>
      <c r="M150" s="47"/>
      <c r="N150" s="47"/>
    </row>
    <row r="151" spans="1:16" s="15" customFormat="1" ht="33">
      <c r="A151" s="118"/>
      <c r="B151" s="342" t="s">
        <v>71</v>
      </c>
      <c r="C151" s="343"/>
      <c r="D151" s="344"/>
      <c r="E151" s="344"/>
      <c r="F151" s="344"/>
      <c r="G151" s="344"/>
      <c r="H151" s="344"/>
      <c r="I151" s="345"/>
      <c r="J151" s="47"/>
      <c r="K151" s="47"/>
    </row>
    <row r="152" spans="1:16" s="15" customFormat="1" ht="56.25" customHeight="1">
      <c r="A152" s="118"/>
      <c r="B152" s="327"/>
      <c r="C152" s="328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29" t="s">
        <v>202</v>
      </c>
      <c r="C153" s="330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31" t="s">
        <v>203</v>
      </c>
      <c r="C154" s="332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33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33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33" t="s">
        <v>72</v>
      </c>
      <c r="D157" s="334"/>
      <c r="E157" s="334"/>
      <c r="F157" s="334"/>
      <c r="G157" s="334"/>
      <c r="H157" s="334"/>
      <c r="I157" s="335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12" t="s">
        <v>204</v>
      </c>
      <c r="D158" s="313"/>
      <c r="E158" s="313"/>
      <c r="F158" s="313"/>
      <c r="G158" s="313"/>
      <c r="H158" s="313"/>
      <c r="I158" s="31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12" t="s">
        <v>205</v>
      </c>
      <c r="D159" s="313"/>
      <c r="E159" s="313"/>
      <c r="F159" s="313"/>
      <c r="G159" s="313"/>
      <c r="H159" s="313"/>
      <c r="I159" s="31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15" t="s">
        <v>204</v>
      </c>
      <c r="D160" s="316"/>
      <c r="E160" s="316"/>
      <c r="F160" s="316"/>
      <c r="G160" s="316"/>
      <c r="H160" s="316"/>
      <c r="I160" s="317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18"/>
      <c r="D161" s="319"/>
      <c r="E161" s="319"/>
      <c r="F161" s="319"/>
      <c r="G161" s="319"/>
      <c r="H161" s="319"/>
      <c r="I161" s="320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21"/>
      <c r="D162" s="322"/>
      <c r="E162" s="322"/>
      <c r="F162" s="322"/>
      <c r="G162" s="322"/>
      <c r="H162" s="322"/>
      <c r="I162" s="323"/>
      <c r="J162" s="47"/>
      <c r="K162" s="47"/>
      <c r="L162" s="47"/>
      <c r="M162" s="47"/>
      <c r="N162" s="47"/>
    </row>
    <row r="163" spans="1:16" s="15" customFormat="1" ht="33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24" t="s">
        <v>118</v>
      </c>
      <c r="C164" s="324"/>
      <c r="D164" s="324"/>
      <c r="E164" s="324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33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25"/>
      <c r="B170" s="326"/>
      <c r="C170" s="326"/>
      <c r="D170" s="326"/>
      <c r="E170" s="326"/>
      <c r="F170" s="326"/>
      <c r="G170" s="326"/>
      <c r="H170" s="326"/>
      <c r="I170" s="326"/>
      <c r="J170" s="326"/>
      <c r="K170" s="326"/>
      <c r="L170" s="326"/>
      <c r="M170" s="326"/>
      <c r="N170" s="326"/>
      <c r="O170" s="326"/>
      <c r="P170" s="326"/>
    </row>
    <row r="171" spans="1:16" s="125" customFormat="1" ht="132.94999999999999" customHeight="1">
      <c r="G171" s="126"/>
    </row>
    <row r="172" spans="1:16" s="125" customFormat="1" ht="33">
      <c r="G172" s="126"/>
    </row>
    <row r="173" spans="1:16" s="125" customFormat="1" ht="33">
      <c r="G173" s="126"/>
    </row>
    <row r="174" spans="1:16" s="125" customFormat="1" ht="33">
      <c r="G174" s="126"/>
    </row>
    <row r="175" spans="1:16" s="125" customFormat="1" ht="33">
      <c r="G175" s="126"/>
    </row>
    <row r="176" spans="1:16" s="125" customFormat="1" ht="33">
      <c r="G176" s="126"/>
    </row>
    <row r="177" spans="7:7" s="125" customFormat="1" ht="33">
      <c r="G177" s="126"/>
    </row>
    <row r="178" spans="7:7" s="125" customFormat="1" ht="33">
      <c r="G178" s="126"/>
    </row>
    <row r="179" spans="7:7" s="125" customFormat="1" ht="33">
      <c r="G179" s="126"/>
    </row>
    <row r="180" spans="7:7" s="125" customFormat="1" ht="33">
      <c r="G180" s="126"/>
    </row>
    <row r="181" spans="7:7" s="125" customFormat="1" ht="33">
      <c r="G181" s="126"/>
    </row>
    <row r="182" spans="7:7" s="125" customFormat="1" ht="33">
      <c r="G182" s="126"/>
    </row>
    <row r="183" spans="7:7" s="125" customFormat="1" ht="33">
      <c r="G183" s="126"/>
    </row>
    <row r="184" spans="7:7" s="125" customFormat="1" ht="33">
      <c r="G184" s="126"/>
    </row>
    <row r="185" spans="7:7" s="125" customFormat="1" ht="33">
      <c r="G185" s="126"/>
    </row>
    <row r="186" spans="7:7" s="125" customFormat="1" ht="33">
      <c r="G186" s="126"/>
    </row>
    <row r="187" spans="7:7" s="125" customFormat="1" ht="33">
      <c r="G187" s="126"/>
    </row>
    <row r="188" spans="7:7" s="125" customFormat="1" ht="33">
      <c r="G188" s="126"/>
    </row>
    <row r="189" spans="7:7" s="125" customFormat="1" ht="33">
      <c r="G189" s="126"/>
    </row>
    <row r="190" spans="7:7" s="125" customFormat="1" ht="33">
      <c r="G190" s="126"/>
    </row>
    <row r="191" spans="7:7" s="125" customFormat="1" ht="33">
      <c r="G191" s="126"/>
    </row>
    <row r="192" spans="7:7" s="125" customFormat="1" ht="33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E635-CDF1-44ED-99A4-5DEB73A15800}">
  <dimension ref="A1:X937"/>
  <sheetViews>
    <sheetView tabSelected="1" view="pageBreakPreview" topLeftCell="C6" zoomScale="91" zoomScaleNormal="100" zoomScaleSheetLayoutView="91" workbookViewId="0">
      <selection activeCell="F22" sqref="F22"/>
    </sheetView>
  </sheetViews>
  <sheetFormatPr defaultColWidth="14.42578125" defaultRowHeight="15"/>
  <cols>
    <col min="1" max="1" width="11" customWidth="1"/>
    <col min="2" max="2" width="67.28515625" customWidth="1"/>
    <col min="3" max="3" width="69.42578125" customWidth="1"/>
    <col min="4" max="7" width="14.5703125" style="294" customWidth="1"/>
    <col min="8" max="8" width="13.28515625" style="292" customWidth="1"/>
    <col min="9" max="13" width="13.28515625" customWidth="1"/>
    <col min="14" max="24" width="10.85546875" customWidth="1"/>
  </cols>
  <sheetData>
    <row r="1" spans="1:24" s="240" customFormat="1" ht="30" customHeight="1" thickBot="1">
      <c r="A1" s="235"/>
      <c r="B1" s="274" t="s">
        <v>230</v>
      </c>
      <c r="C1" s="236"/>
      <c r="D1" s="287"/>
      <c r="E1" s="287"/>
      <c r="F1" s="287"/>
      <c r="G1" s="287"/>
      <c r="H1" s="238"/>
      <c r="I1" s="238"/>
      <c r="J1" s="238"/>
      <c r="K1" s="238"/>
      <c r="L1" s="238"/>
      <c r="M1" s="238"/>
      <c r="N1" s="239"/>
      <c r="O1" s="239"/>
      <c r="P1" s="239"/>
    </row>
    <row r="2" spans="1:24" s="240" customFormat="1" ht="30" customHeight="1">
      <c r="A2" s="241" t="s">
        <v>219</v>
      </c>
      <c r="B2" s="242">
        <v>2024</v>
      </c>
      <c r="C2" s="242" t="s">
        <v>220</v>
      </c>
      <c r="D2" s="288"/>
      <c r="E2" s="288"/>
      <c r="F2" s="288"/>
      <c r="G2" s="288"/>
      <c r="H2" s="243"/>
      <c r="I2" s="244"/>
      <c r="J2" s="468"/>
      <c r="K2" s="468"/>
      <c r="L2" s="468"/>
      <c r="M2" s="468"/>
      <c r="N2" s="239"/>
      <c r="O2" s="239"/>
      <c r="P2" s="239"/>
    </row>
    <row r="3" spans="1:24" s="240" customFormat="1" ht="30" customHeight="1">
      <c r="A3" s="245" t="s">
        <v>221</v>
      </c>
      <c r="B3" s="246"/>
      <c r="C3" s="247" t="s">
        <v>228</v>
      </c>
      <c r="D3" s="289"/>
      <c r="E3" s="289"/>
      <c r="F3" s="289"/>
      <c r="G3" s="289"/>
      <c r="H3" s="248"/>
      <c r="I3" s="248"/>
      <c r="J3" s="469"/>
      <c r="K3" s="469"/>
      <c r="L3" s="469"/>
      <c r="M3" s="469"/>
      <c r="N3" s="239"/>
      <c r="O3" s="239"/>
      <c r="P3" s="239"/>
    </row>
    <row r="4" spans="1:24" s="240" customFormat="1" ht="30" customHeight="1">
      <c r="A4" s="245" t="s">
        <v>222</v>
      </c>
      <c r="B4" s="250"/>
      <c r="C4" s="250"/>
      <c r="D4" s="289"/>
      <c r="E4" s="289"/>
      <c r="F4" s="289"/>
      <c r="G4" s="289"/>
      <c r="H4" s="251"/>
      <c r="I4" s="251"/>
      <c r="J4" s="468"/>
      <c r="K4" s="468"/>
      <c r="L4" s="468"/>
      <c r="M4" s="468"/>
      <c r="N4" s="239"/>
      <c r="O4" s="239"/>
      <c r="P4" s="239"/>
    </row>
    <row r="5" spans="1:24" s="240" customFormat="1" ht="30" customHeight="1" thickBot="1">
      <c r="A5" s="252" t="s">
        <v>223</v>
      </c>
      <c r="B5" s="253"/>
      <c r="C5" s="253"/>
      <c r="D5" s="293"/>
      <c r="E5" s="293"/>
      <c r="F5" s="293"/>
      <c r="G5" s="293"/>
      <c r="H5" s="254"/>
      <c r="I5" s="254"/>
      <c r="J5" s="469"/>
      <c r="K5" s="469"/>
      <c r="L5" s="469"/>
      <c r="M5" s="469"/>
      <c r="N5" s="239"/>
      <c r="O5" s="239"/>
      <c r="P5" s="239"/>
    </row>
    <row r="6" spans="1:24" s="240" customFormat="1" ht="30" customHeight="1" thickBot="1">
      <c r="A6" s="255"/>
      <c r="B6" s="256"/>
      <c r="C6" s="256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9"/>
      <c r="O6" s="239"/>
      <c r="P6" s="239"/>
    </row>
    <row r="7" spans="1:24" s="240" customFormat="1" ht="30" customHeight="1" thickBot="1">
      <c r="A7" s="421" t="s">
        <v>238</v>
      </c>
      <c r="B7" s="422"/>
      <c r="C7" s="422"/>
      <c r="D7" s="422"/>
      <c r="E7" s="475"/>
      <c r="F7" s="475"/>
      <c r="G7" s="475"/>
      <c r="H7" s="475"/>
      <c r="I7" s="475"/>
      <c r="J7" s="470"/>
      <c r="K7" s="470"/>
      <c r="L7" s="470"/>
      <c r="M7" s="470"/>
    </row>
    <row r="8" spans="1:24" s="240" customFormat="1" ht="30" customHeight="1">
      <c r="A8" s="257" t="s">
        <v>218</v>
      </c>
      <c r="B8" s="258" t="s">
        <v>224</v>
      </c>
      <c r="C8" s="258"/>
      <c r="D8" s="471" t="s">
        <v>231</v>
      </c>
      <c r="E8" s="476" t="s">
        <v>263</v>
      </c>
      <c r="F8" s="476" t="s">
        <v>259</v>
      </c>
      <c r="G8" s="476" t="s">
        <v>61</v>
      </c>
      <c r="H8" s="477" t="s">
        <v>10</v>
      </c>
      <c r="I8" s="478" t="s">
        <v>58</v>
      </c>
      <c r="J8" s="478" t="s">
        <v>59</v>
      </c>
      <c r="K8" s="478" t="s">
        <v>260</v>
      </c>
      <c r="L8" s="478" t="s">
        <v>261</v>
      </c>
      <c r="M8" s="478" t="s">
        <v>262</v>
      </c>
    </row>
    <row r="9" spans="1:24" s="240" customFormat="1" ht="30" customHeight="1">
      <c r="A9" s="487">
        <v>1</v>
      </c>
      <c r="B9" s="261" t="s">
        <v>232</v>
      </c>
      <c r="C9" s="262" t="s">
        <v>233</v>
      </c>
      <c r="D9" s="472">
        <v>0.5</v>
      </c>
      <c r="E9" s="485">
        <v>0.75</v>
      </c>
      <c r="F9" s="480">
        <f>G9-E9</f>
        <v>25.75</v>
      </c>
      <c r="G9" s="479">
        <f>H9-E9</f>
        <v>26.5</v>
      </c>
      <c r="H9" s="480">
        <f>I9-E9</f>
        <v>27.25</v>
      </c>
      <c r="I9" s="481">
        <v>28</v>
      </c>
      <c r="J9" s="486">
        <f>I9+E9</f>
        <v>28.75</v>
      </c>
      <c r="K9" s="486">
        <f>J9+E9</f>
        <v>29.5</v>
      </c>
      <c r="L9" s="486">
        <f>K9+E9</f>
        <v>30.25</v>
      </c>
      <c r="M9" s="486">
        <f>L9+E9</f>
        <v>31</v>
      </c>
    </row>
    <row r="10" spans="1:24" s="240" customFormat="1" ht="30" customHeight="1">
      <c r="A10" s="487">
        <v>2</v>
      </c>
      <c r="B10" s="261" t="s">
        <v>234</v>
      </c>
      <c r="C10" s="262" t="s">
        <v>235</v>
      </c>
      <c r="D10" s="473">
        <v>0.625</v>
      </c>
      <c r="E10" s="482">
        <v>2</v>
      </c>
      <c r="F10" s="479">
        <f t="shared" ref="F10:F23" si="0">G10-E10</f>
        <v>19.5</v>
      </c>
      <c r="G10" s="479">
        <f t="shared" ref="G10:G23" si="1">H10-E10</f>
        <v>21.5</v>
      </c>
      <c r="H10" s="480">
        <f t="shared" ref="H10:H23" si="2">I10-E10</f>
        <v>23.5</v>
      </c>
      <c r="I10" s="481">
        <v>25.5</v>
      </c>
      <c r="J10" s="486">
        <f t="shared" ref="J10:J23" si="3">I10+E10</f>
        <v>27.5</v>
      </c>
      <c r="K10" s="486">
        <f t="shared" ref="K10:K23" si="4">J10+E10</f>
        <v>29.5</v>
      </c>
      <c r="L10" s="486">
        <f t="shared" ref="L10:L23" si="5">K10+E10</f>
        <v>31.5</v>
      </c>
      <c r="M10" s="486">
        <f t="shared" ref="M10:M23" si="6">L10+E10</f>
        <v>33.5</v>
      </c>
    </row>
    <row r="11" spans="1:24" s="240" customFormat="1" ht="30" customHeight="1">
      <c r="A11" s="487">
        <v>3</v>
      </c>
      <c r="B11" s="261" t="s">
        <v>236</v>
      </c>
      <c r="C11" s="249" t="s">
        <v>237</v>
      </c>
      <c r="D11" s="473">
        <v>0.625</v>
      </c>
      <c r="E11" s="482">
        <v>2</v>
      </c>
      <c r="F11" s="480">
        <f t="shared" si="0"/>
        <v>17.25</v>
      </c>
      <c r="G11" s="480">
        <f t="shared" si="1"/>
        <v>19.25</v>
      </c>
      <c r="H11" s="480">
        <f t="shared" si="2"/>
        <v>21.25</v>
      </c>
      <c r="I11" s="483">
        <v>23.25</v>
      </c>
      <c r="J11" s="486">
        <f t="shared" si="3"/>
        <v>25.25</v>
      </c>
      <c r="K11" s="486">
        <f t="shared" si="4"/>
        <v>27.25</v>
      </c>
      <c r="L11" s="486">
        <f t="shared" si="5"/>
        <v>29.25</v>
      </c>
      <c r="M11" s="486">
        <f t="shared" si="6"/>
        <v>31.25</v>
      </c>
      <c r="N11" s="263"/>
      <c r="Q11" s="264"/>
      <c r="R11" s="264"/>
      <c r="S11" s="264"/>
      <c r="T11" s="264"/>
      <c r="U11" s="264"/>
      <c r="V11" s="264"/>
      <c r="W11" s="265"/>
      <c r="X11" s="264"/>
    </row>
    <row r="12" spans="1:24" s="240" customFormat="1" ht="30" customHeight="1">
      <c r="A12" s="487">
        <v>4</v>
      </c>
      <c r="B12" s="280" t="s">
        <v>239</v>
      </c>
      <c r="C12" s="281" t="s">
        <v>240</v>
      </c>
      <c r="D12" s="473">
        <v>0.625</v>
      </c>
      <c r="E12" s="482">
        <v>1</v>
      </c>
      <c r="F12" s="479">
        <f t="shared" si="0"/>
        <v>30</v>
      </c>
      <c r="G12" s="479">
        <f t="shared" si="1"/>
        <v>31</v>
      </c>
      <c r="H12" s="480">
        <f t="shared" si="2"/>
        <v>32</v>
      </c>
      <c r="I12" s="483">
        <v>33</v>
      </c>
      <c r="J12" s="486">
        <f t="shared" si="3"/>
        <v>34</v>
      </c>
      <c r="K12" s="486">
        <f t="shared" si="4"/>
        <v>35</v>
      </c>
      <c r="L12" s="486">
        <f t="shared" si="5"/>
        <v>36</v>
      </c>
      <c r="M12" s="486">
        <f t="shared" si="6"/>
        <v>37</v>
      </c>
      <c r="N12" s="263"/>
    </row>
    <row r="13" spans="1:24" s="240" customFormat="1" ht="30" customHeight="1">
      <c r="A13" s="487">
        <v>5</v>
      </c>
      <c r="B13" s="280" t="s">
        <v>241</v>
      </c>
      <c r="C13" s="262" t="s">
        <v>257</v>
      </c>
      <c r="D13" s="473">
        <v>0.375</v>
      </c>
      <c r="E13" s="479">
        <v>0.5</v>
      </c>
      <c r="F13" s="479">
        <f t="shared" si="0"/>
        <v>8.5</v>
      </c>
      <c r="G13" s="479">
        <f t="shared" si="1"/>
        <v>9</v>
      </c>
      <c r="H13" s="480">
        <f t="shared" si="2"/>
        <v>9.5</v>
      </c>
      <c r="I13" s="481">
        <v>10</v>
      </c>
      <c r="J13" s="486">
        <f t="shared" si="3"/>
        <v>10.5</v>
      </c>
      <c r="K13" s="486">
        <f t="shared" si="4"/>
        <v>11</v>
      </c>
      <c r="L13" s="486">
        <f t="shared" si="5"/>
        <v>11.5</v>
      </c>
      <c r="M13" s="486">
        <f t="shared" si="6"/>
        <v>12</v>
      </c>
      <c r="N13" s="263"/>
    </row>
    <row r="14" spans="1:24" s="240" customFormat="1" ht="30" customHeight="1">
      <c r="A14" s="487">
        <v>6</v>
      </c>
      <c r="B14" s="280" t="s">
        <v>229</v>
      </c>
      <c r="C14" s="282" t="s">
        <v>258</v>
      </c>
      <c r="D14" s="473">
        <v>0.375</v>
      </c>
      <c r="E14" s="482">
        <v>1</v>
      </c>
      <c r="F14" s="479">
        <f t="shared" si="0"/>
        <v>12.5</v>
      </c>
      <c r="G14" s="479">
        <f t="shared" si="1"/>
        <v>13.5</v>
      </c>
      <c r="H14" s="480">
        <f t="shared" si="2"/>
        <v>14.5</v>
      </c>
      <c r="I14" s="481">
        <v>15.5</v>
      </c>
      <c r="J14" s="486">
        <f t="shared" si="3"/>
        <v>16.5</v>
      </c>
      <c r="K14" s="486">
        <f t="shared" si="4"/>
        <v>17.5</v>
      </c>
      <c r="L14" s="486">
        <f t="shared" si="5"/>
        <v>18.5</v>
      </c>
      <c r="M14" s="486">
        <f t="shared" si="6"/>
        <v>19.5</v>
      </c>
    </row>
    <row r="15" spans="1:24" s="240" customFormat="1" ht="30" customHeight="1">
      <c r="A15" s="487">
        <v>7</v>
      </c>
      <c r="B15" s="280" t="s">
        <v>242</v>
      </c>
      <c r="C15" s="262" t="s">
        <v>243</v>
      </c>
      <c r="D15" s="473">
        <v>0.375</v>
      </c>
      <c r="E15" s="485">
        <v>0.25</v>
      </c>
      <c r="F15" s="479">
        <f t="shared" si="0"/>
        <v>5</v>
      </c>
      <c r="G15" s="480">
        <f t="shared" si="1"/>
        <v>5.25</v>
      </c>
      <c r="H15" s="480">
        <f t="shared" si="2"/>
        <v>5.5</v>
      </c>
      <c r="I15" s="484">
        <v>5.75</v>
      </c>
      <c r="J15" s="486">
        <f t="shared" si="3"/>
        <v>6</v>
      </c>
      <c r="K15" s="486">
        <f t="shared" si="4"/>
        <v>6.25</v>
      </c>
      <c r="L15" s="486">
        <f t="shared" si="5"/>
        <v>6.5</v>
      </c>
      <c r="M15" s="486">
        <f t="shared" si="6"/>
        <v>6.75</v>
      </c>
      <c r="N15" s="263"/>
    </row>
    <row r="16" spans="1:24" s="240" customFormat="1" ht="30" customHeight="1">
      <c r="A16" s="487">
        <v>8</v>
      </c>
      <c r="B16" s="269" t="s">
        <v>244</v>
      </c>
      <c r="C16" s="270" t="s">
        <v>225</v>
      </c>
      <c r="D16" s="473">
        <v>0.125</v>
      </c>
      <c r="E16" s="482">
        <v>0</v>
      </c>
      <c r="F16" s="479">
        <f t="shared" si="0"/>
        <v>1</v>
      </c>
      <c r="G16" s="479">
        <f t="shared" si="1"/>
        <v>1</v>
      </c>
      <c r="H16" s="480">
        <f t="shared" si="2"/>
        <v>1</v>
      </c>
      <c r="I16" s="488">
        <v>1</v>
      </c>
      <c r="J16" s="486">
        <f t="shared" si="3"/>
        <v>1</v>
      </c>
      <c r="K16" s="486">
        <f t="shared" si="4"/>
        <v>1</v>
      </c>
      <c r="L16" s="486">
        <f t="shared" si="5"/>
        <v>1</v>
      </c>
      <c r="M16" s="486">
        <f t="shared" si="6"/>
        <v>1</v>
      </c>
      <c r="N16" s="263"/>
    </row>
    <row r="17" spans="1:16" s="240" customFormat="1" ht="30" customHeight="1">
      <c r="A17" s="487">
        <v>9</v>
      </c>
      <c r="B17" s="269" t="s">
        <v>226</v>
      </c>
      <c r="C17" s="270" t="s">
        <v>227</v>
      </c>
      <c r="D17" s="473">
        <v>0.125</v>
      </c>
      <c r="E17" s="482">
        <v>0</v>
      </c>
      <c r="F17" s="479">
        <f t="shared" si="0"/>
        <v>1</v>
      </c>
      <c r="G17" s="479">
        <f t="shared" si="1"/>
        <v>1</v>
      </c>
      <c r="H17" s="480">
        <f t="shared" si="2"/>
        <v>1</v>
      </c>
      <c r="I17" s="488">
        <v>1</v>
      </c>
      <c r="J17" s="486">
        <f t="shared" si="3"/>
        <v>1</v>
      </c>
      <c r="K17" s="486">
        <f t="shared" si="4"/>
        <v>1</v>
      </c>
      <c r="L17" s="486">
        <f t="shared" si="5"/>
        <v>1</v>
      </c>
      <c r="M17" s="486">
        <f t="shared" si="6"/>
        <v>1</v>
      </c>
      <c r="N17" s="263"/>
    </row>
    <row r="18" spans="1:16" s="240" customFormat="1" ht="30" customHeight="1">
      <c r="A18" s="487">
        <v>10</v>
      </c>
      <c r="B18" s="271" t="s">
        <v>245</v>
      </c>
      <c r="C18" s="272" t="s">
        <v>248</v>
      </c>
      <c r="D18" s="473">
        <v>0.375</v>
      </c>
      <c r="E18" s="485">
        <v>0.25</v>
      </c>
      <c r="F18" s="480">
        <f t="shared" si="0"/>
        <v>6.75</v>
      </c>
      <c r="G18" s="479">
        <f t="shared" si="1"/>
        <v>7</v>
      </c>
      <c r="H18" s="480">
        <f t="shared" si="2"/>
        <v>7.25</v>
      </c>
      <c r="I18" s="489">
        <v>7.5</v>
      </c>
      <c r="J18" s="486">
        <f t="shared" si="3"/>
        <v>7.75</v>
      </c>
      <c r="K18" s="486">
        <f t="shared" si="4"/>
        <v>8</v>
      </c>
      <c r="L18" s="486">
        <f t="shared" si="5"/>
        <v>8.25</v>
      </c>
      <c r="M18" s="486">
        <f t="shared" si="6"/>
        <v>8.5</v>
      </c>
      <c r="N18" s="263"/>
    </row>
    <row r="19" spans="1:16" s="240" customFormat="1" ht="30" customHeight="1">
      <c r="A19" s="487">
        <v>11</v>
      </c>
      <c r="B19" s="271" t="s">
        <v>246</v>
      </c>
      <c r="C19" s="271" t="s">
        <v>249</v>
      </c>
      <c r="D19" s="473">
        <v>0.125</v>
      </c>
      <c r="E19" s="482">
        <v>0</v>
      </c>
      <c r="F19" s="480">
        <f t="shared" si="0"/>
        <v>0.875</v>
      </c>
      <c r="G19" s="480">
        <f t="shared" si="1"/>
        <v>0.875</v>
      </c>
      <c r="H19" s="480">
        <f t="shared" si="2"/>
        <v>0.875</v>
      </c>
      <c r="I19" s="489">
        <v>0.875</v>
      </c>
      <c r="J19" s="486">
        <f t="shared" si="3"/>
        <v>0.875</v>
      </c>
      <c r="K19" s="486">
        <f t="shared" si="4"/>
        <v>0.875</v>
      </c>
      <c r="L19" s="486">
        <f t="shared" si="5"/>
        <v>0.875</v>
      </c>
      <c r="M19" s="486">
        <f t="shared" si="6"/>
        <v>0.875</v>
      </c>
      <c r="N19" s="263"/>
    </row>
    <row r="20" spans="1:16" s="240" customFormat="1" ht="30" customHeight="1">
      <c r="A20" s="487">
        <v>12</v>
      </c>
      <c r="B20" s="273" t="s">
        <v>247</v>
      </c>
      <c r="C20" s="273" t="s">
        <v>250</v>
      </c>
      <c r="D20" s="474">
        <v>0.25</v>
      </c>
      <c r="E20" s="485">
        <v>0.25</v>
      </c>
      <c r="F20" s="479">
        <f t="shared" si="0"/>
        <v>4</v>
      </c>
      <c r="G20" s="480">
        <f t="shared" si="1"/>
        <v>4.25</v>
      </c>
      <c r="H20" s="480">
        <f t="shared" si="2"/>
        <v>4.5</v>
      </c>
      <c r="I20" s="490">
        <v>4.75</v>
      </c>
      <c r="J20" s="486">
        <f t="shared" si="3"/>
        <v>5</v>
      </c>
      <c r="K20" s="486">
        <f t="shared" si="4"/>
        <v>5.25</v>
      </c>
      <c r="L20" s="486">
        <f t="shared" si="5"/>
        <v>5.5</v>
      </c>
      <c r="M20" s="486">
        <f t="shared" si="6"/>
        <v>5.75</v>
      </c>
      <c r="N20" s="263"/>
    </row>
    <row r="21" spans="1:16" s="240" customFormat="1" ht="30" customHeight="1">
      <c r="A21" s="487">
        <v>13</v>
      </c>
      <c r="B21" s="285" t="s">
        <v>251</v>
      </c>
      <c r="C21" s="285" t="s">
        <v>252</v>
      </c>
      <c r="D21" s="474">
        <v>0.25</v>
      </c>
      <c r="E21" s="479">
        <v>0.5</v>
      </c>
      <c r="F21" s="480">
        <f t="shared" si="0"/>
        <v>21.75</v>
      </c>
      <c r="G21" s="480">
        <f t="shared" si="1"/>
        <v>22.25</v>
      </c>
      <c r="H21" s="480">
        <f t="shared" si="2"/>
        <v>22.75</v>
      </c>
      <c r="I21" s="489">
        <v>23.25</v>
      </c>
      <c r="J21" s="486">
        <f t="shared" si="3"/>
        <v>23.75</v>
      </c>
      <c r="K21" s="486">
        <f t="shared" si="4"/>
        <v>24.25</v>
      </c>
      <c r="L21" s="486">
        <f t="shared" si="5"/>
        <v>24.75</v>
      </c>
      <c r="M21" s="486">
        <f t="shared" si="6"/>
        <v>25.25</v>
      </c>
      <c r="N21" s="239"/>
      <c r="O21" s="239"/>
      <c r="P21" s="239"/>
    </row>
    <row r="22" spans="1:16" s="240" customFormat="1" ht="30" customHeight="1">
      <c r="A22" s="487">
        <v>14</v>
      </c>
      <c r="B22" s="285" t="s">
        <v>253</v>
      </c>
      <c r="C22" s="285" t="s">
        <v>255</v>
      </c>
      <c r="D22" s="474">
        <v>0.25</v>
      </c>
      <c r="E22" s="485">
        <v>0</v>
      </c>
      <c r="F22" s="480">
        <f t="shared" si="0"/>
        <v>3.375</v>
      </c>
      <c r="G22" s="480">
        <f t="shared" si="1"/>
        <v>3.375</v>
      </c>
      <c r="H22" s="480">
        <f t="shared" si="2"/>
        <v>3.375</v>
      </c>
      <c r="I22" s="489">
        <v>3.375</v>
      </c>
      <c r="J22" s="486">
        <f t="shared" si="3"/>
        <v>3.375</v>
      </c>
      <c r="K22" s="486">
        <f t="shared" si="4"/>
        <v>3.375</v>
      </c>
      <c r="L22" s="486">
        <f t="shared" si="5"/>
        <v>3.375</v>
      </c>
      <c r="M22" s="486">
        <f t="shared" si="6"/>
        <v>3.375</v>
      </c>
      <c r="N22" s="239"/>
      <c r="O22" s="239"/>
      <c r="P22" s="239"/>
    </row>
    <row r="23" spans="1:16" ht="33.75" customHeight="1">
      <c r="A23" s="487">
        <v>15</v>
      </c>
      <c r="B23" s="285" t="s">
        <v>254</v>
      </c>
      <c r="C23" s="285" t="s">
        <v>256</v>
      </c>
      <c r="D23" s="474">
        <v>0.25</v>
      </c>
      <c r="E23" s="485">
        <v>0</v>
      </c>
      <c r="F23" s="480">
        <f t="shared" si="0"/>
        <v>3.125</v>
      </c>
      <c r="G23" s="480">
        <f t="shared" si="1"/>
        <v>3.125</v>
      </c>
      <c r="H23" s="480">
        <f t="shared" si="2"/>
        <v>3.125</v>
      </c>
      <c r="I23" s="308">
        <v>3.125</v>
      </c>
      <c r="J23" s="486">
        <f t="shared" si="3"/>
        <v>3.125</v>
      </c>
      <c r="K23" s="486">
        <f t="shared" si="4"/>
        <v>3.125</v>
      </c>
      <c r="L23" s="486">
        <f t="shared" si="5"/>
        <v>3.125</v>
      </c>
      <c r="M23" s="486">
        <f t="shared" si="6"/>
        <v>3.125</v>
      </c>
    </row>
    <row r="24" spans="1:16" ht="20.25" customHeight="1">
      <c r="A24" s="229"/>
      <c r="B24" s="230"/>
      <c r="C24" s="230"/>
      <c r="D24" s="291"/>
      <c r="E24" s="291"/>
      <c r="F24" s="291"/>
      <c r="G24" s="291"/>
      <c r="H24" s="232"/>
      <c r="I24" s="231"/>
      <c r="J24" s="231"/>
      <c r="K24" s="231"/>
      <c r="L24" s="231"/>
      <c r="M24" s="231"/>
    </row>
    <row r="25" spans="1:16" ht="20.25" customHeight="1">
      <c r="A25" s="229"/>
      <c r="B25" s="233"/>
      <c r="C25" s="234"/>
      <c r="D25" s="231"/>
      <c r="E25" s="231"/>
      <c r="F25" s="231"/>
      <c r="G25" s="231"/>
      <c r="H25" s="232"/>
      <c r="I25" s="231"/>
      <c r="J25" s="231"/>
      <c r="K25" s="231"/>
      <c r="L25" s="231"/>
      <c r="M25" s="231"/>
    </row>
    <row r="26" spans="1:16" ht="13.5" customHeight="1">
      <c r="A26" s="229"/>
      <c r="B26" s="233"/>
      <c r="C26" s="234"/>
      <c r="D26" s="231"/>
      <c r="E26" s="231"/>
      <c r="F26" s="231"/>
      <c r="G26" s="231"/>
      <c r="H26" s="311"/>
      <c r="I26" s="231"/>
      <c r="J26" s="231"/>
      <c r="K26" s="231"/>
      <c r="L26" s="231"/>
      <c r="M26" s="231"/>
    </row>
    <row r="27" spans="1:16" ht="14.25" customHeight="1">
      <c r="A27" s="234"/>
      <c r="B27" s="234"/>
      <c r="C27" s="234"/>
      <c r="D27" s="231"/>
      <c r="E27" s="231"/>
      <c r="F27" s="231"/>
      <c r="G27" s="231"/>
      <c r="H27" s="231"/>
      <c r="I27" s="233"/>
      <c r="J27" s="233"/>
      <c r="K27" s="233"/>
      <c r="L27" s="233"/>
      <c r="M27" s="233"/>
    </row>
    <row r="28" spans="1:16" ht="14.25" customHeight="1"/>
    <row r="29" spans="1:16" ht="14.25" customHeight="1"/>
    <row r="30" spans="1:16" ht="14.25" customHeight="1"/>
    <row r="31" spans="1:16" ht="14.25" customHeight="1"/>
    <row r="32" spans="1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</sheetData>
  <mergeCells count="1">
    <mergeCell ref="A7:I7"/>
  </mergeCells>
  <printOptions horizontalCentered="1"/>
  <pageMargins left="0" right="0" top="0" bottom="0" header="0" footer="0"/>
  <pageSetup paperSize="9" scale="50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A6A9-8C52-4EED-8301-A08C79C8FBDF}">
  <dimension ref="A1:Q937"/>
  <sheetViews>
    <sheetView view="pageBreakPreview" topLeftCell="B6" zoomScale="91" zoomScaleNormal="100" zoomScaleSheetLayoutView="91" workbookViewId="0">
      <selection activeCell="C19" sqref="C19"/>
    </sheetView>
  </sheetViews>
  <sheetFormatPr defaultColWidth="14.42578125" defaultRowHeight="15"/>
  <cols>
    <col min="1" max="1" width="11" customWidth="1"/>
    <col min="2" max="2" width="67.28515625" customWidth="1"/>
    <col min="3" max="3" width="69.42578125" customWidth="1"/>
    <col min="4" max="4" width="14.5703125" style="294" customWidth="1"/>
    <col min="5" max="5" width="13.28515625" style="292" customWidth="1"/>
    <col min="6" max="6" width="13.28515625" customWidth="1"/>
    <col min="7" max="17" width="10.85546875" customWidth="1"/>
  </cols>
  <sheetData>
    <row r="1" spans="1:17" s="240" customFormat="1" ht="30" customHeight="1" thickBot="1">
      <c r="A1" s="235"/>
      <c r="B1" s="274" t="s">
        <v>230</v>
      </c>
      <c r="C1" s="236"/>
      <c r="D1" s="287"/>
      <c r="E1" s="238"/>
      <c r="F1" s="238"/>
      <c r="G1" s="239"/>
      <c r="H1" s="239"/>
      <c r="I1" s="239"/>
    </row>
    <row r="2" spans="1:17" s="240" customFormat="1" ht="30" customHeight="1">
      <c r="A2" s="241" t="s">
        <v>219</v>
      </c>
      <c r="B2" s="242">
        <v>2024</v>
      </c>
      <c r="C2" s="242" t="s">
        <v>220</v>
      </c>
      <c r="D2" s="288"/>
      <c r="E2" s="243"/>
      <c r="F2" s="244"/>
      <c r="G2" s="239"/>
      <c r="H2" s="239"/>
      <c r="I2" s="239"/>
    </row>
    <row r="3" spans="1:17" s="240" customFormat="1" ht="30" customHeight="1">
      <c r="A3" s="245" t="s">
        <v>221</v>
      </c>
      <c r="B3" s="246"/>
      <c r="C3" s="247" t="s">
        <v>228</v>
      </c>
      <c r="D3" s="289"/>
      <c r="E3" s="248"/>
      <c r="F3" s="248"/>
      <c r="G3" s="239"/>
      <c r="H3" s="239"/>
      <c r="I3" s="239"/>
    </row>
    <row r="4" spans="1:17" s="240" customFormat="1" ht="30" customHeight="1">
      <c r="A4" s="245" t="s">
        <v>222</v>
      </c>
      <c r="B4" s="250"/>
      <c r="C4" s="250"/>
      <c r="D4" s="289"/>
      <c r="E4" s="251"/>
      <c r="F4" s="251"/>
      <c r="G4" s="239"/>
      <c r="H4" s="239"/>
      <c r="I4" s="239"/>
    </row>
    <row r="5" spans="1:17" s="240" customFormat="1" ht="30" customHeight="1" thickBot="1">
      <c r="A5" s="252" t="s">
        <v>223</v>
      </c>
      <c r="B5" s="253"/>
      <c r="C5" s="253"/>
      <c r="D5" s="293"/>
      <c r="E5" s="254"/>
      <c r="F5" s="254"/>
      <c r="G5" s="239"/>
      <c r="H5" s="239"/>
      <c r="I5" s="239"/>
    </row>
    <row r="6" spans="1:17" s="240" customFormat="1" ht="30" customHeight="1" thickBot="1">
      <c r="A6" s="255"/>
      <c r="B6" s="256"/>
      <c r="C6" s="256"/>
      <c r="D6" s="237"/>
      <c r="E6" s="237"/>
      <c r="F6" s="237"/>
      <c r="G6" s="239"/>
      <c r="H6" s="239"/>
      <c r="I6" s="239"/>
    </row>
    <row r="7" spans="1:17" s="240" customFormat="1" ht="30" customHeight="1" thickBot="1">
      <c r="A7" s="421" t="s">
        <v>238</v>
      </c>
      <c r="B7" s="422"/>
      <c r="C7" s="422"/>
      <c r="D7" s="422"/>
      <c r="E7" s="422"/>
      <c r="F7" s="422"/>
    </row>
    <row r="8" spans="1:17" s="240" customFormat="1" ht="30" customHeight="1">
      <c r="A8" s="257" t="s">
        <v>218</v>
      </c>
      <c r="B8" s="258" t="s">
        <v>224</v>
      </c>
      <c r="C8" s="258"/>
      <c r="D8" s="259" t="s">
        <v>231</v>
      </c>
      <c r="E8" s="276" t="s">
        <v>10</v>
      </c>
      <c r="F8" s="275" t="s">
        <v>58</v>
      </c>
    </row>
    <row r="9" spans="1:17" s="240" customFormat="1" ht="30" customHeight="1">
      <c r="A9" s="260"/>
      <c r="B9" s="261" t="s">
        <v>232</v>
      </c>
      <c r="C9" s="262" t="s">
        <v>233</v>
      </c>
      <c r="D9" s="266">
        <v>0.5</v>
      </c>
      <c r="E9" s="277">
        <f>F9-3/4</f>
        <v>27.25</v>
      </c>
      <c r="F9" s="302">
        <v>28</v>
      </c>
    </row>
    <row r="10" spans="1:17" s="240" customFormat="1" ht="30" customHeight="1">
      <c r="A10" s="260"/>
      <c r="B10" s="261" t="s">
        <v>234</v>
      </c>
      <c r="C10" s="262" t="s">
        <v>235</v>
      </c>
      <c r="D10" s="290">
        <v>0.625</v>
      </c>
      <c r="E10" s="278">
        <f>F10-2</f>
        <v>23.5</v>
      </c>
      <c r="F10" s="302">
        <v>25.5</v>
      </c>
    </row>
    <row r="11" spans="1:17" s="240" customFormat="1" ht="30" customHeight="1">
      <c r="A11" s="260"/>
      <c r="B11" s="261" t="s">
        <v>236</v>
      </c>
      <c r="C11" s="249" t="s">
        <v>237</v>
      </c>
      <c r="D11" s="290">
        <v>0.625</v>
      </c>
      <c r="E11" s="295">
        <f>F11-2</f>
        <v>21.25</v>
      </c>
      <c r="F11" s="303">
        <v>23.25</v>
      </c>
      <c r="G11" s="263"/>
      <c r="J11" s="264"/>
      <c r="K11" s="264"/>
      <c r="L11" s="264"/>
      <c r="M11" s="264"/>
      <c r="N11" s="264"/>
      <c r="O11" s="264"/>
      <c r="P11" s="265"/>
      <c r="Q11" s="264"/>
    </row>
    <row r="12" spans="1:17" s="240" customFormat="1" ht="30" customHeight="1">
      <c r="A12" s="279"/>
      <c r="B12" s="280" t="s">
        <v>239</v>
      </c>
      <c r="C12" s="281" t="s">
        <v>240</v>
      </c>
      <c r="D12" s="290">
        <v>0.625</v>
      </c>
      <c r="E12" s="296">
        <f>F12-1</f>
        <v>32</v>
      </c>
      <c r="F12" s="303">
        <v>33</v>
      </c>
      <c r="G12" s="263"/>
    </row>
    <row r="13" spans="1:17" s="240" customFormat="1" ht="30" customHeight="1">
      <c r="A13" s="279"/>
      <c r="B13" s="280" t="s">
        <v>241</v>
      </c>
      <c r="C13" s="262" t="s">
        <v>257</v>
      </c>
      <c r="D13" s="290">
        <v>0.375</v>
      </c>
      <c r="E13" s="277">
        <f>F13-0.5</f>
        <v>9.5</v>
      </c>
      <c r="F13" s="302">
        <v>10</v>
      </c>
      <c r="G13" s="263"/>
    </row>
    <row r="14" spans="1:17" s="240" customFormat="1" ht="30" customHeight="1">
      <c r="A14" s="279"/>
      <c r="B14" s="280" t="s">
        <v>229</v>
      </c>
      <c r="C14" s="282" t="s">
        <v>258</v>
      </c>
      <c r="D14" s="290">
        <v>0.375</v>
      </c>
      <c r="E14" s="277">
        <f>F14-1</f>
        <v>14.5</v>
      </c>
      <c r="F14" s="302">
        <v>15.5</v>
      </c>
    </row>
    <row r="15" spans="1:17" s="240" customFormat="1" ht="30" customHeight="1">
      <c r="A15" s="279"/>
      <c r="B15" s="280" t="s">
        <v>242</v>
      </c>
      <c r="C15" s="262" t="s">
        <v>243</v>
      </c>
      <c r="D15" s="290">
        <v>0.375</v>
      </c>
      <c r="E15" s="277">
        <f>F15-0.25</f>
        <v>5.5</v>
      </c>
      <c r="F15" s="304">
        <v>5.75</v>
      </c>
      <c r="G15" s="263"/>
    </row>
    <row r="16" spans="1:17" s="240" customFormat="1" ht="30" customHeight="1">
      <c r="A16" s="268"/>
      <c r="B16" s="269" t="s">
        <v>244</v>
      </c>
      <c r="C16" s="270" t="s">
        <v>225</v>
      </c>
      <c r="D16" s="290">
        <v>0.125</v>
      </c>
      <c r="E16" s="297">
        <f>F16</f>
        <v>1</v>
      </c>
      <c r="F16" s="305">
        <v>1</v>
      </c>
      <c r="G16" s="263"/>
    </row>
    <row r="17" spans="1:9" s="240" customFormat="1" ht="30" customHeight="1">
      <c r="A17" s="268"/>
      <c r="B17" s="269" t="s">
        <v>226</v>
      </c>
      <c r="C17" s="270" t="s">
        <v>227</v>
      </c>
      <c r="D17" s="290">
        <v>0.125</v>
      </c>
      <c r="E17" s="297">
        <f>F17</f>
        <v>1</v>
      </c>
      <c r="F17" s="305">
        <v>1</v>
      </c>
      <c r="G17" s="263"/>
    </row>
    <row r="18" spans="1:9" s="240" customFormat="1" ht="30" customHeight="1">
      <c r="A18" s="268"/>
      <c r="B18" s="271" t="s">
        <v>245</v>
      </c>
      <c r="C18" s="272" t="s">
        <v>248</v>
      </c>
      <c r="D18" s="290">
        <v>0.375</v>
      </c>
      <c r="E18" s="298">
        <f>F18-0.25</f>
        <v>7.25</v>
      </c>
      <c r="F18" s="306">
        <v>7.5</v>
      </c>
      <c r="G18" s="263"/>
    </row>
    <row r="19" spans="1:9" s="240" customFormat="1" ht="30" customHeight="1">
      <c r="A19" s="268"/>
      <c r="B19" s="271" t="s">
        <v>246</v>
      </c>
      <c r="C19" s="271" t="s">
        <v>249</v>
      </c>
      <c r="D19" s="290">
        <v>0.125</v>
      </c>
      <c r="E19" s="299">
        <f>F19</f>
        <v>0.875</v>
      </c>
      <c r="F19" s="306">
        <v>0.875</v>
      </c>
      <c r="G19" s="263"/>
    </row>
    <row r="20" spans="1:9" s="240" customFormat="1" ht="30" customHeight="1">
      <c r="A20" s="283"/>
      <c r="B20" s="273" t="s">
        <v>247</v>
      </c>
      <c r="C20" s="273" t="s">
        <v>250</v>
      </c>
      <c r="D20" s="267">
        <v>0.25</v>
      </c>
      <c r="E20" s="300">
        <f>F20-0.25</f>
        <v>4.5</v>
      </c>
      <c r="F20" s="307">
        <v>4.75</v>
      </c>
      <c r="G20" s="263"/>
    </row>
    <row r="21" spans="1:9" s="240" customFormat="1" ht="30" customHeight="1">
      <c r="A21" s="284"/>
      <c r="B21" s="285" t="s">
        <v>251</v>
      </c>
      <c r="C21" s="285" t="s">
        <v>252</v>
      </c>
      <c r="D21" s="267">
        <v>0.25</v>
      </c>
      <c r="E21" s="310">
        <f>E9-E20</f>
        <v>22.75</v>
      </c>
      <c r="F21" s="309">
        <v>23.25</v>
      </c>
      <c r="G21" s="239"/>
      <c r="H21" s="239"/>
      <c r="I21" s="239"/>
    </row>
    <row r="22" spans="1:9" s="240" customFormat="1" ht="30" customHeight="1">
      <c r="A22" s="286"/>
      <c r="B22" s="285" t="s">
        <v>253</v>
      </c>
      <c r="C22" s="285" t="s">
        <v>255</v>
      </c>
      <c r="D22" s="267">
        <v>0.25</v>
      </c>
      <c r="E22" s="310">
        <f>F22</f>
        <v>3.375</v>
      </c>
      <c r="F22" s="309">
        <v>3.375</v>
      </c>
      <c r="G22" s="239"/>
      <c r="H22" s="239"/>
      <c r="I22" s="239"/>
    </row>
    <row r="23" spans="1:9" ht="33.75" customHeight="1">
      <c r="A23" s="229"/>
      <c r="B23" s="285" t="s">
        <v>254</v>
      </c>
      <c r="C23" s="285" t="s">
        <v>256</v>
      </c>
      <c r="D23" s="267">
        <v>0.25</v>
      </c>
      <c r="E23" s="301">
        <f>F23</f>
        <v>3.125</v>
      </c>
      <c r="F23" s="308">
        <v>3.125</v>
      </c>
    </row>
    <row r="24" spans="1:9" ht="20.25" customHeight="1">
      <c r="A24" s="229"/>
      <c r="B24" s="230"/>
      <c r="C24" s="230"/>
      <c r="D24" s="291"/>
      <c r="E24" s="232"/>
      <c r="F24" s="231"/>
    </row>
    <row r="25" spans="1:9" ht="20.25" customHeight="1">
      <c r="A25" s="229"/>
      <c r="B25" s="233"/>
      <c r="C25" s="234"/>
      <c r="D25" s="231"/>
      <c r="E25" s="232"/>
      <c r="F25" s="231"/>
    </row>
    <row r="26" spans="1:9" ht="13.5" customHeight="1">
      <c r="A26" s="229"/>
      <c r="B26" s="233"/>
      <c r="C26" s="234"/>
      <c r="D26" s="231"/>
      <c r="E26" s="311"/>
      <c r="F26" s="231"/>
    </row>
    <row r="27" spans="1:9" ht="14.25" customHeight="1">
      <c r="A27" s="234"/>
      <c r="B27" s="234"/>
      <c r="C27" s="234"/>
      <c r="D27" s="231"/>
      <c r="E27" s="231"/>
      <c r="F27" s="233"/>
    </row>
    <row r="28" spans="1:9" ht="14.25" customHeight="1"/>
    <row r="29" spans="1:9" ht="14.25" customHeight="1"/>
    <row r="30" spans="1:9" ht="14.25" customHeight="1"/>
    <row r="31" spans="1:9" ht="14.25" customHeight="1"/>
    <row r="32" spans="1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</sheetData>
  <mergeCells count="1">
    <mergeCell ref="A7:F7"/>
  </mergeCells>
  <printOptions horizontalCentered="1"/>
  <pageMargins left="0" right="0" top="0" bottom="0" header="0" footer="0"/>
  <pageSetup paperSize="9" scale="65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97" customWidth="1"/>
    <col min="2" max="2" width="81.28515625" style="98" hidden="1" customWidth="1"/>
    <col min="3" max="3" width="206" style="98" customWidth="1"/>
    <col min="4" max="4" width="70.7109375" style="98" hidden="1" customWidth="1"/>
    <col min="5" max="5" width="74.85546875" style="98" hidden="1" customWidth="1"/>
    <col min="6" max="16384" width="9.14062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5.95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452" t="e">
        <f>#REF!</f>
        <v>#REF!</v>
      </c>
      <c r="C7" s="453"/>
      <c r="D7" s="453"/>
      <c r="E7" s="454"/>
    </row>
    <row r="8" spans="1:12" s="92" customFormat="1" ht="409.6" customHeight="1">
      <c r="A8" s="94" t="e">
        <f>#REF!</f>
        <v>#REF!</v>
      </c>
      <c r="B8" s="455"/>
      <c r="C8" s="456"/>
      <c r="D8" s="457"/>
      <c r="E8" s="458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459" t="e">
        <f>#REF!</f>
        <v>#REF!</v>
      </c>
      <c r="C13" s="453"/>
      <c r="D13" s="460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455"/>
      <c r="C14" s="456"/>
      <c r="D14" s="457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461" t="e">
        <f>#REF!</f>
        <v>#REF!</v>
      </c>
      <c r="C17" s="462"/>
      <c r="D17" s="463"/>
      <c r="E17" s="464"/>
    </row>
    <row r="18" spans="1:5" s="92" customFormat="1" ht="90" customHeight="1">
      <c r="A18" s="91" t="e">
        <f>#REF!</f>
        <v>#REF!</v>
      </c>
      <c r="B18" s="437" t="e">
        <f>#REF!</f>
        <v>#REF!</v>
      </c>
      <c r="C18" s="432"/>
      <c r="D18" s="432"/>
      <c r="E18" s="438"/>
    </row>
    <row r="19" spans="1:5" s="92" customFormat="1" ht="409.6" customHeight="1">
      <c r="A19" s="196" t="s">
        <v>206</v>
      </c>
      <c r="B19" s="434"/>
      <c r="C19" s="435"/>
      <c r="D19" s="436"/>
      <c r="E19" s="436"/>
    </row>
    <row r="20" spans="1:5" s="92" customFormat="1" ht="79.5" customHeight="1">
      <c r="A20" s="91" t="e">
        <f>#REF!</f>
        <v>#REF!</v>
      </c>
      <c r="B20" s="437" t="e">
        <f>#REF!</f>
        <v>#REF!</v>
      </c>
      <c r="C20" s="432"/>
      <c r="D20" s="432"/>
      <c r="E20" s="438"/>
    </row>
    <row r="21" spans="1:5" s="92" customFormat="1" ht="346.5" customHeight="1">
      <c r="A21" s="94" t="s">
        <v>157</v>
      </c>
      <c r="B21" s="439"/>
      <c r="C21" s="440"/>
      <c r="D21" s="441"/>
      <c r="E21" s="442"/>
    </row>
    <row r="22" spans="1:5" s="92" customFormat="1" ht="40.5">
      <c r="A22" s="91" t="e">
        <f>#REF!</f>
        <v>#REF!</v>
      </c>
      <c r="B22" s="431" t="e">
        <f>#REF!</f>
        <v>#REF!</v>
      </c>
      <c r="C22" s="432"/>
      <c r="D22" s="433"/>
      <c r="E22" s="131"/>
    </row>
    <row r="23" spans="1:5" s="92" customFormat="1" ht="299.25" customHeight="1">
      <c r="A23" s="96" t="s">
        <v>140</v>
      </c>
      <c r="B23" s="443"/>
      <c r="C23" s="444"/>
      <c r="D23" s="445"/>
      <c r="E23" s="445"/>
    </row>
    <row r="24" spans="1:5" s="92" customFormat="1" ht="101.45" customHeight="1">
      <c r="A24" s="91" t="e">
        <f>#REF!</f>
        <v>#REF!</v>
      </c>
      <c r="B24" s="431" t="e">
        <f>#REF!</f>
        <v>#REF!</v>
      </c>
      <c r="C24" s="432"/>
      <c r="D24" s="433"/>
      <c r="E24" s="131"/>
    </row>
    <row r="25" spans="1:5" s="92" customFormat="1" ht="362.25" customHeight="1">
      <c r="A25" s="96" t="s">
        <v>212</v>
      </c>
      <c r="B25" s="446" t="s">
        <v>213</v>
      </c>
      <c r="C25" s="447"/>
      <c r="D25" s="448"/>
      <c r="E25" s="143"/>
    </row>
    <row r="26" spans="1:5" s="92" customFormat="1" ht="109.5" customHeight="1">
      <c r="A26" s="91" t="s">
        <v>141</v>
      </c>
      <c r="B26" s="431" t="e">
        <f>#REF!</f>
        <v>#REF!</v>
      </c>
      <c r="C26" s="432"/>
      <c r="D26" s="433"/>
      <c r="E26" s="132"/>
    </row>
    <row r="27" spans="1:5" s="92" customFormat="1" ht="282" customHeight="1">
      <c r="A27" s="96" t="s">
        <v>142</v>
      </c>
      <c r="B27" s="449" t="s">
        <v>207</v>
      </c>
      <c r="C27" s="450"/>
      <c r="D27" s="451"/>
      <c r="E27" s="451"/>
    </row>
    <row r="28" spans="1:5" s="92" customFormat="1" ht="93.6" customHeight="1">
      <c r="A28" s="91" t="e">
        <f>#REF!</f>
        <v>#REF!</v>
      </c>
      <c r="B28" s="431" t="e">
        <f>#REF!</f>
        <v>#REF!</v>
      </c>
      <c r="C28" s="432"/>
      <c r="D28" s="433"/>
      <c r="E28" s="132"/>
    </row>
    <row r="29" spans="1:5" s="92" customFormat="1" ht="273" customHeight="1">
      <c r="A29" s="94" t="s">
        <v>143</v>
      </c>
      <c r="B29" s="423"/>
      <c r="C29" s="424"/>
      <c r="D29" s="425"/>
      <c r="E29" s="425"/>
    </row>
    <row r="30" spans="1:5" s="92" customFormat="1" ht="95.25" customHeight="1">
      <c r="A30" s="91" t="e">
        <f>#REF!</f>
        <v>#REF!</v>
      </c>
      <c r="B30" s="431" t="e">
        <f>#REF!</f>
        <v>#REF!</v>
      </c>
      <c r="C30" s="432"/>
      <c r="D30" s="433"/>
      <c r="E30" s="132"/>
    </row>
    <row r="31" spans="1:5" s="92" customFormat="1" ht="324.75" customHeight="1">
      <c r="A31" s="94"/>
      <c r="B31" s="423"/>
      <c r="C31" s="424"/>
      <c r="D31" s="425"/>
      <c r="E31" s="425"/>
    </row>
    <row r="32" spans="1:5" s="92" customFormat="1" ht="119.45" customHeight="1">
      <c r="A32" s="91" t="s">
        <v>145</v>
      </c>
      <c r="B32" s="431" t="e">
        <f>#REF!</f>
        <v>#REF!</v>
      </c>
      <c r="C32" s="432"/>
      <c r="D32" s="433"/>
      <c r="E32" s="132"/>
    </row>
    <row r="33" spans="1:9" s="92" customFormat="1" ht="287.25" customHeight="1">
      <c r="A33" s="94" t="s">
        <v>146</v>
      </c>
      <c r="B33" s="423"/>
      <c r="C33" s="424"/>
      <c r="D33" s="425"/>
      <c r="E33" s="425"/>
    </row>
    <row r="34" spans="1:9" s="92" customFormat="1" ht="71.45" customHeight="1">
      <c r="A34" s="91" t="s">
        <v>136</v>
      </c>
      <c r="B34" s="431" t="s">
        <v>38</v>
      </c>
      <c r="C34" s="432"/>
      <c r="D34" s="433"/>
      <c r="E34" s="132"/>
    </row>
    <row r="35" spans="1:9" s="92" customFormat="1" ht="87" customHeight="1">
      <c r="A35" s="94" t="s">
        <v>144</v>
      </c>
      <c r="B35" s="423"/>
      <c r="C35" s="424"/>
      <c r="D35" s="425"/>
      <c r="E35" s="425"/>
    </row>
    <row r="36" spans="1:9" s="92" customFormat="1" ht="63.6" customHeight="1">
      <c r="A36" s="91" t="s">
        <v>137</v>
      </c>
      <c r="B36" s="431" t="s">
        <v>132</v>
      </c>
      <c r="C36" s="432"/>
      <c r="D36" s="433"/>
      <c r="E36" s="132"/>
    </row>
    <row r="37" spans="1:9" s="92" customFormat="1" ht="97.5" customHeight="1">
      <c r="A37" s="94" t="s">
        <v>144</v>
      </c>
      <c r="B37" s="423"/>
      <c r="C37" s="424"/>
      <c r="D37" s="425"/>
      <c r="E37" s="425"/>
    </row>
    <row r="38" spans="1:9" s="92" customFormat="1" ht="97.5" customHeight="1">
      <c r="A38" s="128" t="e">
        <f>#REF!</f>
        <v>#REF!</v>
      </c>
      <c r="B38" s="426" t="e">
        <f>#REF!</f>
        <v>#REF!</v>
      </c>
      <c r="C38" s="427"/>
      <c r="D38" s="428"/>
      <c r="E38" s="133"/>
    </row>
    <row r="39" spans="1:9" s="92" customFormat="1" ht="221.45" customHeight="1">
      <c r="A39" s="94"/>
      <c r="B39" s="429"/>
      <c r="C39" s="430"/>
      <c r="D39" s="429"/>
      <c r="E39" s="429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55"/>
    <col min="18" max="18" width="80.28515625" style="55" customWidth="1"/>
    <col min="19" max="16384" width="9.14062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465" t="s">
        <v>74</v>
      </c>
      <c r="E1" s="465"/>
      <c r="F1" s="465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66" t="s">
        <v>77</v>
      </c>
      <c r="E2" s="466"/>
      <c r="F2" s="466"/>
      <c r="G2" s="466"/>
      <c r="H2" s="466"/>
      <c r="I2" s="467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4C0B2-4EE7-4A59-8AD4-CAE1A348C68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238BB75D-83BD-48BA-BA13-C5B328165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1F62E-D330-40E1-A114-3E68BFE1A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GREY</vt:lpstr>
      <vt:lpstr>FULLSIZE-13-12-2024</vt:lpstr>
      <vt:lpstr>UA-30-11-2024</vt:lpstr>
      <vt:lpstr>2. TRIM CARD (GREY)</vt:lpstr>
      <vt:lpstr>3. ĐỊNH VỊ HÌNH IN.THÊU</vt:lpstr>
      <vt:lpstr>4. THÔNG SỐ SẢN XUẤT</vt:lpstr>
      <vt:lpstr>'2. TRIM CARD (GREY)'!Print_Area</vt:lpstr>
      <vt:lpstr>'FULLSIZE-13-12-2024'!Print_Area</vt:lpstr>
      <vt:lpstr>GREY!Print_Area</vt:lpstr>
      <vt:lpstr>'UA-30-11-2024'!Print_Area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Hanh Nguyen Thi</cp:lastModifiedBy>
  <cp:lastPrinted>2024-12-13T08:04:56Z</cp:lastPrinted>
  <dcterms:created xsi:type="dcterms:W3CDTF">2016-05-06T01:47:29Z</dcterms:created>
  <dcterms:modified xsi:type="dcterms:W3CDTF">2024-12-13T08:24:42Z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