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9-SS26/2-PRODUCTION/1-CUSTOMER-ORDER/11. DROP MESH/"/>
    </mc:Choice>
  </mc:AlternateContent>
  <xr:revisionPtr revIDLastSave="380" documentId="8_{AFF32104-AE22-4457-8AAF-E996DEAD060F}" xr6:coauthVersionLast="47" xr6:coauthVersionMax="47" xr10:uidLastSave="{56FD9D5D-4C83-4F12-9015-046396A00373}"/>
  <bookViews>
    <workbookView xWindow="-110" yWindow="-110" windowWidth="19420" windowHeight="10300" xr2:uid="{09AC5575-CD21-44A4-B8B2-604F69015AD4}"/>
  </bookViews>
  <sheets>
    <sheet name="PUR.QT-2.BM1" sheetId="3" r:id="rId1"/>
    <sheet name="C-0326-KT-7455" sheetId="14" r:id="rId2"/>
    <sheet name="C-0326-KT-7456" sheetId="15" r:id="rId3"/>
    <sheet name="C-0326-KT-7457" sheetId="16" r:id="rId4"/>
  </sheets>
  <externalReferences>
    <externalReference r:id="rId5"/>
  </externalReferences>
  <definedNames>
    <definedName name="_Fill" hidden="1">#REF!</definedName>
    <definedName name="_xlnm._FilterDatabase" localSheetId="1" hidden="1">'C-0326-KT-7455'!$A$1:$E$44</definedName>
    <definedName name="_xlnm._FilterDatabase" localSheetId="2" hidden="1">'C-0326-KT-7456'!$A$1:$E$44</definedName>
    <definedName name="_xlnm._FilterDatabase" localSheetId="3" hidden="1">'C-0326-KT-7457'!$A$1:$E$73</definedName>
    <definedName name="INTERNAL_INVOICE">[1]UN!#REF!</definedName>
    <definedName name="KKKKK">[1]UN!#REF!</definedName>
    <definedName name="_xlnm.Print_Area" localSheetId="0">'PUR.QT-2.BM1'!$A$1:$N$19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3" l="1"/>
  <c r="I12" i="3"/>
  <c r="I11" i="3"/>
  <c r="G45" i="15"/>
  <c r="G3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4"/>
  <c r="G3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2" i="14"/>
  <c r="G2" i="15"/>
  <c r="F74" i="16"/>
  <c r="G73" i="16"/>
  <c r="G72" i="16"/>
  <c r="G71" i="16"/>
  <c r="G70" i="16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" i="16"/>
  <c r="G74" i="16" s="1"/>
  <c r="F45" i="15"/>
  <c r="F45" i="14"/>
  <c r="K13" i="3" l="1"/>
  <c r="M13" i="3" s="1"/>
  <c r="K12" i="3" l="1"/>
  <c r="M12" i="3" s="1"/>
  <c r="I16" i="3" l="1"/>
  <c r="H7" i="3"/>
  <c r="K11" i="3" l="1"/>
  <c r="K16" i="3" s="1"/>
  <c r="M11" i="3" l="1"/>
  <c r="M16" i="3" s="1"/>
</calcChain>
</file>

<file path=xl/sharedStrings.xml><?xml version="1.0" encoding="utf-8"?>
<sst xmlns="http://schemas.openxmlformats.org/spreadsheetml/2006/main" count="870" uniqueCount="234">
  <si>
    <t>DESCRIPTION</t>
  </si>
  <si>
    <t>ALTERNATE COLOUR NAME</t>
  </si>
  <si>
    <t>STYLE #</t>
  </si>
  <si>
    <t>SIZE</t>
  </si>
  <si>
    <t>SKU</t>
  </si>
  <si>
    <t>XXS</t>
  </si>
  <si>
    <t>XS</t>
  </si>
  <si>
    <t>XL</t>
  </si>
  <si>
    <t>WHITE</t>
  </si>
  <si>
    <t>Mã số:</t>
  </si>
  <si>
    <t>PUR.QT-2.BM1</t>
  </si>
  <si>
    <t>Lần ban hành:</t>
  </si>
  <si>
    <t>01</t>
  </si>
  <si>
    <t>Số trang</t>
  </si>
  <si>
    <t>SUPPLIER:</t>
  </si>
  <si>
    <t>SH TRIMS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</si>
  <si>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</si>
  <si>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</si>
  <si>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</si>
  <si>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</si>
  <si>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</si>
  <si>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</si>
  <si>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</si>
  <si>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</si>
  <si>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</si>
  <si>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</si>
  <si>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</si>
  <si>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</si>
  <si>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</si>
  <si>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</si>
  <si>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</si>
  <si>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</si>
  <si>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</si>
  <si>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</si>
  <si>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</si>
  <si>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</si>
  <si>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</si>
  <si>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</si>
  <si>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</si>
  <si>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</si>
  <si>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</si>
  <si>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</si>
  <si>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2.5'' x 1''</t>
  </si>
  <si>
    <t>AS OVO STANDARD</t>
  </si>
  <si>
    <t>TR-ST111
UPC STICKER</t>
  </si>
  <si>
    <t>PCS</t>
  </si>
  <si>
    <t>GỬI LAYOUT ĐỂ DUYỆT TRƯỚC KHI SẢN XUẤT ĐẠI TRÀ
LAYOUT BAO GỒM CÁC THÔNG TIN HIGHLIGHT VÀNG Ở SHEET BÊN</t>
  </si>
  <si>
    <t>Total:</t>
  </si>
  <si>
    <t xml:space="preserve">RECEIVED BY </t>
  </si>
  <si>
    <t xml:space="preserve">APPROVED BY MER. MANAGER  </t>
  </si>
  <si>
    <t xml:space="preserve">PREPARED BY MERCHANDISER </t>
  </si>
  <si>
    <t>T-SHIRT - SS</t>
  </si>
  <si>
    <t>PRODUCT SUB CATEGORY</t>
  </si>
  <si>
    <t>FA26_CAMPUS</t>
  </si>
  <si>
    <t>O08 FW26 G2981</t>
  </si>
  <si>
    <t>NGỌC TRẦN</t>
  </si>
  <si>
    <t>C-0326-KT-7456</t>
  </si>
  <si>
    <t>C-0326-KT-7455</t>
  </si>
  <si>
    <t>C-0326-KT-7457</t>
  </si>
  <si>
    <t>DALHOUSIE BLACK</t>
  </si>
  <si>
    <t>Pullover Hoodie</t>
  </si>
  <si>
    <t>C-0326-KT-7455-DAB-01</t>
  </si>
  <si>
    <t>S</t>
  </si>
  <si>
    <t>C-0326-KT-7455-DAB-02</t>
  </si>
  <si>
    <t>M</t>
  </si>
  <si>
    <t>C-0326-KT-7455-DAB-03</t>
  </si>
  <si>
    <t>L</t>
  </si>
  <si>
    <t>C-0326-KT-7455-DAB-04</t>
  </si>
  <si>
    <t>C-0326-KT-7455-DAB-05</t>
  </si>
  <si>
    <t>XXL</t>
  </si>
  <si>
    <t>C-0326-KT-7455-DAB-06</t>
  </si>
  <si>
    <t>XXXL</t>
  </si>
  <si>
    <t>C-0326-KT-7455-DAB-07</t>
  </si>
  <si>
    <t>MC MASTER BLACK</t>
  </si>
  <si>
    <t>C-0326-KT-7455-MCB-01</t>
  </si>
  <si>
    <t>C-0326-KT-7455-MCB-02</t>
  </si>
  <si>
    <t>C-0326-KT-7455-MCB-03</t>
  </si>
  <si>
    <t>C-0326-KT-7455-MCB-04</t>
  </si>
  <si>
    <t>C-0326-KT-7455-MCB-05</t>
  </si>
  <si>
    <t>C-0326-KT-7455-MCB-06</t>
  </si>
  <si>
    <t>C-0326-KT-7455-MCB-07</t>
  </si>
  <si>
    <t>UOFT BLACK</t>
  </si>
  <si>
    <t>C-0326-KT-7455-UTB-01</t>
  </si>
  <si>
    <t>C-0326-KT-7455-UTB-02</t>
  </si>
  <si>
    <t>C-0326-KT-7455-UTB-03</t>
  </si>
  <si>
    <t>C-0326-KT-7455-UTB-04</t>
  </si>
  <si>
    <t>C-0326-KT-7455-UTB-05</t>
  </si>
  <si>
    <t>C-0326-KT-7455-UTB-06</t>
  </si>
  <si>
    <t>C-0326-KT-7455-UTB-07</t>
  </si>
  <si>
    <t>WATERLOO BLACK</t>
  </si>
  <si>
    <t>C-0326-KT-7455-WLB-01</t>
  </si>
  <si>
    <t>C-0326-KT-7455-WLB-02</t>
  </si>
  <si>
    <t>C-0326-KT-7455-WLB-03</t>
  </si>
  <si>
    <t>C-0326-KT-7455-WLB-04</t>
  </si>
  <si>
    <t>C-0326-KT-7455-WLB-05</t>
  </si>
  <si>
    <t>C-0326-KT-7455-WLB-06</t>
  </si>
  <si>
    <t>C-0326-KT-7455-WLB-07</t>
  </si>
  <si>
    <t>WESTERN BLACK</t>
  </si>
  <si>
    <t>C-0326-KT-7455-WSB-01</t>
  </si>
  <si>
    <t>C-0326-KT-7455-WSB-02</t>
  </si>
  <si>
    <t>C-0326-KT-7455-WSB-03</t>
  </si>
  <si>
    <t>C-0326-KT-7455-WSB-04</t>
  </si>
  <si>
    <t>C-0326-KT-7455-WSB-05</t>
  </si>
  <si>
    <t>C-0326-KT-7455-WSB-06</t>
  </si>
  <si>
    <t>C-0326-KT-7455-WSB-07</t>
  </si>
  <si>
    <t>YORK BLACK</t>
  </si>
  <si>
    <t>C-0326-KT-7455-YRB-08</t>
  </si>
  <si>
    <t>C-0326-KT-7455-YRB-01</t>
  </si>
  <si>
    <t>C-0326-KT-7455-YRB-02</t>
  </si>
  <si>
    <t>C-0326-KT-7455-YRB-03</t>
  </si>
  <si>
    <t>C-0326-KT-7455-YRB-04</t>
  </si>
  <si>
    <t>C-0326-KT-7455-YRB-05</t>
  </si>
  <si>
    <t>C-0326-KT-7455-YRB-06</t>
  </si>
  <si>
    <t>C-0326-KT-7455-YRB-07</t>
  </si>
  <si>
    <t>Mockneck</t>
  </si>
  <si>
    <t>C-0326-KT-7456-DAB-01</t>
  </si>
  <si>
    <t>C-0326-KT-7456-DAB-02</t>
  </si>
  <si>
    <t>C-0326-KT-7456-DAB-03</t>
  </si>
  <si>
    <t>C-0326-KT-7456-DAB-04</t>
  </si>
  <si>
    <t>C-0326-KT-7456-DAB-05</t>
  </si>
  <si>
    <t>C-0326-KT-7456-DAB-06</t>
  </si>
  <si>
    <t>C-0326-KT-7456-DAB-07</t>
  </si>
  <si>
    <t>C-0326-KT-7456-MCB-01</t>
  </si>
  <si>
    <t>C-0326-KT-7456-MCB-02</t>
  </si>
  <si>
    <t>C-0326-KT-7456-MCB-03</t>
  </si>
  <si>
    <t>C-0326-KT-7456-MCB-04</t>
  </si>
  <si>
    <t>C-0326-KT-7456-MCB-05</t>
  </si>
  <si>
    <t>C-0326-KT-7456-MCB-06</t>
  </si>
  <si>
    <t>C-0326-KT-7456-MCB-07</t>
  </si>
  <si>
    <t>C-0326-KT-7456-UTB-01</t>
  </si>
  <si>
    <t>C-0326-KT-7456-UTB-02</t>
  </si>
  <si>
    <t>C-0326-KT-7456-UTB-03</t>
  </si>
  <si>
    <t>C-0326-KT-7456-UTB-04</t>
  </si>
  <si>
    <t>C-0326-KT-7456-UTB-05</t>
  </si>
  <si>
    <t>C-0326-KT-7456-UTB-06</t>
  </si>
  <si>
    <t>C-0326-KT-7456-UTB-07</t>
  </si>
  <si>
    <t>C-0326-KT-7456-WLB-01</t>
  </si>
  <si>
    <t>C-0326-KT-7456-WLB-02</t>
  </si>
  <si>
    <t>C-0326-KT-7456-WLB-03</t>
  </si>
  <si>
    <t>C-0326-KT-7456-WLB-04</t>
  </si>
  <si>
    <t>C-0326-KT-7456-WLB-05</t>
  </si>
  <si>
    <t>C-0326-KT-7456-WLB-06</t>
  </si>
  <si>
    <t>C-0326-KT-7456-WLB-07</t>
  </si>
  <si>
    <t>C-0326-KT-7456-WSB-01</t>
  </si>
  <si>
    <t>C-0326-KT-7456-WSB-02</t>
  </si>
  <si>
    <t>C-0326-KT-7456-WSB-03</t>
  </si>
  <si>
    <t>C-0326-KT-7456-WSB-04</t>
  </si>
  <si>
    <t>C-0326-KT-7456-WSB-05</t>
  </si>
  <si>
    <t>C-0326-KT-7456-WSB-06</t>
  </si>
  <si>
    <t>C-0326-KT-7456-WSB-07</t>
  </si>
  <si>
    <t>C-0326-KT-7456-YRB-08</t>
  </si>
  <si>
    <t>C-0326-KT-7456-YRB-01</t>
  </si>
  <si>
    <t>C-0326-KT-7456-YRB-02</t>
  </si>
  <si>
    <t>C-0326-KT-7456-YRB-03</t>
  </si>
  <si>
    <t>C-0326-KT-7456-YRB-04</t>
  </si>
  <si>
    <t>C-0326-KT-7456-YRB-05</t>
  </si>
  <si>
    <t>C-0326-KT-7456-YRB-06</t>
  </si>
  <si>
    <t>C-0326-KT-7456-YRB-07</t>
  </si>
  <si>
    <t>C-0326-KT-7457-DAB-01</t>
  </si>
  <si>
    <t>C-0326-KT-7457-DAB-02</t>
  </si>
  <si>
    <t>C-0326-KT-7457-DAB-03</t>
  </si>
  <si>
    <t>C-0326-KT-7457-DAB-04</t>
  </si>
  <si>
    <t>C-0326-KT-7457-DAB-05</t>
  </si>
  <si>
    <t>C-0326-KT-7457-DAB-06</t>
  </si>
  <si>
    <t>C-0326-KT-7457-DAB-07</t>
  </si>
  <si>
    <t>C-0326-KT-7457-MCB-01</t>
  </si>
  <si>
    <t>C-0326-KT-7457-MCB-02</t>
  </si>
  <si>
    <t>C-0326-KT-7457-MCB-03</t>
  </si>
  <si>
    <t>C-0326-KT-7457-MCB-04</t>
  </si>
  <si>
    <t>C-0326-KT-7457-MCB-05</t>
  </si>
  <si>
    <t>C-0326-KT-7457-MCB-06</t>
  </si>
  <si>
    <t>C-0326-KT-7457-MCB-07</t>
  </si>
  <si>
    <t>MC MASTER ASH HEATHER GREY</t>
  </si>
  <si>
    <t>C-0326-KT-7457-MAH-01</t>
  </si>
  <si>
    <t>C-0326-KT-7457-MAH-02</t>
  </si>
  <si>
    <t>C-0326-KT-7457-MAH-03</t>
  </si>
  <si>
    <t>C-0326-KT-7457-MAH-04</t>
  </si>
  <si>
    <t>C-0326-KT-7457-MAH-05</t>
  </si>
  <si>
    <t>C-0326-KT-7457-MAH-06</t>
  </si>
  <si>
    <t>C-0326-KT-7457-MAH-07</t>
  </si>
  <si>
    <t>C-0326-KT-7457-UTB-01</t>
  </si>
  <si>
    <t>C-0326-KT-7457-UTB-02</t>
  </si>
  <si>
    <t>C-0326-KT-7457-UTB-03</t>
  </si>
  <si>
    <t>C-0326-KT-7457-UTB-04</t>
  </si>
  <si>
    <t>C-0326-KT-7457-UTB-05</t>
  </si>
  <si>
    <t>C-0326-KT-7457-UTB-06</t>
  </si>
  <si>
    <t>C-0326-KT-7457-UTB-07</t>
  </si>
  <si>
    <t>UOFT ASH HEATHER GREY</t>
  </si>
  <si>
    <t>C-0326-KT-7457-UTH-01</t>
  </si>
  <si>
    <t>C-0326-KT-7457-UTH-02</t>
  </si>
  <si>
    <t>C-0326-KT-7457-UTH-03</t>
  </si>
  <si>
    <t>C-0326-KT-7457-UTH-04</t>
  </si>
  <si>
    <t>C-0326-KT-7457-UTH-05</t>
  </si>
  <si>
    <t>C-0326-KT-7457-UTH-06</t>
  </si>
  <si>
    <t>C-0326-KT-7457-UTH-07</t>
  </si>
  <si>
    <t>C-0326-KT-7457-WLB-01</t>
  </si>
  <si>
    <t>C-0326-KT-7457-WLB-02</t>
  </si>
  <si>
    <t>C-0326-KT-7457-WLB-03</t>
  </si>
  <si>
    <t>C-0326-KT-7457-WLB-04</t>
  </si>
  <si>
    <t>C-0326-KT-7457-WLB-05</t>
  </si>
  <si>
    <t>C-0326-KT-7457-WLB-06</t>
  </si>
  <si>
    <t>C-0326-KT-7457-WLB-07</t>
  </si>
  <si>
    <t>C-0326-KT-7457-WSB-01</t>
  </si>
  <si>
    <t>C-0326-KT-7457-WSB-02</t>
  </si>
  <si>
    <t>C-0326-KT-7457-WSB-03</t>
  </si>
  <si>
    <t>C-0326-KT-7457-WSB-04</t>
  </si>
  <si>
    <t>C-0326-KT-7457-WSB-05</t>
  </si>
  <si>
    <t>C-0326-KT-7457-WSB-06</t>
  </si>
  <si>
    <t>C-0326-KT-7457-WSB-07</t>
  </si>
  <si>
    <t>WESTERN ASH HEATHER GREY</t>
  </si>
  <si>
    <t>C-0326-KT-7457-WAH-01</t>
  </si>
  <si>
    <t>C-0326-KT-7457-WAH-02</t>
  </si>
  <si>
    <t>C-0326-KT-7457-WAH-03</t>
  </si>
  <si>
    <t>C-0326-KT-7457-WAH-04</t>
  </si>
  <si>
    <t>C-0326-KT-7457-WAH-05</t>
  </si>
  <si>
    <t>C-0326-KT-7457-WAH-06</t>
  </si>
  <si>
    <t>C-0326-KT-7457-WAH-07</t>
  </si>
  <si>
    <t>C-0326-KT-7457-YRB-08</t>
  </si>
  <si>
    <t>C-0326-KT-7457-YRB-01</t>
  </si>
  <si>
    <t>C-0326-KT-7457-YRB-02</t>
  </si>
  <si>
    <t>C-0326-KT-7457-YRB-03</t>
  </si>
  <si>
    <t>C-0326-KT-7457-YRB-04</t>
  </si>
  <si>
    <t>C-0326-KT-7457-YRB-05</t>
  </si>
  <si>
    <t>C-0326-KT-7457-YRB-06</t>
  </si>
  <si>
    <t>C-0326-KT-7457-YRB-07</t>
  </si>
  <si>
    <t>YORK ASH HEATHER GREY</t>
  </si>
  <si>
    <t>C-0326-KT-7457-YAH-08</t>
  </si>
  <si>
    <t>C-0326-KT-7457-YAH-01</t>
  </si>
  <si>
    <t>C-0326-KT-7457-YAH-02</t>
  </si>
  <si>
    <t>C-0326-KT-7457-YAH-03</t>
  </si>
  <si>
    <t>C-0326-KT-7457-YAH-04</t>
  </si>
  <si>
    <t>C-0326-KT-7457-YAH-05</t>
  </si>
  <si>
    <t>C-0326-KT-7457-YAH-06</t>
  </si>
  <si>
    <t>C-0326-KT-7457-YAH-07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</si>
</sst>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51" x14ac:knownFonts="1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rial"/>
      <family val="2"/>
    </font>
    <font>
      <b/>
      <sz val="24"/>
      <name val="Aptos Narrow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Aptos Narrow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2"/>
      <color theme="1"/>
      <name val="Aptos Narrow"/>
      <family val="2"/>
      <scheme val="minor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name val="Muli"/>
    </font>
    <font>
      <b/>
      <sz val="2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u/>
      <sz val="11"/>
      <name val="Muli"/>
    </font>
    <font>
      <u/>
      <sz val="11"/>
      <name val="Muli"/>
    </font>
    <font>
      <sz val="12"/>
      <color rgb="FF000000"/>
      <name val="Calibri"/>
      <family val="2"/>
    </font>
    <font>
      <b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0" borderId="0"/>
    <xf numFmtId="0" fontId="25" fillId="0" borderId="0"/>
    <xf numFmtId="0" fontId="3" fillId="0" borderId="0"/>
    <xf numFmtId="0" fontId="31" fillId="0" borderId="0" applyNumberFormat="0" applyFill="0" applyBorder="0" applyAlignment="0" applyProtection="0">
      <alignment vertical="top"/>
      <protection locked="0"/>
    </xf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9" fillId="0" borderId="0"/>
    <xf numFmtId="0" fontId="21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23" fillId="33" borderId="10" xfId="43" applyFont="1" applyFill="1" applyBorder="1" applyAlignment="1">
      <alignment horizontal="center" vertical="center"/>
    </xf>
    <xf numFmtId="0" fontId="24" fillId="0" borderId="10" xfId="43" applyFont="1" applyBorder="1" applyAlignment="1">
      <alignment horizontal="center" vertical="center"/>
    </xf>
    <xf numFmtId="0" fontId="3" fillId="0" borderId="0" xfId="43"/>
    <xf numFmtId="0" fontId="24" fillId="0" borderId="10" xfId="43" quotePrefix="1" applyFont="1" applyBorder="1" applyAlignment="1">
      <alignment horizontal="center"/>
    </xf>
    <xf numFmtId="0" fontId="24" fillId="0" borderId="10" xfId="43" applyFont="1" applyBorder="1" applyAlignment="1">
      <alignment horizontal="center"/>
    </xf>
    <xf numFmtId="0" fontId="26" fillId="0" borderId="0" xfId="44" applyFont="1" applyAlignment="1">
      <alignment vertical="center" wrapText="1"/>
    </xf>
    <xf numFmtId="0" fontId="27" fillId="34" borderId="11" xfId="44" applyFont="1" applyFill="1" applyBorder="1" applyAlignment="1">
      <alignment horizontal="left" vertical="center"/>
    </xf>
    <xf numFmtId="0" fontId="29" fillId="34" borderId="0" xfId="44" applyFont="1" applyFill="1" applyAlignment="1">
      <alignment vertical="top"/>
    </xf>
    <xf numFmtId="0" fontId="29" fillId="34" borderId="0" xfId="44" applyFont="1" applyFill="1" applyAlignment="1">
      <alignment horizontal="center" vertical="center"/>
    </xf>
    <xf numFmtId="0" fontId="27" fillId="34" borderId="10" xfId="44" applyFont="1" applyFill="1" applyBorder="1" applyAlignment="1">
      <alignment horizontal="right" vertical="center"/>
    </xf>
    <xf numFmtId="164" fontId="29" fillId="34" borderId="11" xfId="44" quotePrefix="1" applyNumberFormat="1" applyFont="1" applyFill="1" applyBorder="1" applyAlignment="1">
      <alignment horizontal="center" vertical="center"/>
    </xf>
    <xf numFmtId="15" fontId="27" fillId="34" borderId="10" xfId="44" quotePrefix="1" applyNumberFormat="1" applyFont="1" applyFill="1" applyBorder="1" applyAlignment="1">
      <alignment horizontal="center" vertical="center"/>
    </xf>
    <xf numFmtId="15" fontId="29" fillId="34" borderId="10" xfId="44" applyNumberFormat="1" applyFont="1" applyFill="1" applyBorder="1" applyAlignment="1">
      <alignment horizontal="center" vertical="center"/>
    </xf>
    <xf numFmtId="0" fontId="27" fillId="34" borderId="14" xfId="44" applyFont="1" applyFill="1" applyBorder="1" applyAlignment="1">
      <alignment horizontal="left" vertical="center"/>
    </xf>
    <xf numFmtId="164" fontId="29" fillId="34" borderId="14" xfId="44" quotePrefix="1" applyNumberFormat="1" applyFont="1" applyFill="1" applyBorder="1" applyAlignment="1">
      <alignment horizontal="center" vertical="center"/>
    </xf>
    <xf numFmtId="0" fontId="27" fillId="34" borderId="10" xfId="45" quotePrefix="1" applyFont="1" applyFill="1" applyBorder="1" applyAlignment="1">
      <alignment horizontal="center" vertical="center"/>
    </xf>
    <xf numFmtId="0" fontId="32" fillId="34" borderId="11" xfId="46" applyFont="1" applyFill="1" applyBorder="1" applyAlignment="1" applyProtection="1">
      <alignment vertical="top"/>
    </xf>
    <xf numFmtId="0" fontId="33" fillId="0" borderId="10" xfId="43" applyFont="1" applyBorder="1" applyAlignment="1">
      <alignment horizontal="center"/>
    </xf>
    <xf numFmtId="165" fontId="29" fillId="34" borderId="0" xfId="44" applyNumberFormat="1" applyFont="1" applyFill="1" applyAlignment="1">
      <alignment horizontal="center" vertical="center"/>
    </xf>
    <xf numFmtId="0" fontId="29" fillId="34" borderId="10" xfId="44" applyFont="1" applyFill="1" applyBorder="1" applyAlignment="1">
      <alignment horizontal="center" vertical="center"/>
    </xf>
    <xf numFmtId="0" fontId="29" fillId="34" borderId="15" xfId="44" applyFont="1" applyFill="1" applyBorder="1" applyAlignment="1">
      <alignment horizontal="center" vertical="center"/>
    </xf>
    <xf numFmtId="164" fontId="29" fillId="34" borderId="15" xfId="44" applyNumberFormat="1" applyFont="1" applyFill="1" applyBorder="1" applyAlignment="1">
      <alignment horizontal="center" vertical="center"/>
    </xf>
    <xf numFmtId="0" fontId="27" fillId="34" borderId="0" xfId="44" applyFont="1" applyFill="1" applyAlignment="1">
      <alignment horizontal="center" vertical="center"/>
    </xf>
    <xf numFmtId="0" fontId="27" fillId="35" borderId="10" xfId="44" applyFont="1" applyFill="1" applyBorder="1" applyAlignment="1">
      <alignment horizontal="center" vertical="center"/>
    </xf>
    <xf numFmtId="0" fontId="27" fillId="35" borderId="10" xfId="44" applyFont="1" applyFill="1" applyBorder="1" applyAlignment="1">
      <alignment horizontal="center" vertical="center" wrapText="1"/>
    </xf>
    <xf numFmtId="164" fontId="27" fillId="35" borderId="10" xfId="44" applyNumberFormat="1" applyFont="1" applyFill="1" applyBorder="1" applyAlignment="1">
      <alignment horizontal="center" vertical="center"/>
    </xf>
    <xf numFmtId="0" fontId="34" fillId="36" borderId="10" xfId="44" applyFont="1" applyFill="1" applyBorder="1" applyAlignment="1">
      <alignment horizontal="center" vertical="center" wrapText="1"/>
    </xf>
    <xf numFmtId="0" fontId="35" fillId="36" borderId="10" xfId="44" applyFont="1" applyFill="1" applyBorder="1" applyAlignment="1">
      <alignment vertical="center" wrapText="1"/>
    </xf>
    <xf numFmtId="0" fontId="34" fillId="36" borderId="10" xfId="44" quotePrefix="1" applyFont="1" applyFill="1" applyBorder="1" applyAlignment="1">
      <alignment horizontal="left" vertical="center" wrapText="1"/>
    </xf>
    <xf numFmtId="0" fontId="30" fillId="36" borderId="10" xfId="44" applyFont="1" applyFill="1" applyBorder="1" applyAlignment="1">
      <alignment horizontal="center" vertical="center" wrapText="1"/>
    </xf>
    <xf numFmtId="1" fontId="36" fillId="36" borderId="10" xfId="45" applyNumberFormat="1" applyFont="1" applyFill="1" applyBorder="1" applyAlignment="1">
      <alignment horizontal="left" vertical="center"/>
    </xf>
    <xf numFmtId="0" fontId="30" fillId="36" borderId="10" xfId="44" applyFont="1" applyFill="1" applyBorder="1" applyAlignment="1">
      <alignment horizontal="center" vertical="center"/>
    </xf>
    <xf numFmtId="3" fontId="36" fillId="0" borderId="10" xfId="45" applyNumberFormat="1" applyFont="1" applyBorder="1" applyAlignment="1">
      <alignment horizontal="center" vertical="center"/>
    </xf>
    <xf numFmtId="164" fontId="30" fillId="36" borderId="10" xfId="44" applyNumberFormat="1" applyFont="1" applyFill="1" applyBorder="1" applyAlignment="1">
      <alignment horizontal="center" vertical="center"/>
    </xf>
    <xf numFmtId="164" fontId="37" fillId="36" borderId="10" xfId="47" applyNumberFormat="1" applyFont="1" applyFill="1" applyBorder="1" applyAlignment="1">
      <alignment horizontal="center" vertical="center" wrapText="1"/>
    </xf>
    <xf numFmtId="167" fontId="34" fillId="36" borderId="10" xfId="48" applyNumberFormat="1" applyFont="1" applyFill="1" applyBorder="1" applyAlignment="1">
      <alignment horizontal="center" vertical="center" wrapText="1"/>
    </xf>
    <xf numFmtId="0" fontId="3" fillId="0" borderId="0" xfId="43" applyAlignment="1">
      <alignment vertical="center"/>
    </xf>
    <xf numFmtId="0" fontId="34" fillId="37" borderId="17" xfId="44" applyFont="1" applyFill="1" applyBorder="1" applyAlignment="1">
      <alignment horizontal="center" vertical="center"/>
    </xf>
    <xf numFmtId="0" fontId="35" fillId="37" borderId="17" xfId="44" applyFont="1" applyFill="1" applyBorder="1" applyAlignment="1">
      <alignment horizontal="center" vertical="center"/>
    </xf>
    <xf numFmtId="0" fontId="34" fillId="37" borderId="17" xfId="44" applyFont="1" applyFill="1" applyBorder="1" applyAlignment="1">
      <alignment horizontal="center" vertical="center" wrapText="1"/>
    </xf>
    <xf numFmtId="0" fontId="39" fillId="37" borderId="17" xfId="44" applyFont="1" applyFill="1" applyBorder="1" applyAlignment="1">
      <alignment horizontal="center" vertical="center"/>
    </xf>
    <xf numFmtId="1" fontId="40" fillId="37" borderId="17" xfId="45" applyNumberFormat="1" applyFont="1" applyFill="1" applyBorder="1" applyAlignment="1">
      <alignment horizontal="center" vertical="center"/>
    </xf>
    <xf numFmtId="3" fontId="41" fillId="37" borderId="17" xfId="45" applyNumberFormat="1" applyFont="1" applyFill="1" applyBorder="1" applyAlignment="1">
      <alignment horizontal="center" vertical="center"/>
    </xf>
    <xf numFmtId="164" fontId="34" fillId="37" borderId="17" xfId="44" applyNumberFormat="1" applyFont="1" applyFill="1" applyBorder="1" applyAlignment="1">
      <alignment horizontal="center" vertical="center"/>
    </xf>
    <xf numFmtId="164" fontId="34" fillId="37" borderId="17" xfId="47" applyNumberFormat="1" applyFont="1" applyFill="1" applyBorder="1" applyAlignment="1">
      <alignment horizontal="center" vertical="center" wrapText="1"/>
    </xf>
    <xf numFmtId="167" fontId="34" fillId="37" borderId="17" xfId="48" applyNumberFormat="1" applyFont="1" applyFill="1" applyBorder="1" applyAlignment="1">
      <alignment horizontal="center" vertical="center"/>
    </xf>
    <xf numFmtId="0" fontId="42" fillId="34" borderId="0" xfId="44" applyFont="1" applyFill="1" applyAlignment="1">
      <alignment horizontal="center" vertical="center" wrapText="1"/>
    </xf>
    <xf numFmtId="0" fontId="43" fillId="34" borderId="0" xfId="44" applyFont="1" applyFill="1" applyAlignment="1">
      <alignment horizontal="center" vertical="center" wrapText="1"/>
    </xf>
    <xf numFmtId="3" fontId="44" fillId="38" borderId="10" xfId="44" applyNumberFormat="1" applyFont="1" applyFill="1" applyBorder="1" applyAlignment="1">
      <alignment horizontal="center" vertical="center" wrapText="1"/>
    </xf>
    <xf numFmtId="3" fontId="44" fillId="0" borderId="10" xfId="44" applyNumberFormat="1" applyFont="1" applyBorder="1" applyAlignment="1">
      <alignment horizontal="center" vertical="center" wrapText="1"/>
    </xf>
    <xf numFmtId="164" fontId="42" fillId="34" borderId="0" xfId="44" applyNumberFormat="1" applyFont="1" applyFill="1" applyAlignment="1">
      <alignment horizontal="center" vertical="center" wrapText="1"/>
    </xf>
    <xf numFmtId="0" fontId="45" fillId="34" borderId="0" xfId="44" applyFont="1" applyFill="1" applyAlignment="1">
      <alignment horizontal="center" vertical="center"/>
    </xf>
    <xf numFmtId="14" fontId="46" fillId="34" borderId="0" xfId="44" quotePrefix="1" applyNumberFormat="1" applyFont="1" applyFill="1" applyAlignment="1">
      <alignment horizontal="center" vertical="center"/>
    </xf>
    <xf numFmtId="164" fontId="29" fillId="34" borderId="0" xfId="47" applyNumberFormat="1" applyFont="1" applyFill="1" applyAlignment="1">
      <alignment horizontal="center" vertical="center"/>
    </xf>
    <xf numFmtId="0" fontId="47" fillId="34" borderId="0" xfId="44" applyFont="1" applyFill="1" applyAlignment="1">
      <alignment horizontal="center" vertical="center"/>
    </xf>
    <xf numFmtId="0" fontId="47" fillId="0" borderId="0" xfId="44" applyFont="1" applyAlignment="1">
      <alignment vertical="center"/>
    </xf>
    <xf numFmtId="0" fontId="48" fillId="34" borderId="0" xfId="44" applyFont="1" applyFill="1" applyAlignment="1">
      <alignment horizontal="center" vertical="center"/>
    </xf>
    <xf numFmtId="0" fontId="29" fillId="0" borderId="0" xfId="44" applyFont="1" applyAlignment="1">
      <alignment horizontal="center" vertical="center"/>
    </xf>
    <xf numFmtId="164" fontId="47" fillId="34" borderId="0" xfId="44" applyNumberFormat="1" applyFont="1" applyFill="1" applyAlignment="1">
      <alignment horizontal="center" vertical="center"/>
    </xf>
    <xf numFmtId="0" fontId="24" fillId="0" borderId="0" xfId="43" applyFont="1"/>
    <xf numFmtId="0" fontId="1" fillId="0" borderId="10" xfId="52" applyBorder="1"/>
    <xf numFmtId="0" fontId="1" fillId="0" borderId="0" xfId="52"/>
    <xf numFmtId="0" fontId="1" fillId="0" borderId="10" xfId="52" applyBorder="1" applyAlignment="1">
      <alignment horizontal="center"/>
    </xf>
    <xf numFmtId="0" fontId="25" fillId="0" borderId="10" xfId="50" applyFont="1" applyBorder="1"/>
    <xf numFmtId="0" fontId="19" fillId="39" borderId="0" xfId="52" applyFont="1" applyFill="1"/>
    <xf numFmtId="0" fontId="50" fillId="39" borderId="18" xfId="50" applyFont="1" applyFill="1" applyBorder="1"/>
    <xf numFmtId="0" fontId="1" fillId="39" borderId="10" xfId="52" applyFill="1" applyBorder="1"/>
    <xf numFmtId="0" fontId="1" fillId="39" borderId="10" xfId="52" applyFill="1" applyBorder="1" applyAlignment="1">
      <alignment horizontal="center"/>
    </xf>
    <xf numFmtId="0" fontId="1" fillId="0" borderId="0" xfId="52" applyAlignment="1">
      <alignment horizontal="center"/>
    </xf>
    <xf numFmtId="0" fontId="3" fillId="0" borderId="0" xfId="43" applyAlignment="1">
      <alignment horizontal="center"/>
    </xf>
    <xf numFmtId="0" fontId="22" fillId="0" borderId="0" xfId="43" applyFont="1" applyAlignment="1">
      <alignment horizontal="center" vertical="center" wrapText="1"/>
    </xf>
    <xf numFmtId="0" fontId="28" fillId="34" borderId="11" xfId="43" applyFont="1" applyFill="1" applyBorder="1" applyAlignment="1">
      <alignment horizontal="center" vertical="top"/>
    </xf>
    <xf numFmtId="0" fontId="27" fillId="34" borderId="12" xfId="44" applyFont="1" applyFill="1" applyBorder="1" applyAlignment="1">
      <alignment horizontal="center" vertical="center"/>
    </xf>
    <xf numFmtId="0" fontId="27" fillId="34" borderId="13" xfId="44" applyFont="1" applyFill="1" applyBorder="1" applyAlignment="1">
      <alignment horizontal="center" vertical="center"/>
    </xf>
    <xf numFmtId="0" fontId="30" fillId="34" borderId="14" xfId="43" applyFont="1" applyFill="1" applyBorder="1" applyAlignment="1">
      <alignment horizontal="center" vertical="top"/>
    </xf>
    <xf numFmtId="0" fontId="29" fillId="34" borderId="12" xfId="44" applyFont="1" applyFill="1" applyBorder="1" applyAlignment="1">
      <alignment horizontal="center" vertical="center"/>
    </xf>
    <xf numFmtId="0" fontId="29" fillId="34" borderId="13" xfId="44" applyFont="1" applyFill="1" applyBorder="1" applyAlignment="1">
      <alignment horizontal="center" vertical="center"/>
    </xf>
    <xf numFmtId="0" fontId="47" fillId="0" borderId="0" xfId="44" applyFont="1" applyAlignment="1">
      <alignment horizontal="center" vertical="center" wrapText="1"/>
    </xf>
    <xf numFmtId="0" fontId="30" fillId="34" borderId="14" xfId="43" applyFont="1" applyFill="1" applyBorder="1" applyAlignment="1">
      <alignment horizontal="left" vertical="top"/>
    </xf>
    <xf numFmtId="165" fontId="29" fillId="34" borderId="10" xfId="44" applyNumberFormat="1" applyFont="1" applyFill="1" applyBorder="1" applyAlignment="1">
      <alignment horizontal="center" vertical="center"/>
    </xf>
    <xf numFmtId="0" fontId="38" fillId="36" borderId="12" xfId="44" applyFont="1" applyFill="1" applyBorder="1" applyAlignment="1">
      <alignment horizontal="right" vertical="center" wrapText="1"/>
    </xf>
    <xf numFmtId="0" fontId="38" fillId="36" borderId="16" xfId="44" applyFont="1" applyFill="1" applyBorder="1" applyAlignment="1">
      <alignment horizontal="right" vertical="center" wrapText="1"/>
    </xf>
    <xf numFmtId="0" fontId="38" fillId="36" borderId="13" xfId="44" applyFont="1" applyFill="1" applyBorder="1" applyAlignment="1">
      <alignment horizontal="right" vertical="center" wrapText="1"/>
    </xf>
    <xf numFmtId="164" fontId="44" fillId="38" borderId="12" xfId="44" applyNumberFormat="1" applyFont="1" applyFill="1" applyBorder="1" applyAlignment="1">
      <alignment horizontal="center" vertical="center" wrapText="1"/>
    </xf>
    <xf numFmtId="164" fontId="44" fillId="38" borderId="16" xfId="44" applyNumberFormat="1" applyFont="1" applyFill="1" applyBorder="1" applyAlignment="1">
      <alignment horizontal="center" vertical="center" wrapText="1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6" xfId="47" xr:uid="{CE22A34B-0A9B-4CC8-83DC-883B4B507F17}"/>
    <cellStyle name="Comma 74 2" xfId="48" xr:uid="{8BFBEB91-33E8-42F0-90E6-E46D749CAA1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6" xr:uid="{343B7CB1-C79D-483A-BDE5-E2B01D21F364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10 2" xfId="44" xr:uid="{158F8128-F09B-44DF-A556-2242B48A5A3D}"/>
    <cellStyle name="Normal 133 3 3" xfId="45" xr:uid="{83B52813-1E18-4BA3-9904-E2D687FA7E54}"/>
    <cellStyle name="Normal 2" xfId="42" xr:uid="{8664BAF2-6918-4645-A986-3FF001887177}"/>
    <cellStyle name="Normal 3" xfId="49" xr:uid="{8EC737EF-AE7B-46AD-BECF-2D0116580085}"/>
    <cellStyle name="Normal 4" xfId="43" xr:uid="{6961FDDB-E412-481D-ACBC-2363183DFDB7}"/>
    <cellStyle name="Normal 5" xfId="50" xr:uid="{4E99AF41-55E1-45DE-A8D1-91DD57B55834}"/>
    <cellStyle name="Normal 6" xfId="51" xr:uid="{E54B394B-742A-4DF4-8310-CFD7C8F410EF}"/>
    <cellStyle name="Normal 7" xfId="52" xr:uid="{5B5C2B26-3EA7-4CF1-9EFC-462A0E8BFB3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163285</xdr:colOff>
      <xdr:row>13</xdr:row>
      <xdr:rowOff>18142</xdr:rowOff>
    </xdr:from>
    <xdr:to>
      <xdr:col>3</xdr:col>
      <xdr:colOff>525218</xdr:colOff>
      <xdr:row>13</xdr:row>
      <xdr:rowOff>1687286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5272D3-EAAC-4706-B00B-8BA78A824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5" y="4075792"/>
          <a:ext cx="2755883" cy="16691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oi.nguyen\Desktop\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2DC93-A863-4B0A-A9B0-B60E138E88F7}">
  <sheetPr>
    <pageSetUpPr fitToPage="1"/>
  </sheetPr>
  <dimension ref="A1:W28"/>
  <sheetViews>
    <sheetView tabSelected="1" view="pageBreakPreview" topLeftCell="A5" zoomScale="70" zoomScaleNormal="100" zoomScaleSheetLayoutView="70" zoomScalePageLayoutView="55" workbookViewId="0">
      <pane ySplit="6" topLeftCell="A11" activePane="bottomLeft" state="frozen"/>
      <selection activeCell="A5" sqref="A5"/>
      <selection pane="bottomLeft" activeCell="A14" sqref="A14:N14"/>
    </sheetView>
  </sheetViews>
  <sheetFormatPr defaultRowHeight="14.5" x14ac:dyDescent="0.35"/>
  <cols>
    <col min="1" max="1" width="20.5546875" style="3" customWidth="1"/>
    <col min="2" max="2" width="8.88671875" style="3"/>
    <col min="3" max="3" width="12.44140625" style="3" customWidth="1"/>
    <col min="4" max="4" width="15.33203125" style="3" customWidth="1"/>
    <col min="5" max="5" width="20.77734375" style="3" customWidth="1"/>
    <col min="6" max="6" width="17.33203125" style="3" customWidth="1"/>
    <col min="7" max="7" width="27.5546875" style="3" customWidth="1"/>
    <col min="8" max="8" width="8.88671875" style="3"/>
    <col min="9" max="9" width="19.44140625" style="3" customWidth="1"/>
    <col min="10" max="10" width="12.44140625" style="3" customWidth="1"/>
    <col min="11" max="11" width="14" style="3" customWidth="1"/>
    <col min="12" max="12" width="16.109375" style="3" customWidth="1"/>
    <col min="13" max="13" width="31.6640625" style="3" customWidth="1"/>
    <col min="14" max="14" width="23.21875" style="3" customWidth="1"/>
    <col min="15" max="16384" width="8.88671875" style="3"/>
  </cols>
  <sheetData>
    <row r="1" spans="1:23" ht="16.5" x14ac:dyDescent="0.35">
      <c r="A1" s="70"/>
      <c r="B1" s="70"/>
      <c r="C1" s="70"/>
      <c r="D1" s="71"/>
      <c r="E1" s="71"/>
      <c r="F1" s="71"/>
      <c r="G1" s="71"/>
      <c r="H1" s="71"/>
      <c r="I1" s="71"/>
      <c r="J1" s="71"/>
      <c r="K1" s="71"/>
      <c r="L1" s="71"/>
      <c r="M1" s="1" t="s">
        <v>9</v>
      </c>
      <c r="N1" s="2" t="s">
        <v>10</v>
      </c>
    </row>
    <row r="2" spans="1:23" ht="16.5" x14ac:dyDescent="0.45">
      <c r="A2" s="70"/>
      <c r="B2" s="70"/>
      <c r="C2" s="70"/>
      <c r="D2" s="71"/>
      <c r="E2" s="71"/>
      <c r="F2" s="71"/>
      <c r="G2" s="71"/>
      <c r="H2" s="71"/>
      <c r="I2" s="71"/>
      <c r="J2" s="71"/>
      <c r="K2" s="71"/>
      <c r="L2" s="71"/>
      <c r="M2" s="1" t="s">
        <v>11</v>
      </c>
      <c r="N2" s="4" t="s">
        <v>12</v>
      </c>
    </row>
    <row r="3" spans="1:23" ht="16.5" x14ac:dyDescent="0.45">
      <c r="A3" s="70"/>
      <c r="B3" s="70"/>
      <c r="C3" s="70"/>
      <c r="D3" s="71"/>
      <c r="E3" s="71"/>
      <c r="F3" s="71"/>
      <c r="G3" s="71"/>
      <c r="H3" s="71"/>
      <c r="I3" s="71"/>
      <c r="J3" s="71"/>
      <c r="K3" s="71"/>
      <c r="L3" s="71"/>
      <c r="M3" s="1" t="s">
        <v>13</v>
      </c>
      <c r="N3" s="5">
        <v>1</v>
      </c>
    </row>
    <row r="4" spans="1:23" ht="14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3" ht="18" x14ac:dyDescent="0.35">
      <c r="A5" s="7" t="s">
        <v>14</v>
      </c>
      <c r="B5" s="72" t="s">
        <v>15</v>
      </c>
      <c r="C5" s="72"/>
      <c r="D5" s="72"/>
      <c r="E5" s="8"/>
      <c r="F5" s="9"/>
      <c r="G5" s="10" t="s">
        <v>16</v>
      </c>
      <c r="H5" s="73" t="s">
        <v>17</v>
      </c>
      <c r="I5" s="74"/>
      <c r="J5" s="9"/>
      <c r="K5" s="9"/>
      <c r="L5" s="11"/>
      <c r="M5" s="12" t="s">
        <v>18</v>
      </c>
      <c r="N5" s="13">
        <v>46047</v>
      </c>
    </row>
    <row r="6" spans="1:23" ht="18" x14ac:dyDescent="0.35">
      <c r="A6" s="14" t="s">
        <v>19</v>
      </c>
      <c r="B6" s="75"/>
      <c r="C6" s="75"/>
      <c r="D6" s="75"/>
      <c r="E6" s="8"/>
      <c r="F6" s="9"/>
      <c r="G6" s="10" t="s">
        <v>20</v>
      </c>
      <c r="H6" s="76" t="s">
        <v>53</v>
      </c>
      <c r="I6" s="77"/>
      <c r="J6" s="9"/>
      <c r="K6" s="9"/>
      <c r="L6" s="15"/>
      <c r="M6" s="12" t="s">
        <v>21</v>
      </c>
      <c r="N6" s="16"/>
    </row>
    <row r="7" spans="1:23" ht="18" x14ac:dyDescent="0.4">
      <c r="A7" s="14" t="s">
        <v>22</v>
      </c>
      <c r="B7" s="79"/>
      <c r="C7" s="79"/>
      <c r="D7" s="17"/>
      <c r="E7" s="8"/>
      <c r="F7" s="9"/>
      <c r="G7" s="10" t="s">
        <v>23</v>
      </c>
      <c r="H7" s="80">
        <f>N5+10</f>
        <v>46057</v>
      </c>
      <c r="I7" s="80"/>
      <c r="J7" s="9"/>
      <c r="K7" s="9"/>
      <c r="L7" s="15"/>
      <c r="M7" s="12" t="s">
        <v>24</v>
      </c>
      <c r="N7" s="18" t="s">
        <v>54</v>
      </c>
    </row>
    <row r="8" spans="1:23" ht="18" x14ac:dyDescent="0.35">
      <c r="A8" s="14" t="s">
        <v>25</v>
      </c>
      <c r="B8" s="75"/>
      <c r="C8" s="75"/>
      <c r="D8" s="75"/>
      <c r="E8" s="8"/>
      <c r="F8" s="9"/>
      <c r="G8" s="10" t="s">
        <v>26</v>
      </c>
      <c r="H8" s="80">
        <v>46056</v>
      </c>
      <c r="I8" s="80"/>
      <c r="J8" s="19"/>
      <c r="K8" s="19"/>
      <c r="L8" s="15"/>
      <c r="M8" s="12" t="s">
        <v>27</v>
      </c>
      <c r="N8" s="20" t="s">
        <v>55</v>
      </c>
    </row>
    <row r="9" spans="1:23" ht="16.5" x14ac:dyDescent="0.35">
      <c r="A9" s="21"/>
      <c r="B9" s="21"/>
      <c r="C9" s="21"/>
      <c r="D9" s="9"/>
      <c r="E9" s="9"/>
      <c r="F9" s="9"/>
      <c r="G9" s="9"/>
      <c r="H9" s="9"/>
      <c r="I9" s="21"/>
      <c r="J9" s="9"/>
      <c r="K9" s="9"/>
      <c r="L9" s="22"/>
      <c r="M9" s="23"/>
      <c r="N9" s="9"/>
    </row>
    <row r="10" spans="1:23" ht="66" x14ac:dyDescent="0.35">
      <c r="A10" s="24" t="s">
        <v>28</v>
      </c>
      <c r="B10" s="25" t="s">
        <v>29</v>
      </c>
      <c r="C10" s="25" t="s">
        <v>0</v>
      </c>
      <c r="D10" s="25" t="s">
        <v>30</v>
      </c>
      <c r="E10" s="25" t="s">
        <v>31</v>
      </c>
      <c r="F10" s="24" t="s">
        <v>32</v>
      </c>
      <c r="G10" s="24" t="s">
        <v>33</v>
      </c>
      <c r="H10" s="24" t="s">
        <v>34</v>
      </c>
      <c r="I10" s="25" t="s">
        <v>35</v>
      </c>
      <c r="J10" s="25" t="s">
        <v>36</v>
      </c>
      <c r="K10" s="25" t="s">
        <v>37</v>
      </c>
      <c r="L10" s="26" t="s">
        <v>38</v>
      </c>
      <c r="M10" s="24" t="s">
        <v>39</v>
      </c>
      <c r="N10" s="24" t="s">
        <v>40</v>
      </c>
    </row>
    <row r="11" spans="1:23" s="37" customFormat="1" ht="54" x14ac:dyDescent="0.2">
      <c r="A11" s="27" t="s">
        <v>57</v>
      </c>
      <c r="B11" s="28"/>
      <c r="C11" s="27" t="s">
        <v>41</v>
      </c>
      <c r="D11" s="27" t="s">
        <v>42</v>
      </c>
      <c r="E11" s="29" t="s">
        <v>43</v>
      </c>
      <c r="F11" s="30" t="s">
        <v>44</v>
      </c>
      <c r="G11" s="31" t="s">
        <v>8</v>
      </c>
      <c r="H11" s="32" t="s">
        <v>45</v>
      </c>
      <c r="I11" s="33">
        <f>'C-0326-KT-7455'!G45</f>
        <v>4971</v>
      </c>
      <c r="J11" s="33">
        <v>0</v>
      </c>
      <c r="K11" s="33">
        <f t="shared" ref="K11:K13" si="0">I11</f>
        <v>4971</v>
      </c>
      <c r="L11" s="34"/>
      <c r="M11" s="35">
        <f t="shared" ref="M11:M13" si="1">K11*L11</f>
        <v>0</v>
      </c>
      <c r="N11" s="36"/>
      <c r="W11" s="37" t="s">
        <v>41</v>
      </c>
    </row>
    <row r="12" spans="1:23" s="37" customFormat="1" ht="54" x14ac:dyDescent="0.2">
      <c r="A12" s="27" t="s">
        <v>56</v>
      </c>
      <c r="B12" s="28"/>
      <c r="C12" s="27" t="s">
        <v>41</v>
      </c>
      <c r="D12" s="27" t="s">
        <v>42</v>
      </c>
      <c r="E12" s="29" t="s">
        <v>43</v>
      </c>
      <c r="F12" s="30" t="s">
        <v>44</v>
      </c>
      <c r="G12" s="31" t="s">
        <v>8</v>
      </c>
      <c r="H12" s="32" t="s">
        <v>45</v>
      </c>
      <c r="I12" s="33">
        <f>'C-0326-KT-7456'!G45</f>
        <v>3692</v>
      </c>
      <c r="J12" s="33">
        <v>0</v>
      </c>
      <c r="K12" s="33">
        <f t="shared" si="0"/>
        <v>3692</v>
      </c>
      <c r="L12" s="34"/>
      <c r="M12" s="35">
        <f t="shared" si="1"/>
        <v>0</v>
      </c>
      <c r="N12" s="36"/>
      <c r="W12" s="37" t="s">
        <v>41</v>
      </c>
    </row>
    <row r="13" spans="1:23" s="37" customFormat="1" ht="54" x14ac:dyDescent="0.2">
      <c r="A13" s="27" t="s">
        <v>58</v>
      </c>
      <c r="B13" s="28"/>
      <c r="C13" s="27" t="s">
        <v>41</v>
      </c>
      <c r="D13" s="27" t="s">
        <v>42</v>
      </c>
      <c r="E13" s="29" t="s">
        <v>43</v>
      </c>
      <c r="F13" s="30" t="s">
        <v>44</v>
      </c>
      <c r="G13" s="31" t="s">
        <v>8</v>
      </c>
      <c r="H13" s="32" t="s">
        <v>45</v>
      </c>
      <c r="I13" s="33">
        <f>'C-0326-KT-7457'!G74</f>
        <v>9654</v>
      </c>
      <c r="J13" s="33">
        <v>0</v>
      </c>
      <c r="K13" s="33">
        <f t="shared" si="0"/>
        <v>9654</v>
      </c>
      <c r="L13" s="34"/>
      <c r="M13" s="35">
        <f t="shared" si="1"/>
        <v>0</v>
      </c>
      <c r="N13" s="36"/>
      <c r="W13" s="37" t="s">
        <v>41</v>
      </c>
    </row>
    <row r="14" spans="1:23" s="37" customFormat="1" ht="138.5" customHeight="1" x14ac:dyDescent="0.2">
      <c r="A14" s="81" t="s">
        <v>46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1:23" ht="16.5" x14ac:dyDescent="0.35">
      <c r="A15" s="38"/>
      <c r="B15" s="39"/>
      <c r="C15" s="40"/>
      <c r="D15" s="40"/>
      <c r="E15" s="40"/>
      <c r="F15" s="41"/>
      <c r="G15" s="42"/>
      <c r="H15" s="38"/>
      <c r="I15" s="43"/>
      <c r="J15" s="43"/>
      <c r="K15" s="43"/>
      <c r="L15" s="44"/>
      <c r="M15" s="45"/>
      <c r="N15" s="46"/>
    </row>
    <row r="16" spans="1:23" ht="31.5" customHeight="1" x14ac:dyDescent="0.35">
      <c r="A16" s="47"/>
      <c r="B16" s="47"/>
      <c r="C16" s="47"/>
      <c r="D16" s="47"/>
      <c r="E16" s="47"/>
      <c r="F16" s="47"/>
      <c r="G16" s="48"/>
      <c r="H16" s="48" t="s">
        <v>47</v>
      </c>
      <c r="I16" s="49">
        <f>SUM(I11:I13)</f>
        <v>18317</v>
      </c>
      <c r="J16" s="50"/>
      <c r="K16" s="49">
        <f>SUM(K11:K13)</f>
        <v>18317</v>
      </c>
      <c r="L16" s="51"/>
      <c r="M16" s="84">
        <f>SUM(M11:M15)</f>
        <v>0</v>
      </c>
      <c r="N16" s="85"/>
    </row>
    <row r="17" spans="1:14" ht="16.5" x14ac:dyDescent="0.35">
      <c r="A17" s="52"/>
      <c r="B17" s="52"/>
      <c r="C17" s="53"/>
      <c r="D17" s="53"/>
      <c r="E17" s="53"/>
      <c r="F17" s="53"/>
      <c r="G17" s="9"/>
      <c r="H17" s="9"/>
      <c r="I17" s="9"/>
      <c r="J17" s="9"/>
      <c r="K17" s="9"/>
      <c r="L17" s="54"/>
      <c r="M17" s="54"/>
      <c r="N17" s="9"/>
    </row>
    <row r="18" spans="1:14" ht="16.5" x14ac:dyDescent="0.35">
      <c r="A18" s="78" t="s">
        <v>48</v>
      </c>
      <c r="B18" s="78"/>
      <c r="C18" s="78"/>
      <c r="D18" s="55"/>
      <c r="E18" s="56" t="s">
        <v>49</v>
      </c>
      <c r="F18" s="56"/>
      <c r="G18" s="55"/>
      <c r="H18" s="57"/>
      <c r="I18" s="58"/>
      <c r="J18" s="58"/>
      <c r="K18" s="58"/>
      <c r="L18" s="59" t="s">
        <v>50</v>
      </c>
      <c r="M18" s="9"/>
      <c r="N18" s="9"/>
    </row>
    <row r="19" spans="1:14" ht="16.5" x14ac:dyDescent="0.4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ht="16.5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</row>
    <row r="21" spans="1:14" ht="16.5" x14ac:dyDescent="0.4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1:14" ht="16.5" x14ac:dyDescent="0.4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1:14" ht="16.5" x14ac:dyDescent="0.4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1:14" ht="16.5" x14ac:dyDescent="0.4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</row>
    <row r="25" spans="1:14" ht="16.5" x14ac:dyDescent="0.4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1:14" ht="16.5" x14ac:dyDescent="0.4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  <row r="27" spans="1:14" ht="16.5" x14ac:dyDescent="0.4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</row>
    <row r="28" spans="1:14" ht="16.5" x14ac:dyDescent="0.4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</row>
  </sheetData>
  <mergeCells count="13">
    <mergeCell ref="A18:C18"/>
    <mergeCell ref="B7:C7"/>
    <mergeCell ref="H7:I7"/>
    <mergeCell ref="B8:D8"/>
    <mergeCell ref="H8:I8"/>
    <mergeCell ref="A14:N14"/>
    <mergeCell ref="M16:N16"/>
    <mergeCell ref="A1:C3"/>
    <mergeCell ref="D1:L3"/>
    <mergeCell ref="B5:D5"/>
    <mergeCell ref="H5:I5"/>
    <mergeCell ref="B6:D6"/>
    <mergeCell ref="H6:I6"/>
  </mergeCells>
  <printOptions horizontalCentered="1"/>
  <pageMargins left="0.2" right="0" top="0.6" bottom="0.6" header="0.3" footer="0.3"/>
  <pageSetup paperSize="9" scale="51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F8195-17BB-4B57-88D6-B774174C6D08}">
  <dimension ref="A1:G45"/>
  <sheetViews>
    <sheetView workbookViewId="0">
      <selection activeCell="C9" sqref="C9"/>
    </sheetView>
  </sheetViews>
  <sheetFormatPr defaultRowHeight="14.5" x14ac:dyDescent="0.35"/>
  <cols>
    <col min="1" max="1" width="29.88671875" style="62" customWidth="1"/>
    <col min="2" max="2" width="19.88671875" style="62" customWidth="1"/>
    <col min="3" max="3" width="27.44140625" style="62" bestFit="1" customWidth="1"/>
    <col min="4" max="4" width="6.109375" style="62" bestFit="1" customWidth="1"/>
    <col min="5" max="5" width="30" style="62" customWidth="1"/>
    <col min="6" max="6" width="9.6640625" style="62" customWidth="1"/>
    <col min="7" max="16384" width="8.88671875" style="62"/>
  </cols>
  <sheetData>
    <row r="1" spans="1:7" x14ac:dyDescent="0.35">
      <c r="A1" s="68" t="s">
        <v>1</v>
      </c>
      <c r="B1" s="63" t="s">
        <v>2</v>
      </c>
      <c r="C1" s="68" t="s">
        <v>52</v>
      </c>
      <c r="D1" s="68" t="s">
        <v>3</v>
      </c>
      <c r="E1" s="68" t="s">
        <v>4</v>
      </c>
      <c r="F1" s="69"/>
      <c r="G1" s="69"/>
    </row>
    <row r="2" spans="1:7" x14ac:dyDescent="0.35">
      <c r="A2" s="61" t="s">
        <v>59</v>
      </c>
      <c r="B2" s="61" t="s">
        <v>57</v>
      </c>
      <c r="C2" s="61" t="s">
        <v>60</v>
      </c>
      <c r="D2" s="61" t="s">
        <v>6</v>
      </c>
      <c r="E2" s="61" t="s">
        <v>61</v>
      </c>
      <c r="F2" s="63">
        <v>8</v>
      </c>
      <c r="G2" s="64">
        <f>ROUNDUP(F2*2*1.2,0)</f>
        <v>20</v>
      </c>
    </row>
    <row r="3" spans="1:7" x14ac:dyDescent="0.35">
      <c r="A3" s="61" t="s">
        <v>59</v>
      </c>
      <c r="B3" s="61" t="s">
        <v>57</v>
      </c>
      <c r="C3" s="61" t="s">
        <v>60</v>
      </c>
      <c r="D3" s="61" t="s">
        <v>62</v>
      </c>
      <c r="E3" s="61" t="s">
        <v>63</v>
      </c>
      <c r="F3" s="63">
        <v>33</v>
      </c>
      <c r="G3" s="64">
        <f t="shared" ref="G3:G44" si="0">ROUNDUP(F3*2*1.2,0)</f>
        <v>80</v>
      </c>
    </row>
    <row r="4" spans="1:7" x14ac:dyDescent="0.35">
      <c r="A4" s="61" t="s">
        <v>59</v>
      </c>
      <c r="B4" s="61" t="s">
        <v>57</v>
      </c>
      <c r="C4" s="61" t="s">
        <v>60</v>
      </c>
      <c r="D4" s="61" t="s">
        <v>64</v>
      </c>
      <c r="E4" s="61" t="s">
        <v>65</v>
      </c>
      <c r="F4" s="63">
        <v>60</v>
      </c>
      <c r="G4" s="64">
        <f t="shared" si="0"/>
        <v>144</v>
      </c>
    </row>
    <row r="5" spans="1:7" x14ac:dyDescent="0.35">
      <c r="A5" s="61" t="s">
        <v>59</v>
      </c>
      <c r="B5" s="61" t="s">
        <v>57</v>
      </c>
      <c r="C5" s="61" t="s">
        <v>60</v>
      </c>
      <c r="D5" s="61" t="s">
        <v>66</v>
      </c>
      <c r="E5" s="61" t="s">
        <v>67</v>
      </c>
      <c r="F5" s="63">
        <v>60</v>
      </c>
      <c r="G5" s="64">
        <f t="shared" si="0"/>
        <v>144</v>
      </c>
    </row>
    <row r="6" spans="1:7" x14ac:dyDescent="0.35">
      <c r="A6" s="61" t="s">
        <v>59</v>
      </c>
      <c r="B6" s="61" t="s">
        <v>57</v>
      </c>
      <c r="C6" s="61" t="s">
        <v>60</v>
      </c>
      <c r="D6" s="61" t="s">
        <v>7</v>
      </c>
      <c r="E6" s="61" t="s">
        <v>68</v>
      </c>
      <c r="F6" s="63">
        <v>28</v>
      </c>
      <c r="G6" s="64">
        <f t="shared" si="0"/>
        <v>68</v>
      </c>
    </row>
    <row r="7" spans="1:7" x14ac:dyDescent="0.35">
      <c r="A7" s="61" t="s">
        <v>59</v>
      </c>
      <c r="B7" s="61" t="s">
        <v>57</v>
      </c>
      <c r="C7" s="61" t="s">
        <v>60</v>
      </c>
      <c r="D7" s="61" t="s">
        <v>69</v>
      </c>
      <c r="E7" s="61" t="s">
        <v>70</v>
      </c>
      <c r="F7" s="63">
        <v>10</v>
      </c>
      <c r="G7" s="64">
        <f t="shared" si="0"/>
        <v>24</v>
      </c>
    </row>
    <row r="8" spans="1:7" x14ac:dyDescent="0.35">
      <c r="A8" s="61" t="s">
        <v>59</v>
      </c>
      <c r="B8" s="61" t="s">
        <v>57</v>
      </c>
      <c r="C8" s="61" t="s">
        <v>60</v>
      </c>
      <c r="D8" s="61" t="s">
        <v>71</v>
      </c>
      <c r="E8" s="61" t="s">
        <v>72</v>
      </c>
      <c r="F8" s="63">
        <v>4</v>
      </c>
      <c r="G8" s="64">
        <f t="shared" si="0"/>
        <v>10</v>
      </c>
    </row>
    <row r="9" spans="1:7" x14ac:dyDescent="0.35">
      <c r="A9" s="61" t="s">
        <v>73</v>
      </c>
      <c r="B9" s="61" t="s">
        <v>57</v>
      </c>
      <c r="C9" s="61" t="s">
        <v>60</v>
      </c>
      <c r="D9" s="61" t="s">
        <v>6</v>
      </c>
      <c r="E9" s="61" t="s">
        <v>74</v>
      </c>
      <c r="F9" s="63">
        <v>16</v>
      </c>
      <c r="G9" s="64">
        <f t="shared" si="0"/>
        <v>39</v>
      </c>
    </row>
    <row r="10" spans="1:7" x14ac:dyDescent="0.35">
      <c r="A10" s="61" t="s">
        <v>73</v>
      </c>
      <c r="B10" s="61" t="s">
        <v>57</v>
      </c>
      <c r="C10" s="61" t="s">
        <v>60</v>
      </c>
      <c r="D10" s="61" t="s">
        <v>62</v>
      </c>
      <c r="E10" s="61" t="s">
        <v>75</v>
      </c>
      <c r="F10" s="63">
        <v>77</v>
      </c>
      <c r="G10" s="64">
        <f t="shared" si="0"/>
        <v>185</v>
      </c>
    </row>
    <row r="11" spans="1:7" x14ac:dyDescent="0.35">
      <c r="A11" s="61" t="s">
        <v>73</v>
      </c>
      <c r="B11" s="61" t="s">
        <v>57</v>
      </c>
      <c r="C11" s="61" t="s">
        <v>60</v>
      </c>
      <c r="D11" s="61" t="s">
        <v>64</v>
      </c>
      <c r="E11" s="61" t="s">
        <v>76</v>
      </c>
      <c r="F11" s="63">
        <v>131</v>
      </c>
      <c r="G11" s="64">
        <f t="shared" si="0"/>
        <v>315</v>
      </c>
    </row>
    <row r="12" spans="1:7" x14ac:dyDescent="0.35">
      <c r="A12" s="61" t="s">
        <v>73</v>
      </c>
      <c r="B12" s="61" t="s">
        <v>57</v>
      </c>
      <c r="C12" s="61" t="s">
        <v>60</v>
      </c>
      <c r="D12" s="61" t="s">
        <v>66</v>
      </c>
      <c r="E12" s="61" t="s">
        <v>77</v>
      </c>
      <c r="F12" s="63">
        <v>103</v>
      </c>
      <c r="G12" s="64">
        <f t="shared" si="0"/>
        <v>248</v>
      </c>
    </row>
    <row r="13" spans="1:7" x14ac:dyDescent="0.35">
      <c r="A13" s="61" t="s">
        <v>73</v>
      </c>
      <c r="B13" s="61" t="s">
        <v>57</v>
      </c>
      <c r="C13" s="61" t="s">
        <v>60</v>
      </c>
      <c r="D13" s="61" t="s">
        <v>7</v>
      </c>
      <c r="E13" s="61" t="s">
        <v>78</v>
      </c>
      <c r="F13" s="63">
        <v>55</v>
      </c>
      <c r="G13" s="64">
        <f t="shared" si="0"/>
        <v>132</v>
      </c>
    </row>
    <row r="14" spans="1:7" x14ac:dyDescent="0.35">
      <c r="A14" s="61" t="s">
        <v>73</v>
      </c>
      <c r="B14" s="61" t="s">
        <v>57</v>
      </c>
      <c r="C14" s="61" t="s">
        <v>60</v>
      </c>
      <c r="D14" s="61" t="s">
        <v>69</v>
      </c>
      <c r="E14" s="61" t="s">
        <v>79</v>
      </c>
      <c r="F14" s="63">
        <v>21</v>
      </c>
      <c r="G14" s="64">
        <f t="shared" si="0"/>
        <v>51</v>
      </c>
    </row>
    <row r="15" spans="1:7" x14ac:dyDescent="0.35">
      <c r="A15" s="61" t="s">
        <v>73</v>
      </c>
      <c r="B15" s="61" t="s">
        <v>57</v>
      </c>
      <c r="C15" s="61" t="s">
        <v>60</v>
      </c>
      <c r="D15" s="61" t="s">
        <v>71</v>
      </c>
      <c r="E15" s="61" t="s">
        <v>80</v>
      </c>
      <c r="F15" s="63">
        <v>6</v>
      </c>
      <c r="G15" s="64">
        <f t="shared" si="0"/>
        <v>15</v>
      </c>
    </row>
    <row r="16" spans="1:7" x14ac:dyDescent="0.35">
      <c r="A16" s="61" t="s">
        <v>81</v>
      </c>
      <c r="B16" s="61" t="s">
        <v>57</v>
      </c>
      <c r="C16" s="61" t="s">
        <v>60</v>
      </c>
      <c r="D16" s="61" t="s">
        <v>6</v>
      </c>
      <c r="E16" s="61" t="s">
        <v>82</v>
      </c>
      <c r="F16" s="63">
        <v>7</v>
      </c>
      <c r="G16" s="64">
        <f t="shared" si="0"/>
        <v>17</v>
      </c>
    </row>
    <row r="17" spans="1:7" x14ac:dyDescent="0.35">
      <c r="A17" s="61" t="s">
        <v>81</v>
      </c>
      <c r="B17" s="61" t="s">
        <v>57</v>
      </c>
      <c r="C17" s="61" t="s">
        <v>60</v>
      </c>
      <c r="D17" s="61" t="s">
        <v>62</v>
      </c>
      <c r="E17" s="61" t="s">
        <v>83</v>
      </c>
      <c r="F17" s="63">
        <v>93</v>
      </c>
      <c r="G17" s="64">
        <f t="shared" si="0"/>
        <v>224</v>
      </c>
    </row>
    <row r="18" spans="1:7" x14ac:dyDescent="0.35">
      <c r="A18" s="61" t="s">
        <v>81</v>
      </c>
      <c r="B18" s="61" t="s">
        <v>57</v>
      </c>
      <c r="C18" s="61" t="s">
        <v>60</v>
      </c>
      <c r="D18" s="61" t="s">
        <v>64</v>
      </c>
      <c r="E18" s="61" t="s">
        <v>84</v>
      </c>
      <c r="F18" s="63">
        <v>159</v>
      </c>
      <c r="G18" s="64">
        <f t="shared" si="0"/>
        <v>382</v>
      </c>
    </row>
    <row r="19" spans="1:7" x14ac:dyDescent="0.35">
      <c r="A19" s="61" t="s">
        <v>81</v>
      </c>
      <c r="B19" s="61" t="s">
        <v>57</v>
      </c>
      <c r="C19" s="61" t="s">
        <v>60</v>
      </c>
      <c r="D19" s="61" t="s">
        <v>66</v>
      </c>
      <c r="E19" s="61" t="s">
        <v>85</v>
      </c>
      <c r="F19" s="63">
        <v>162</v>
      </c>
      <c r="G19" s="64">
        <f t="shared" si="0"/>
        <v>389</v>
      </c>
    </row>
    <row r="20" spans="1:7" x14ac:dyDescent="0.35">
      <c r="A20" s="61" t="s">
        <v>81</v>
      </c>
      <c r="B20" s="61" t="s">
        <v>57</v>
      </c>
      <c r="C20" s="61" t="s">
        <v>60</v>
      </c>
      <c r="D20" s="61" t="s">
        <v>7</v>
      </c>
      <c r="E20" s="61" t="s">
        <v>86</v>
      </c>
      <c r="F20" s="63">
        <v>82</v>
      </c>
      <c r="G20" s="64">
        <f t="shared" si="0"/>
        <v>197</v>
      </c>
    </row>
    <row r="21" spans="1:7" x14ac:dyDescent="0.35">
      <c r="A21" s="61" t="s">
        <v>81</v>
      </c>
      <c r="B21" s="61" t="s">
        <v>57</v>
      </c>
      <c r="C21" s="61" t="s">
        <v>60</v>
      </c>
      <c r="D21" s="61" t="s">
        <v>69</v>
      </c>
      <c r="E21" s="61" t="s">
        <v>87</v>
      </c>
      <c r="F21" s="63">
        <v>21</v>
      </c>
      <c r="G21" s="64">
        <f t="shared" si="0"/>
        <v>51</v>
      </c>
    </row>
    <row r="22" spans="1:7" x14ac:dyDescent="0.35">
      <c r="A22" s="61" t="s">
        <v>81</v>
      </c>
      <c r="B22" s="61" t="s">
        <v>57</v>
      </c>
      <c r="C22" s="61" t="s">
        <v>60</v>
      </c>
      <c r="D22" s="61" t="s">
        <v>71</v>
      </c>
      <c r="E22" s="61" t="s">
        <v>88</v>
      </c>
      <c r="F22" s="63">
        <v>3</v>
      </c>
      <c r="G22" s="64">
        <f t="shared" si="0"/>
        <v>8</v>
      </c>
    </row>
    <row r="23" spans="1:7" x14ac:dyDescent="0.35">
      <c r="A23" s="61" t="s">
        <v>89</v>
      </c>
      <c r="B23" s="61" t="s">
        <v>57</v>
      </c>
      <c r="C23" s="61" t="s">
        <v>60</v>
      </c>
      <c r="D23" s="61" t="s">
        <v>6</v>
      </c>
      <c r="E23" s="61" t="s">
        <v>90</v>
      </c>
      <c r="F23" s="63">
        <v>8</v>
      </c>
      <c r="G23" s="64">
        <f t="shared" si="0"/>
        <v>20</v>
      </c>
    </row>
    <row r="24" spans="1:7" x14ac:dyDescent="0.35">
      <c r="A24" s="61" t="s">
        <v>89</v>
      </c>
      <c r="B24" s="61" t="s">
        <v>57</v>
      </c>
      <c r="C24" s="61" t="s">
        <v>60</v>
      </c>
      <c r="D24" s="61" t="s">
        <v>62</v>
      </c>
      <c r="E24" s="61" t="s">
        <v>91</v>
      </c>
      <c r="F24" s="63">
        <v>35</v>
      </c>
      <c r="G24" s="64">
        <f t="shared" si="0"/>
        <v>84</v>
      </c>
    </row>
    <row r="25" spans="1:7" x14ac:dyDescent="0.35">
      <c r="A25" s="61" t="s">
        <v>89</v>
      </c>
      <c r="B25" s="61" t="s">
        <v>57</v>
      </c>
      <c r="C25" s="61" t="s">
        <v>60</v>
      </c>
      <c r="D25" s="61" t="s">
        <v>64</v>
      </c>
      <c r="E25" s="61" t="s">
        <v>92</v>
      </c>
      <c r="F25" s="63">
        <v>56</v>
      </c>
      <c r="G25" s="64">
        <f t="shared" si="0"/>
        <v>135</v>
      </c>
    </row>
    <row r="26" spans="1:7" x14ac:dyDescent="0.35">
      <c r="A26" s="61" t="s">
        <v>89</v>
      </c>
      <c r="B26" s="61" t="s">
        <v>57</v>
      </c>
      <c r="C26" s="61" t="s">
        <v>60</v>
      </c>
      <c r="D26" s="61" t="s">
        <v>66</v>
      </c>
      <c r="E26" s="61" t="s">
        <v>93</v>
      </c>
      <c r="F26" s="63">
        <v>52</v>
      </c>
      <c r="G26" s="64">
        <f t="shared" si="0"/>
        <v>125</v>
      </c>
    </row>
    <row r="27" spans="1:7" x14ac:dyDescent="0.35">
      <c r="A27" s="61" t="s">
        <v>89</v>
      </c>
      <c r="B27" s="61" t="s">
        <v>57</v>
      </c>
      <c r="C27" s="61" t="s">
        <v>60</v>
      </c>
      <c r="D27" s="61" t="s">
        <v>7</v>
      </c>
      <c r="E27" s="61" t="s">
        <v>94</v>
      </c>
      <c r="F27" s="63">
        <v>34</v>
      </c>
      <c r="G27" s="64">
        <f t="shared" si="0"/>
        <v>82</v>
      </c>
    </row>
    <row r="28" spans="1:7" x14ac:dyDescent="0.35">
      <c r="A28" s="61" t="s">
        <v>89</v>
      </c>
      <c r="B28" s="61" t="s">
        <v>57</v>
      </c>
      <c r="C28" s="61" t="s">
        <v>60</v>
      </c>
      <c r="D28" s="61" t="s">
        <v>69</v>
      </c>
      <c r="E28" s="61" t="s">
        <v>95</v>
      </c>
      <c r="F28" s="63">
        <v>14</v>
      </c>
      <c r="G28" s="64">
        <f t="shared" si="0"/>
        <v>34</v>
      </c>
    </row>
    <row r="29" spans="1:7" x14ac:dyDescent="0.35">
      <c r="A29" s="61" t="s">
        <v>89</v>
      </c>
      <c r="B29" s="61" t="s">
        <v>57</v>
      </c>
      <c r="C29" s="61" t="s">
        <v>60</v>
      </c>
      <c r="D29" s="61" t="s">
        <v>71</v>
      </c>
      <c r="E29" s="61" t="s">
        <v>96</v>
      </c>
      <c r="F29" s="63">
        <v>4</v>
      </c>
      <c r="G29" s="64">
        <f t="shared" si="0"/>
        <v>10</v>
      </c>
    </row>
    <row r="30" spans="1:7" x14ac:dyDescent="0.35">
      <c r="A30" s="61" t="s">
        <v>97</v>
      </c>
      <c r="B30" s="61" t="s">
        <v>57</v>
      </c>
      <c r="C30" s="61" t="s">
        <v>60</v>
      </c>
      <c r="D30" s="61" t="s">
        <v>6</v>
      </c>
      <c r="E30" s="61" t="s">
        <v>98</v>
      </c>
      <c r="F30" s="63">
        <v>13</v>
      </c>
      <c r="G30" s="64">
        <f t="shared" si="0"/>
        <v>32</v>
      </c>
    </row>
    <row r="31" spans="1:7" x14ac:dyDescent="0.35">
      <c r="A31" s="61" t="s">
        <v>97</v>
      </c>
      <c r="B31" s="61" t="s">
        <v>57</v>
      </c>
      <c r="C31" s="61" t="s">
        <v>60</v>
      </c>
      <c r="D31" s="61" t="s">
        <v>62</v>
      </c>
      <c r="E31" s="61" t="s">
        <v>99</v>
      </c>
      <c r="F31" s="63">
        <v>44</v>
      </c>
      <c r="G31" s="64">
        <f t="shared" si="0"/>
        <v>106</v>
      </c>
    </row>
    <row r="32" spans="1:7" x14ac:dyDescent="0.35">
      <c r="A32" s="61" t="s">
        <v>97</v>
      </c>
      <c r="B32" s="61" t="s">
        <v>57</v>
      </c>
      <c r="C32" s="61" t="s">
        <v>60</v>
      </c>
      <c r="D32" s="61" t="s">
        <v>64</v>
      </c>
      <c r="E32" s="61" t="s">
        <v>100</v>
      </c>
      <c r="F32" s="63">
        <v>94</v>
      </c>
      <c r="G32" s="64">
        <f t="shared" si="0"/>
        <v>226</v>
      </c>
    </row>
    <row r="33" spans="1:7" x14ac:dyDescent="0.35">
      <c r="A33" s="61" t="s">
        <v>97</v>
      </c>
      <c r="B33" s="61" t="s">
        <v>57</v>
      </c>
      <c r="C33" s="61" t="s">
        <v>60</v>
      </c>
      <c r="D33" s="61" t="s">
        <v>66</v>
      </c>
      <c r="E33" s="61" t="s">
        <v>101</v>
      </c>
      <c r="F33" s="63">
        <v>79</v>
      </c>
      <c r="G33" s="64">
        <f t="shared" si="0"/>
        <v>190</v>
      </c>
    </row>
    <row r="34" spans="1:7" x14ac:dyDescent="0.35">
      <c r="A34" s="61" t="s">
        <v>97</v>
      </c>
      <c r="B34" s="61" t="s">
        <v>57</v>
      </c>
      <c r="C34" s="61" t="s">
        <v>60</v>
      </c>
      <c r="D34" s="61" t="s">
        <v>7</v>
      </c>
      <c r="E34" s="61" t="s">
        <v>102</v>
      </c>
      <c r="F34" s="63">
        <v>47</v>
      </c>
      <c r="G34" s="64">
        <f t="shared" si="0"/>
        <v>113</v>
      </c>
    </row>
    <row r="35" spans="1:7" x14ac:dyDescent="0.35">
      <c r="A35" s="61" t="s">
        <v>97</v>
      </c>
      <c r="B35" s="61" t="s">
        <v>57</v>
      </c>
      <c r="C35" s="61" t="s">
        <v>60</v>
      </c>
      <c r="D35" s="61" t="s">
        <v>69</v>
      </c>
      <c r="E35" s="61" t="s">
        <v>103</v>
      </c>
      <c r="F35" s="63">
        <v>15</v>
      </c>
      <c r="G35" s="64">
        <f t="shared" si="0"/>
        <v>36</v>
      </c>
    </row>
    <row r="36" spans="1:7" x14ac:dyDescent="0.35">
      <c r="A36" s="61" t="s">
        <v>97</v>
      </c>
      <c r="B36" s="61" t="s">
        <v>57</v>
      </c>
      <c r="C36" s="61" t="s">
        <v>60</v>
      </c>
      <c r="D36" s="61" t="s">
        <v>71</v>
      </c>
      <c r="E36" s="61" t="s">
        <v>104</v>
      </c>
      <c r="F36" s="63">
        <v>5</v>
      </c>
      <c r="G36" s="64">
        <f t="shared" si="0"/>
        <v>12</v>
      </c>
    </row>
    <row r="37" spans="1:7" x14ac:dyDescent="0.35">
      <c r="A37" s="61" t="s">
        <v>105</v>
      </c>
      <c r="B37" s="61" t="s">
        <v>57</v>
      </c>
      <c r="C37" s="61" t="s">
        <v>60</v>
      </c>
      <c r="D37" s="61" t="s">
        <v>5</v>
      </c>
      <c r="E37" s="61" t="s">
        <v>106</v>
      </c>
      <c r="F37" s="63">
        <v>14</v>
      </c>
      <c r="G37" s="64">
        <f t="shared" si="0"/>
        <v>34</v>
      </c>
    </row>
    <row r="38" spans="1:7" x14ac:dyDescent="0.35">
      <c r="A38" s="61" t="s">
        <v>105</v>
      </c>
      <c r="B38" s="61" t="s">
        <v>57</v>
      </c>
      <c r="C38" s="61" t="s">
        <v>60</v>
      </c>
      <c r="D38" s="61" t="s">
        <v>6</v>
      </c>
      <c r="E38" s="61" t="s">
        <v>107</v>
      </c>
      <c r="F38" s="63">
        <v>40</v>
      </c>
      <c r="G38" s="64">
        <f t="shared" si="0"/>
        <v>96</v>
      </c>
    </row>
    <row r="39" spans="1:7" x14ac:dyDescent="0.35">
      <c r="A39" s="61" t="s">
        <v>105</v>
      </c>
      <c r="B39" s="61" t="s">
        <v>57</v>
      </c>
      <c r="C39" s="61" t="s">
        <v>60</v>
      </c>
      <c r="D39" s="61" t="s">
        <v>62</v>
      </c>
      <c r="E39" s="61" t="s">
        <v>108</v>
      </c>
      <c r="F39" s="63">
        <v>75</v>
      </c>
      <c r="G39" s="64">
        <f t="shared" si="0"/>
        <v>180</v>
      </c>
    </row>
    <row r="40" spans="1:7" x14ac:dyDescent="0.35">
      <c r="A40" s="61" t="s">
        <v>105</v>
      </c>
      <c r="B40" s="61" t="s">
        <v>57</v>
      </c>
      <c r="C40" s="61" t="s">
        <v>60</v>
      </c>
      <c r="D40" s="61" t="s">
        <v>64</v>
      </c>
      <c r="E40" s="61" t="s">
        <v>109</v>
      </c>
      <c r="F40" s="63">
        <v>132</v>
      </c>
      <c r="G40" s="64">
        <f t="shared" si="0"/>
        <v>317</v>
      </c>
    </row>
    <row r="41" spans="1:7" x14ac:dyDescent="0.35">
      <c r="A41" s="61" t="s">
        <v>105</v>
      </c>
      <c r="B41" s="61" t="s">
        <v>57</v>
      </c>
      <c r="C41" s="61" t="s">
        <v>60</v>
      </c>
      <c r="D41" s="61" t="s">
        <v>66</v>
      </c>
      <c r="E41" s="61" t="s">
        <v>110</v>
      </c>
      <c r="F41" s="63">
        <v>88</v>
      </c>
      <c r="G41" s="64">
        <f t="shared" si="0"/>
        <v>212</v>
      </c>
    </row>
    <row r="42" spans="1:7" x14ac:dyDescent="0.35">
      <c r="A42" s="61" t="s">
        <v>105</v>
      </c>
      <c r="B42" s="61" t="s">
        <v>57</v>
      </c>
      <c r="C42" s="61" t="s">
        <v>60</v>
      </c>
      <c r="D42" s="61" t="s">
        <v>7</v>
      </c>
      <c r="E42" s="61" t="s">
        <v>111</v>
      </c>
      <c r="F42" s="63">
        <v>52</v>
      </c>
      <c r="G42" s="64">
        <f t="shared" si="0"/>
        <v>125</v>
      </c>
    </row>
    <row r="43" spans="1:7" x14ac:dyDescent="0.35">
      <c r="A43" s="61" t="s">
        <v>105</v>
      </c>
      <c r="B43" s="61" t="s">
        <v>57</v>
      </c>
      <c r="C43" s="61" t="s">
        <v>60</v>
      </c>
      <c r="D43" s="61" t="s">
        <v>69</v>
      </c>
      <c r="E43" s="61" t="s">
        <v>112</v>
      </c>
      <c r="F43" s="63">
        <v>18</v>
      </c>
      <c r="G43" s="64">
        <f t="shared" si="0"/>
        <v>44</v>
      </c>
    </row>
    <row r="44" spans="1:7" x14ac:dyDescent="0.35">
      <c r="A44" s="61" t="s">
        <v>105</v>
      </c>
      <c r="B44" s="61" t="s">
        <v>57</v>
      </c>
      <c r="C44" s="61" t="s">
        <v>60</v>
      </c>
      <c r="D44" s="61" t="s">
        <v>71</v>
      </c>
      <c r="E44" s="61" t="s">
        <v>113</v>
      </c>
      <c r="F44" s="63">
        <v>6</v>
      </c>
      <c r="G44" s="64">
        <f t="shared" si="0"/>
        <v>15</v>
      </c>
    </row>
    <row r="45" spans="1:7" x14ac:dyDescent="0.35">
      <c r="F45" s="62">
        <f>SUM(F2:F44)</f>
        <v>2064</v>
      </c>
      <c r="G45" s="65">
        <f>SUM(G2:G44)</f>
        <v>4971</v>
      </c>
    </row>
  </sheetData>
  <autoFilter ref="A1:E44" xr:uid="{D4D6AD32-4502-493C-9F19-A19B270DC227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E6CB9-7DB5-45D5-BF20-342822EEA8D0}">
  <dimension ref="A1:G45"/>
  <sheetViews>
    <sheetView workbookViewId="0">
      <selection activeCell="D1" sqref="D1:E1"/>
    </sheetView>
  </sheetViews>
  <sheetFormatPr defaultRowHeight="14.5" x14ac:dyDescent="0.35"/>
  <cols>
    <col min="1" max="1" width="33.33203125" style="62" bestFit="1" customWidth="1"/>
    <col min="2" max="2" width="19.88671875" style="62" customWidth="1"/>
    <col min="3" max="3" width="27.44140625" style="62" bestFit="1" customWidth="1"/>
    <col min="4" max="4" width="6.109375" style="62" bestFit="1" customWidth="1"/>
    <col min="5" max="5" width="30" style="62" customWidth="1"/>
    <col min="6" max="6" width="10.6640625" style="62" customWidth="1"/>
    <col min="7" max="16384" width="8.88671875" style="62"/>
  </cols>
  <sheetData>
    <row r="1" spans="1:7" x14ac:dyDescent="0.35">
      <c r="A1" s="67" t="s">
        <v>1</v>
      </c>
      <c r="B1" s="61" t="s">
        <v>2</v>
      </c>
      <c r="C1" s="67" t="s">
        <v>52</v>
      </c>
      <c r="D1" s="68" t="s">
        <v>3</v>
      </c>
      <c r="E1" s="68" t="s">
        <v>4</v>
      </c>
    </row>
    <row r="2" spans="1:7" x14ac:dyDescent="0.35">
      <c r="A2" s="61" t="s">
        <v>59</v>
      </c>
      <c r="B2" s="61" t="s">
        <v>56</v>
      </c>
      <c r="C2" s="61" t="s">
        <v>114</v>
      </c>
      <c r="D2" s="61" t="s">
        <v>6</v>
      </c>
      <c r="E2" s="61" t="s">
        <v>115</v>
      </c>
      <c r="F2" s="63">
        <v>10</v>
      </c>
      <c r="G2" s="64">
        <f>ROUNDUP(F2*2*1.2,0)</f>
        <v>24</v>
      </c>
    </row>
    <row r="3" spans="1:7" x14ac:dyDescent="0.35">
      <c r="A3" s="61" t="s">
        <v>59</v>
      </c>
      <c r="B3" s="61" t="s">
        <v>56</v>
      </c>
      <c r="C3" s="61" t="s">
        <v>114</v>
      </c>
      <c r="D3" s="61" t="s">
        <v>62</v>
      </c>
      <c r="E3" s="61" t="s">
        <v>116</v>
      </c>
      <c r="F3" s="63">
        <v>24</v>
      </c>
      <c r="G3" s="64">
        <f t="shared" ref="G3:G44" si="0">ROUNDUP(F3*2*1.2,0)</f>
        <v>58</v>
      </c>
    </row>
    <row r="4" spans="1:7" x14ac:dyDescent="0.35">
      <c r="A4" s="61" t="s">
        <v>59</v>
      </c>
      <c r="B4" s="61" t="s">
        <v>56</v>
      </c>
      <c r="C4" s="61" t="s">
        <v>114</v>
      </c>
      <c r="D4" s="61" t="s">
        <v>64</v>
      </c>
      <c r="E4" s="61" t="s">
        <v>117</v>
      </c>
      <c r="F4" s="63">
        <v>49</v>
      </c>
      <c r="G4" s="64">
        <f t="shared" si="0"/>
        <v>118</v>
      </c>
    </row>
    <row r="5" spans="1:7" x14ac:dyDescent="0.35">
      <c r="A5" s="61" t="s">
        <v>59</v>
      </c>
      <c r="B5" s="61" t="s">
        <v>56</v>
      </c>
      <c r="C5" s="61" t="s">
        <v>114</v>
      </c>
      <c r="D5" s="61" t="s">
        <v>66</v>
      </c>
      <c r="E5" s="61" t="s">
        <v>118</v>
      </c>
      <c r="F5" s="63">
        <v>45</v>
      </c>
      <c r="G5" s="64">
        <f t="shared" si="0"/>
        <v>108</v>
      </c>
    </row>
    <row r="6" spans="1:7" x14ac:dyDescent="0.35">
      <c r="A6" s="61" t="s">
        <v>59</v>
      </c>
      <c r="B6" s="61" t="s">
        <v>56</v>
      </c>
      <c r="C6" s="61" t="s">
        <v>114</v>
      </c>
      <c r="D6" s="61" t="s">
        <v>7</v>
      </c>
      <c r="E6" s="61" t="s">
        <v>119</v>
      </c>
      <c r="F6" s="63">
        <v>25</v>
      </c>
      <c r="G6" s="64">
        <f t="shared" si="0"/>
        <v>60</v>
      </c>
    </row>
    <row r="7" spans="1:7" x14ac:dyDescent="0.35">
      <c r="A7" s="61" t="s">
        <v>59</v>
      </c>
      <c r="B7" s="61" t="s">
        <v>56</v>
      </c>
      <c r="C7" s="61" t="s">
        <v>114</v>
      </c>
      <c r="D7" s="61" t="s">
        <v>69</v>
      </c>
      <c r="E7" s="61" t="s">
        <v>120</v>
      </c>
      <c r="F7" s="63">
        <v>10</v>
      </c>
      <c r="G7" s="64">
        <f t="shared" si="0"/>
        <v>24</v>
      </c>
    </row>
    <row r="8" spans="1:7" x14ac:dyDescent="0.35">
      <c r="A8" s="61" t="s">
        <v>59</v>
      </c>
      <c r="B8" s="61" t="s">
        <v>56</v>
      </c>
      <c r="C8" s="61" t="s">
        <v>114</v>
      </c>
      <c r="D8" s="61" t="s">
        <v>71</v>
      </c>
      <c r="E8" s="61" t="s">
        <v>121</v>
      </c>
      <c r="F8" s="63">
        <v>2</v>
      </c>
      <c r="G8" s="64">
        <f t="shared" si="0"/>
        <v>5</v>
      </c>
    </row>
    <row r="9" spans="1:7" x14ac:dyDescent="0.35">
      <c r="A9" s="61" t="s">
        <v>73</v>
      </c>
      <c r="B9" s="61" t="s">
        <v>56</v>
      </c>
      <c r="C9" s="61" t="s">
        <v>114</v>
      </c>
      <c r="D9" s="61" t="s">
        <v>6</v>
      </c>
      <c r="E9" s="61" t="s">
        <v>122</v>
      </c>
      <c r="F9" s="63">
        <v>12</v>
      </c>
      <c r="G9" s="64">
        <f t="shared" si="0"/>
        <v>29</v>
      </c>
    </row>
    <row r="10" spans="1:7" x14ac:dyDescent="0.35">
      <c r="A10" s="61" t="s">
        <v>73</v>
      </c>
      <c r="B10" s="61" t="s">
        <v>56</v>
      </c>
      <c r="C10" s="61" t="s">
        <v>114</v>
      </c>
      <c r="D10" s="61" t="s">
        <v>62</v>
      </c>
      <c r="E10" s="61" t="s">
        <v>123</v>
      </c>
      <c r="F10" s="63">
        <v>48</v>
      </c>
      <c r="G10" s="64">
        <f t="shared" si="0"/>
        <v>116</v>
      </c>
    </row>
    <row r="11" spans="1:7" x14ac:dyDescent="0.35">
      <c r="A11" s="61" t="s">
        <v>73</v>
      </c>
      <c r="B11" s="61" t="s">
        <v>56</v>
      </c>
      <c r="C11" s="61" t="s">
        <v>114</v>
      </c>
      <c r="D11" s="61" t="s">
        <v>64</v>
      </c>
      <c r="E11" s="61" t="s">
        <v>124</v>
      </c>
      <c r="F11" s="63">
        <v>87</v>
      </c>
      <c r="G11" s="64">
        <f t="shared" si="0"/>
        <v>209</v>
      </c>
    </row>
    <row r="12" spans="1:7" x14ac:dyDescent="0.35">
      <c r="A12" s="61" t="s">
        <v>73</v>
      </c>
      <c r="B12" s="61" t="s">
        <v>56</v>
      </c>
      <c r="C12" s="61" t="s">
        <v>114</v>
      </c>
      <c r="D12" s="61" t="s">
        <v>66</v>
      </c>
      <c r="E12" s="61" t="s">
        <v>125</v>
      </c>
      <c r="F12" s="63">
        <v>69</v>
      </c>
      <c r="G12" s="64">
        <f t="shared" si="0"/>
        <v>166</v>
      </c>
    </row>
    <row r="13" spans="1:7" x14ac:dyDescent="0.35">
      <c r="A13" s="61" t="s">
        <v>73</v>
      </c>
      <c r="B13" s="61" t="s">
        <v>56</v>
      </c>
      <c r="C13" s="61" t="s">
        <v>114</v>
      </c>
      <c r="D13" s="61" t="s">
        <v>7</v>
      </c>
      <c r="E13" s="61" t="s">
        <v>126</v>
      </c>
      <c r="F13" s="63">
        <v>31</v>
      </c>
      <c r="G13" s="64">
        <f t="shared" si="0"/>
        <v>75</v>
      </c>
    </row>
    <row r="14" spans="1:7" x14ac:dyDescent="0.35">
      <c r="A14" s="61" t="s">
        <v>73</v>
      </c>
      <c r="B14" s="61" t="s">
        <v>56</v>
      </c>
      <c r="C14" s="61" t="s">
        <v>114</v>
      </c>
      <c r="D14" s="61" t="s">
        <v>69</v>
      </c>
      <c r="E14" s="61" t="s">
        <v>127</v>
      </c>
      <c r="F14" s="63">
        <v>10</v>
      </c>
      <c r="G14" s="64">
        <f t="shared" si="0"/>
        <v>24</v>
      </c>
    </row>
    <row r="15" spans="1:7" x14ac:dyDescent="0.35">
      <c r="A15" s="61" t="s">
        <v>73</v>
      </c>
      <c r="B15" s="61" t="s">
        <v>56</v>
      </c>
      <c r="C15" s="61" t="s">
        <v>114</v>
      </c>
      <c r="D15" s="61" t="s">
        <v>71</v>
      </c>
      <c r="E15" s="61" t="s">
        <v>128</v>
      </c>
      <c r="F15" s="63">
        <v>4</v>
      </c>
      <c r="G15" s="64">
        <f t="shared" si="0"/>
        <v>10</v>
      </c>
    </row>
    <row r="16" spans="1:7" x14ac:dyDescent="0.35">
      <c r="A16" s="61" t="s">
        <v>81</v>
      </c>
      <c r="B16" s="61" t="s">
        <v>56</v>
      </c>
      <c r="C16" s="61" t="s">
        <v>114</v>
      </c>
      <c r="D16" s="61" t="s">
        <v>6</v>
      </c>
      <c r="E16" s="61" t="s">
        <v>129</v>
      </c>
      <c r="F16" s="63">
        <v>12</v>
      </c>
      <c r="G16" s="64">
        <f t="shared" si="0"/>
        <v>29</v>
      </c>
    </row>
    <row r="17" spans="1:7" x14ac:dyDescent="0.35">
      <c r="A17" s="61" t="s">
        <v>81</v>
      </c>
      <c r="B17" s="61" t="s">
        <v>56</v>
      </c>
      <c r="C17" s="61" t="s">
        <v>114</v>
      </c>
      <c r="D17" s="61" t="s">
        <v>62</v>
      </c>
      <c r="E17" s="61" t="s">
        <v>130</v>
      </c>
      <c r="F17" s="63">
        <v>52</v>
      </c>
      <c r="G17" s="64">
        <f t="shared" si="0"/>
        <v>125</v>
      </c>
    </row>
    <row r="18" spans="1:7" x14ac:dyDescent="0.35">
      <c r="A18" s="61" t="s">
        <v>81</v>
      </c>
      <c r="B18" s="61" t="s">
        <v>56</v>
      </c>
      <c r="C18" s="61" t="s">
        <v>114</v>
      </c>
      <c r="D18" s="61" t="s">
        <v>64</v>
      </c>
      <c r="E18" s="61" t="s">
        <v>131</v>
      </c>
      <c r="F18" s="63">
        <v>96</v>
      </c>
      <c r="G18" s="64">
        <f t="shared" si="0"/>
        <v>231</v>
      </c>
    </row>
    <row r="19" spans="1:7" x14ac:dyDescent="0.35">
      <c r="A19" s="61" t="s">
        <v>81</v>
      </c>
      <c r="B19" s="61" t="s">
        <v>56</v>
      </c>
      <c r="C19" s="61" t="s">
        <v>114</v>
      </c>
      <c r="D19" s="61" t="s">
        <v>66</v>
      </c>
      <c r="E19" s="61" t="s">
        <v>132</v>
      </c>
      <c r="F19" s="63">
        <v>74</v>
      </c>
      <c r="G19" s="64">
        <f t="shared" si="0"/>
        <v>178</v>
      </c>
    </row>
    <row r="20" spans="1:7" x14ac:dyDescent="0.35">
      <c r="A20" s="61" t="s">
        <v>81</v>
      </c>
      <c r="B20" s="61" t="s">
        <v>56</v>
      </c>
      <c r="C20" s="61" t="s">
        <v>114</v>
      </c>
      <c r="D20" s="61" t="s">
        <v>7</v>
      </c>
      <c r="E20" s="61" t="s">
        <v>133</v>
      </c>
      <c r="F20" s="63">
        <v>50</v>
      </c>
      <c r="G20" s="64">
        <f t="shared" si="0"/>
        <v>120</v>
      </c>
    </row>
    <row r="21" spans="1:7" x14ac:dyDescent="0.35">
      <c r="A21" s="61" t="s">
        <v>81</v>
      </c>
      <c r="B21" s="61" t="s">
        <v>56</v>
      </c>
      <c r="C21" s="61" t="s">
        <v>114</v>
      </c>
      <c r="D21" s="61" t="s">
        <v>69</v>
      </c>
      <c r="E21" s="61" t="s">
        <v>134</v>
      </c>
      <c r="F21" s="63">
        <v>15</v>
      </c>
      <c r="G21" s="64">
        <f t="shared" si="0"/>
        <v>36</v>
      </c>
    </row>
    <row r="22" spans="1:7" x14ac:dyDescent="0.35">
      <c r="A22" s="61" t="s">
        <v>81</v>
      </c>
      <c r="B22" s="61" t="s">
        <v>56</v>
      </c>
      <c r="C22" s="61" t="s">
        <v>114</v>
      </c>
      <c r="D22" s="61" t="s">
        <v>71</v>
      </c>
      <c r="E22" s="61" t="s">
        <v>135</v>
      </c>
      <c r="F22" s="63">
        <v>4</v>
      </c>
      <c r="G22" s="64">
        <f t="shared" si="0"/>
        <v>10</v>
      </c>
    </row>
    <row r="23" spans="1:7" x14ac:dyDescent="0.35">
      <c r="A23" s="61" t="s">
        <v>89</v>
      </c>
      <c r="B23" s="61" t="s">
        <v>56</v>
      </c>
      <c r="C23" s="61" t="s">
        <v>114</v>
      </c>
      <c r="D23" s="61" t="s">
        <v>6</v>
      </c>
      <c r="E23" s="61" t="s">
        <v>136</v>
      </c>
      <c r="F23" s="63">
        <v>10</v>
      </c>
      <c r="G23" s="64">
        <f t="shared" si="0"/>
        <v>24</v>
      </c>
    </row>
    <row r="24" spans="1:7" x14ac:dyDescent="0.35">
      <c r="A24" s="61" t="s">
        <v>89</v>
      </c>
      <c r="B24" s="61" t="s">
        <v>56</v>
      </c>
      <c r="C24" s="61" t="s">
        <v>114</v>
      </c>
      <c r="D24" s="61" t="s">
        <v>62</v>
      </c>
      <c r="E24" s="61" t="s">
        <v>137</v>
      </c>
      <c r="F24" s="63">
        <v>36</v>
      </c>
      <c r="G24" s="64">
        <f t="shared" si="0"/>
        <v>87</v>
      </c>
    </row>
    <row r="25" spans="1:7" x14ac:dyDescent="0.35">
      <c r="A25" s="61" t="s">
        <v>89</v>
      </c>
      <c r="B25" s="61" t="s">
        <v>56</v>
      </c>
      <c r="C25" s="61" t="s">
        <v>114</v>
      </c>
      <c r="D25" s="61" t="s">
        <v>64</v>
      </c>
      <c r="E25" s="61" t="s">
        <v>138</v>
      </c>
      <c r="F25" s="63">
        <v>57</v>
      </c>
      <c r="G25" s="64">
        <f t="shared" si="0"/>
        <v>137</v>
      </c>
    </row>
    <row r="26" spans="1:7" x14ac:dyDescent="0.35">
      <c r="A26" s="61" t="s">
        <v>89</v>
      </c>
      <c r="B26" s="61" t="s">
        <v>56</v>
      </c>
      <c r="C26" s="61" t="s">
        <v>114</v>
      </c>
      <c r="D26" s="61" t="s">
        <v>66</v>
      </c>
      <c r="E26" s="61" t="s">
        <v>139</v>
      </c>
      <c r="F26" s="63">
        <v>51</v>
      </c>
      <c r="G26" s="64">
        <f t="shared" si="0"/>
        <v>123</v>
      </c>
    </row>
    <row r="27" spans="1:7" x14ac:dyDescent="0.35">
      <c r="A27" s="61" t="s">
        <v>89</v>
      </c>
      <c r="B27" s="61" t="s">
        <v>56</v>
      </c>
      <c r="C27" s="61" t="s">
        <v>114</v>
      </c>
      <c r="D27" s="61" t="s">
        <v>7</v>
      </c>
      <c r="E27" s="61" t="s">
        <v>140</v>
      </c>
      <c r="F27" s="63">
        <v>31</v>
      </c>
      <c r="G27" s="64">
        <f t="shared" si="0"/>
        <v>75</v>
      </c>
    </row>
    <row r="28" spans="1:7" x14ac:dyDescent="0.35">
      <c r="A28" s="61" t="s">
        <v>89</v>
      </c>
      <c r="B28" s="61" t="s">
        <v>56</v>
      </c>
      <c r="C28" s="61" t="s">
        <v>114</v>
      </c>
      <c r="D28" s="61" t="s">
        <v>69</v>
      </c>
      <c r="E28" s="61" t="s">
        <v>141</v>
      </c>
      <c r="F28" s="63">
        <v>14</v>
      </c>
      <c r="G28" s="64">
        <f t="shared" si="0"/>
        <v>34</v>
      </c>
    </row>
    <row r="29" spans="1:7" x14ac:dyDescent="0.35">
      <c r="A29" s="61" t="s">
        <v>89</v>
      </c>
      <c r="B29" s="61" t="s">
        <v>56</v>
      </c>
      <c r="C29" s="61" t="s">
        <v>114</v>
      </c>
      <c r="D29" s="61" t="s">
        <v>71</v>
      </c>
      <c r="E29" s="61" t="s">
        <v>142</v>
      </c>
      <c r="F29" s="63">
        <v>4</v>
      </c>
      <c r="G29" s="64">
        <f t="shared" si="0"/>
        <v>10</v>
      </c>
    </row>
    <row r="30" spans="1:7" x14ac:dyDescent="0.35">
      <c r="A30" s="61" t="s">
        <v>97</v>
      </c>
      <c r="B30" s="61" t="s">
        <v>56</v>
      </c>
      <c r="C30" s="61" t="s">
        <v>114</v>
      </c>
      <c r="D30" s="61" t="s">
        <v>6</v>
      </c>
      <c r="E30" s="61" t="s">
        <v>143</v>
      </c>
      <c r="F30" s="63">
        <v>12</v>
      </c>
      <c r="G30" s="64">
        <f t="shared" si="0"/>
        <v>29</v>
      </c>
    </row>
    <row r="31" spans="1:7" x14ac:dyDescent="0.35">
      <c r="A31" s="61" t="s">
        <v>97</v>
      </c>
      <c r="B31" s="61" t="s">
        <v>56</v>
      </c>
      <c r="C31" s="61" t="s">
        <v>114</v>
      </c>
      <c r="D31" s="61" t="s">
        <v>62</v>
      </c>
      <c r="E31" s="61" t="s">
        <v>144</v>
      </c>
      <c r="F31" s="63">
        <v>40</v>
      </c>
      <c r="G31" s="64">
        <f t="shared" si="0"/>
        <v>96</v>
      </c>
    </row>
    <row r="32" spans="1:7" x14ac:dyDescent="0.35">
      <c r="A32" s="61" t="s">
        <v>97</v>
      </c>
      <c r="B32" s="61" t="s">
        <v>56</v>
      </c>
      <c r="C32" s="61" t="s">
        <v>114</v>
      </c>
      <c r="D32" s="61" t="s">
        <v>64</v>
      </c>
      <c r="E32" s="61" t="s">
        <v>145</v>
      </c>
      <c r="F32" s="63">
        <v>80</v>
      </c>
      <c r="G32" s="64">
        <f t="shared" si="0"/>
        <v>192</v>
      </c>
    </row>
    <row r="33" spans="1:7" x14ac:dyDescent="0.35">
      <c r="A33" s="61" t="s">
        <v>97</v>
      </c>
      <c r="B33" s="61" t="s">
        <v>56</v>
      </c>
      <c r="C33" s="61" t="s">
        <v>114</v>
      </c>
      <c r="D33" s="61" t="s">
        <v>66</v>
      </c>
      <c r="E33" s="61" t="s">
        <v>146</v>
      </c>
      <c r="F33" s="63">
        <v>64</v>
      </c>
      <c r="G33" s="64">
        <f t="shared" si="0"/>
        <v>154</v>
      </c>
    </row>
    <row r="34" spans="1:7" x14ac:dyDescent="0.35">
      <c r="A34" s="61" t="s">
        <v>97</v>
      </c>
      <c r="B34" s="61" t="s">
        <v>56</v>
      </c>
      <c r="C34" s="61" t="s">
        <v>114</v>
      </c>
      <c r="D34" s="61" t="s">
        <v>7</v>
      </c>
      <c r="E34" s="61" t="s">
        <v>147</v>
      </c>
      <c r="F34" s="63">
        <v>31</v>
      </c>
      <c r="G34" s="64">
        <f t="shared" si="0"/>
        <v>75</v>
      </c>
    </row>
    <row r="35" spans="1:7" x14ac:dyDescent="0.35">
      <c r="A35" s="61" t="s">
        <v>97</v>
      </c>
      <c r="B35" s="61" t="s">
        <v>56</v>
      </c>
      <c r="C35" s="61" t="s">
        <v>114</v>
      </c>
      <c r="D35" s="61" t="s">
        <v>69</v>
      </c>
      <c r="E35" s="61" t="s">
        <v>148</v>
      </c>
      <c r="F35" s="63">
        <v>10</v>
      </c>
      <c r="G35" s="64">
        <f t="shared" si="0"/>
        <v>24</v>
      </c>
    </row>
    <row r="36" spans="1:7" x14ac:dyDescent="0.35">
      <c r="A36" s="61" t="s">
        <v>97</v>
      </c>
      <c r="B36" s="61" t="s">
        <v>56</v>
      </c>
      <c r="C36" s="61" t="s">
        <v>114</v>
      </c>
      <c r="D36" s="61" t="s">
        <v>71</v>
      </c>
      <c r="E36" s="61" t="s">
        <v>149</v>
      </c>
      <c r="F36" s="63">
        <v>4</v>
      </c>
      <c r="G36" s="64">
        <f t="shared" si="0"/>
        <v>10</v>
      </c>
    </row>
    <row r="37" spans="1:7" x14ac:dyDescent="0.35">
      <c r="A37" s="61" t="s">
        <v>105</v>
      </c>
      <c r="B37" s="61" t="s">
        <v>56</v>
      </c>
      <c r="C37" s="61" t="s">
        <v>114</v>
      </c>
      <c r="D37" s="61" t="s">
        <v>5</v>
      </c>
      <c r="E37" s="61" t="s">
        <v>150</v>
      </c>
      <c r="F37" s="63">
        <v>12</v>
      </c>
      <c r="G37" s="64">
        <f t="shared" si="0"/>
        <v>29</v>
      </c>
    </row>
    <row r="38" spans="1:7" x14ac:dyDescent="0.35">
      <c r="A38" s="61" t="s">
        <v>105</v>
      </c>
      <c r="B38" s="61" t="s">
        <v>56</v>
      </c>
      <c r="C38" s="61" t="s">
        <v>114</v>
      </c>
      <c r="D38" s="61" t="s">
        <v>6</v>
      </c>
      <c r="E38" s="61" t="s">
        <v>151</v>
      </c>
      <c r="F38" s="63">
        <v>28</v>
      </c>
      <c r="G38" s="64">
        <f t="shared" si="0"/>
        <v>68</v>
      </c>
    </row>
    <row r="39" spans="1:7" x14ac:dyDescent="0.35">
      <c r="A39" s="61" t="s">
        <v>105</v>
      </c>
      <c r="B39" s="61" t="s">
        <v>56</v>
      </c>
      <c r="C39" s="61" t="s">
        <v>114</v>
      </c>
      <c r="D39" s="61" t="s">
        <v>62</v>
      </c>
      <c r="E39" s="61" t="s">
        <v>152</v>
      </c>
      <c r="F39" s="63">
        <v>72</v>
      </c>
      <c r="G39" s="64">
        <f t="shared" si="0"/>
        <v>173</v>
      </c>
    </row>
    <row r="40" spans="1:7" x14ac:dyDescent="0.35">
      <c r="A40" s="61" t="s">
        <v>105</v>
      </c>
      <c r="B40" s="61" t="s">
        <v>56</v>
      </c>
      <c r="C40" s="61" t="s">
        <v>114</v>
      </c>
      <c r="D40" s="61" t="s">
        <v>64</v>
      </c>
      <c r="E40" s="61" t="s">
        <v>153</v>
      </c>
      <c r="F40" s="63">
        <v>85</v>
      </c>
      <c r="G40" s="64">
        <f t="shared" si="0"/>
        <v>204</v>
      </c>
    </row>
    <row r="41" spans="1:7" x14ac:dyDescent="0.35">
      <c r="A41" s="61" t="s">
        <v>105</v>
      </c>
      <c r="B41" s="61" t="s">
        <v>56</v>
      </c>
      <c r="C41" s="61" t="s">
        <v>114</v>
      </c>
      <c r="D41" s="61" t="s">
        <v>66</v>
      </c>
      <c r="E41" s="61" t="s">
        <v>154</v>
      </c>
      <c r="F41" s="63">
        <v>80</v>
      </c>
      <c r="G41" s="64">
        <f t="shared" si="0"/>
        <v>192</v>
      </c>
    </row>
    <row r="42" spans="1:7" x14ac:dyDescent="0.35">
      <c r="A42" s="61" t="s">
        <v>105</v>
      </c>
      <c r="B42" s="61" t="s">
        <v>56</v>
      </c>
      <c r="C42" s="61" t="s">
        <v>114</v>
      </c>
      <c r="D42" s="61" t="s">
        <v>7</v>
      </c>
      <c r="E42" s="61" t="s">
        <v>155</v>
      </c>
      <c r="F42" s="63">
        <v>58</v>
      </c>
      <c r="G42" s="64">
        <f t="shared" si="0"/>
        <v>140</v>
      </c>
    </row>
    <row r="43" spans="1:7" x14ac:dyDescent="0.35">
      <c r="A43" s="61" t="s">
        <v>105</v>
      </c>
      <c r="B43" s="61" t="s">
        <v>56</v>
      </c>
      <c r="C43" s="61" t="s">
        <v>114</v>
      </c>
      <c r="D43" s="61" t="s">
        <v>69</v>
      </c>
      <c r="E43" s="61" t="s">
        <v>156</v>
      </c>
      <c r="F43" s="63">
        <v>17</v>
      </c>
      <c r="G43" s="64">
        <f t="shared" si="0"/>
        <v>41</v>
      </c>
    </row>
    <row r="44" spans="1:7" x14ac:dyDescent="0.35">
      <c r="A44" s="61" t="s">
        <v>105</v>
      </c>
      <c r="B44" s="61" t="s">
        <v>56</v>
      </c>
      <c r="C44" s="61" t="s">
        <v>114</v>
      </c>
      <c r="D44" s="61" t="s">
        <v>71</v>
      </c>
      <c r="E44" s="61" t="s">
        <v>157</v>
      </c>
      <c r="F44" s="63">
        <v>8</v>
      </c>
      <c r="G44" s="64">
        <f t="shared" si="0"/>
        <v>20</v>
      </c>
    </row>
    <row r="45" spans="1:7" x14ac:dyDescent="0.35">
      <c r="F45" s="62">
        <f>SUM(F2:F44)</f>
        <v>1533</v>
      </c>
      <c r="G45" s="65">
        <f>SUM(G2:G44)</f>
        <v>3692</v>
      </c>
    </row>
  </sheetData>
  <autoFilter ref="A1:E44" xr:uid="{0C0B79D6-FE41-4D16-A101-A11170CF7AB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6657-4431-4403-AA26-5F06A0526AED}">
  <dimension ref="A1:G74"/>
  <sheetViews>
    <sheetView workbookViewId="0">
      <selection activeCell="C1" sqref="C1:E1"/>
    </sheetView>
  </sheetViews>
  <sheetFormatPr defaultRowHeight="14.5" x14ac:dyDescent="0.35"/>
  <cols>
    <col min="1" max="1" width="33.33203125" style="62" bestFit="1" customWidth="1"/>
    <col min="2" max="2" width="19.88671875" style="62" customWidth="1"/>
    <col min="3" max="3" width="27.44140625" style="62" bestFit="1" customWidth="1"/>
    <col min="4" max="4" width="6.109375" style="62" bestFit="1" customWidth="1"/>
    <col min="5" max="5" width="30" style="62" customWidth="1"/>
    <col min="6" max="6" width="9.77734375" style="62" customWidth="1"/>
    <col min="7" max="7" width="8.33203125" style="62" customWidth="1"/>
    <col min="8" max="16384" width="8.88671875" style="62"/>
  </cols>
  <sheetData>
    <row r="1" spans="1:7" x14ac:dyDescent="0.35">
      <c r="A1" s="67" t="s">
        <v>1</v>
      </c>
      <c r="B1" s="61" t="s">
        <v>2</v>
      </c>
      <c r="C1" s="68" t="s">
        <v>52</v>
      </c>
      <c r="D1" s="68" t="s">
        <v>3</v>
      </c>
      <c r="E1" s="68" t="s">
        <v>4</v>
      </c>
    </row>
    <row r="2" spans="1:7" x14ac:dyDescent="0.35">
      <c r="A2" s="61" t="s">
        <v>59</v>
      </c>
      <c r="B2" s="61" t="s">
        <v>58</v>
      </c>
      <c r="C2" s="61" t="s">
        <v>51</v>
      </c>
      <c r="D2" s="61" t="s">
        <v>6</v>
      </c>
      <c r="E2" s="61" t="s">
        <v>158</v>
      </c>
      <c r="F2" s="63">
        <v>23</v>
      </c>
      <c r="G2" s="64">
        <f>ROUNDUP(F2*2*1.2,0)</f>
        <v>56</v>
      </c>
    </row>
    <row r="3" spans="1:7" x14ac:dyDescent="0.35">
      <c r="A3" s="61" t="s">
        <v>59</v>
      </c>
      <c r="B3" s="61" t="s">
        <v>58</v>
      </c>
      <c r="C3" s="61" t="s">
        <v>51</v>
      </c>
      <c r="D3" s="61" t="s">
        <v>62</v>
      </c>
      <c r="E3" s="61" t="s">
        <v>159</v>
      </c>
      <c r="F3" s="63">
        <v>63</v>
      </c>
      <c r="G3" s="64">
        <f t="shared" ref="G3:G66" si="0">ROUNDUP(F3*2*1.2,0)</f>
        <v>152</v>
      </c>
    </row>
    <row r="4" spans="1:7" x14ac:dyDescent="0.35">
      <c r="A4" s="61" t="s">
        <v>59</v>
      </c>
      <c r="B4" s="61" t="s">
        <v>58</v>
      </c>
      <c r="C4" s="61" t="s">
        <v>51</v>
      </c>
      <c r="D4" s="61" t="s">
        <v>64</v>
      </c>
      <c r="E4" s="61" t="s">
        <v>160</v>
      </c>
      <c r="F4" s="63">
        <v>96</v>
      </c>
      <c r="G4" s="64">
        <f t="shared" si="0"/>
        <v>231</v>
      </c>
    </row>
    <row r="5" spans="1:7" x14ac:dyDescent="0.35">
      <c r="A5" s="61" t="s">
        <v>59</v>
      </c>
      <c r="B5" s="61" t="s">
        <v>58</v>
      </c>
      <c r="C5" s="61" t="s">
        <v>51</v>
      </c>
      <c r="D5" s="61" t="s">
        <v>66</v>
      </c>
      <c r="E5" s="61" t="s">
        <v>161</v>
      </c>
      <c r="F5" s="63">
        <v>101</v>
      </c>
      <c r="G5" s="64">
        <f t="shared" si="0"/>
        <v>243</v>
      </c>
    </row>
    <row r="6" spans="1:7" x14ac:dyDescent="0.35">
      <c r="A6" s="61" t="s">
        <v>59</v>
      </c>
      <c r="B6" s="61" t="s">
        <v>58</v>
      </c>
      <c r="C6" s="61" t="s">
        <v>51</v>
      </c>
      <c r="D6" s="61" t="s">
        <v>7</v>
      </c>
      <c r="E6" s="61" t="s">
        <v>162</v>
      </c>
      <c r="F6" s="63">
        <v>44</v>
      </c>
      <c r="G6" s="64">
        <f t="shared" si="0"/>
        <v>106</v>
      </c>
    </row>
    <row r="7" spans="1:7" x14ac:dyDescent="0.35">
      <c r="A7" s="61" t="s">
        <v>59</v>
      </c>
      <c r="B7" s="61" t="s">
        <v>58</v>
      </c>
      <c r="C7" s="61" t="s">
        <v>51</v>
      </c>
      <c r="D7" s="61" t="s">
        <v>69</v>
      </c>
      <c r="E7" s="61" t="s">
        <v>163</v>
      </c>
      <c r="F7" s="63">
        <v>21</v>
      </c>
      <c r="G7" s="64">
        <f t="shared" si="0"/>
        <v>51</v>
      </c>
    </row>
    <row r="8" spans="1:7" x14ac:dyDescent="0.35">
      <c r="A8" s="61" t="s">
        <v>59</v>
      </c>
      <c r="B8" s="61" t="s">
        <v>58</v>
      </c>
      <c r="C8" s="61" t="s">
        <v>51</v>
      </c>
      <c r="D8" s="61" t="s">
        <v>71</v>
      </c>
      <c r="E8" s="61" t="s">
        <v>164</v>
      </c>
      <c r="F8" s="63">
        <v>5</v>
      </c>
      <c r="G8" s="64">
        <f t="shared" si="0"/>
        <v>12</v>
      </c>
    </row>
    <row r="9" spans="1:7" x14ac:dyDescent="0.35">
      <c r="A9" s="61" t="s">
        <v>73</v>
      </c>
      <c r="B9" s="61" t="s">
        <v>58</v>
      </c>
      <c r="C9" s="61" t="s">
        <v>51</v>
      </c>
      <c r="D9" s="61" t="s">
        <v>6</v>
      </c>
      <c r="E9" s="61" t="s">
        <v>165</v>
      </c>
      <c r="F9" s="63">
        <v>31</v>
      </c>
      <c r="G9" s="64">
        <f t="shared" si="0"/>
        <v>75</v>
      </c>
    </row>
    <row r="10" spans="1:7" x14ac:dyDescent="0.35">
      <c r="A10" s="61" t="s">
        <v>73</v>
      </c>
      <c r="B10" s="61" t="s">
        <v>58</v>
      </c>
      <c r="C10" s="61" t="s">
        <v>51</v>
      </c>
      <c r="D10" s="61" t="s">
        <v>62</v>
      </c>
      <c r="E10" s="61" t="s">
        <v>166</v>
      </c>
      <c r="F10" s="63">
        <v>88</v>
      </c>
      <c r="G10" s="64">
        <f t="shared" si="0"/>
        <v>212</v>
      </c>
    </row>
    <row r="11" spans="1:7" x14ac:dyDescent="0.35">
      <c r="A11" s="61" t="s">
        <v>73</v>
      </c>
      <c r="B11" s="61" t="s">
        <v>58</v>
      </c>
      <c r="C11" s="61" t="s">
        <v>51</v>
      </c>
      <c r="D11" s="61" t="s">
        <v>64</v>
      </c>
      <c r="E11" s="61" t="s">
        <v>167</v>
      </c>
      <c r="F11" s="63">
        <v>138</v>
      </c>
      <c r="G11" s="64">
        <f t="shared" si="0"/>
        <v>332</v>
      </c>
    </row>
    <row r="12" spans="1:7" x14ac:dyDescent="0.35">
      <c r="A12" s="61" t="s">
        <v>73</v>
      </c>
      <c r="B12" s="61" t="s">
        <v>58</v>
      </c>
      <c r="C12" s="61" t="s">
        <v>51</v>
      </c>
      <c r="D12" s="61" t="s">
        <v>66</v>
      </c>
      <c r="E12" s="61" t="s">
        <v>168</v>
      </c>
      <c r="F12" s="63">
        <v>151</v>
      </c>
      <c r="G12" s="64">
        <f t="shared" si="0"/>
        <v>363</v>
      </c>
    </row>
    <row r="13" spans="1:7" x14ac:dyDescent="0.35">
      <c r="A13" s="61" t="s">
        <v>73</v>
      </c>
      <c r="B13" s="61" t="s">
        <v>58</v>
      </c>
      <c r="C13" s="61" t="s">
        <v>51</v>
      </c>
      <c r="D13" s="61" t="s">
        <v>7</v>
      </c>
      <c r="E13" s="61" t="s">
        <v>169</v>
      </c>
      <c r="F13" s="63">
        <v>79</v>
      </c>
      <c r="G13" s="64">
        <f t="shared" si="0"/>
        <v>190</v>
      </c>
    </row>
    <row r="14" spans="1:7" x14ac:dyDescent="0.35">
      <c r="A14" s="61" t="s">
        <v>73</v>
      </c>
      <c r="B14" s="61" t="s">
        <v>58</v>
      </c>
      <c r="C14" s="61" t="s">
        <v>51</v>
      </c>
      <c r="D14" s="61" t="s">
        <v>69</v>
      </c>
      <c r="E14" s="61" t="s">
        <v>170</v>
      </c>
      <c r="F14" s="63">
        <v>27</v>
      </c>
      <c r="G14" s="64">
        <f t="shared" si="0"/>
        <v>65</v>
      </c>
    </row>
    <row r="15" spans="1:7" x14ac:dyDescent="0.35">
      <c r="A15" s="61" t="s">
        <v>73</v>
      </c>
      <c r="B15" s="61" t="s">
        <v>58</v>
      </c>
      <c r="C15" s="61" t="s">
        <v>51</v>
      </c>
      <c r="D15" s="61" t="s">
        <v>71</v>
      </c>
      <c r="E15" s="61" t="s">
        <v>171</v>
      </c>
      <c r="F15" s="63">
        <v>6</v>
      </c>
      <c r="G15" s="64">
        <f t="shared" si="0"/>
        <v>15</v>
      </c>
    </row>
    <row r="16" spans="1:7" x14ac:dyDescent="0.35">
      <c r="A16" s="61" t="s">
        <v>172</v>
      </c>
      <c r="B16" s="61" t="s">
        <v>58</v>
      </c>
      <c r="C16" s="61" t="s">
        <v>51</v>
      </c>
      <c r="D16" s="61" t="s">
        <v>6</v>
      </c>
      <c r="E16" s="61" t="s">
        <v>173</v>
      </c>
      <c r="F16" s="63">
        <v>19</v>
      </c>
      <c r="G16" s="64">
        <f t="shared" si="0"/>
        <v>46</v>
      </c>
    </row>
    <row r="17" spans="1:7" x14ac:dyDescent="0.35">
      <c r="A17" s="61" t="s">
        <v>172</v>
      </c>
      <c r="B17" s="61" t="s">
        <v>58</v>
      </c>
      <c r="C17" s="61" t="s">
        <v>51</v>
      </c>
      <c r="D17" s="61" t="s">
        <v>62</v>
      </c>
      <c r="E17" s="61" t="s">
        <v>174</v>
      </c>
      <c r="F17" s="63">
        <v>68</v>
      </c>
      <c r="G17" s="64">
        <f t="shared" si="0"/>
        <v>164</v>
      </c>
    </row>
    <row r="18" spans="1:7" x14ac:dyDescent="0.35">
      <c r="A18" s="61" t="s">
        <v>172</v>
      </c>
      <c r="B18" s="61" t="s">
        <v>58</v>
      </c>
      <c r="C18" s="61" t="s">
        <v>51</v>
      </c>
      <c r="D18" s="61" t="s">
        <v>64</v>
      </c>
      <c r="E18" s="61" t="s">
        <v>175</v>
      </c>
      <c r="F18" s="63">
        <v>93</v>
      </c>
      <c r="G18" s="64">
        <f t="shared" si="0"/>
        <v>224</v>
      </c>
    </row>
    <row r="19" spans="1:7" x14ac:dyDescent="0.35">
      <c r="A19" s="61" t="s">
        <v>172</v>
      </c>
      <c r="B19" s="61" t="s">
        <v>58</v>
      </c>
      <c r="C19" s="61" t="s">
        <v>51</v>
      </c>
      <c r="D19" s="61" t="s">
        <v>66</v>
      </c>
      <c r="E19" s="61" t="s">
        <v>176</v>
      </c>
      <c r="F19" s="63">
        <v>99</v>
      </c>
      <c r="G19" s="64">
        <f t="shared" si="0"/>
        <v>238</v>
      </c>
    </row>
    <row r="20" spans="1:7" x14ac:dyDescent="0.35">
      <c r="A20" s="61" t="s">
        <v>172</v>
      </c>
      <c r="B20" s="61" t="s">
        <v>58</v>
      </c>
      <c r="C20" s="61" t="s">
        <v>51</v>
      </c>
      <c r="D20" s="61" t="s">
        <v>7</v>
      </c>
      <c r="E20" s="61" t="s">
        <v>177</v>
      </c>
      <c r="F20" s="63">
        <v>52</v>
      </c>
      <c r="G20" s="64">
        <f t="shared" si="0"/>
        <v>125</v>
      </c>
    </row>
    <row r="21" spans="1:7" x14ac:dyDescent="0.35">
      <c r="A21" s="61" t="s">
        <v>172</v>
      </c>
      <c r="B21" s="61" t="s">
        <v>58</v>
      </c>
      <c r="C21" s="61" t="s">
        <v>51</v>
      </c>
      <c r="D21" s="61" t="s">
        <v>69</v>
      </c>
      <c r="E21" s="61" t="s">
        <v>178</v>
      </c>
      <c r="F21" s="63">
        <v>20</v>
      </c>
      <c r="G21" s="64">
        <f t="shared" si="0"/>
        <v>48</v>
      </c>
    </row>
    <row r="22" spans="1:7" x14ac:dyDescent="0.35">
      <c r="A22" s="61" t="s">
        <v>172</v>
      </c>
      <c r="B22" s="61" t="s">
        <v>58</v>
      </c>
      <c r="C22" s="61" t="s">
        <v>51</v>
      </c>
      <c r="D22" s="61" t="s">
        <v>71</v>
      </c>
      <c r="E22" s="61" t="s">
        <v>179</v>
      </c>
      <c r="F22" s="63">
        <v>4</v>
      </c>
      <c r="G22" s="64">
        <f t="shared" si="0"/>
        <v>10</v>
      </c>
    </row>
    <row r="23" spans="1:7" x14ac:dyDescent="0.35">
      <c r="A23" s="61" t="s">
        <v>81</v>
      </c>
      <c r="B23" s="61" t="s">
        <v>58</v>
      </c>
      <c r="C23" s="61" t="s">
        <v>51</v>
      </c>
      <c r="D23" s="61" t="s">
        <v>6</v>
      </c>
      <c r="E23" s="61" t="s">
        <v>180</v>
      </c>
      <c r="F23" s="63">
        <v>18</v>
      </c>
      <c r="G23" s="64">
        <f t="shared" si="0"/>
        <v>44</v>
      </c>
    </row>
    <row r="24" spans="1:7" x14ac:dyDescent="0.35">
      <c r="A24" s="61" t="s">
        <v>81</v>
      </c>
      <c r="B24" s="61" t="s">
        <v>58</v>
      </c>
      <c r="C24" s="61" t="s">
        <v>51</v>
      </c>
      <c r="D24" s="61" t="s">
        <v>62</v>
      </c>
      <c r="E24" s="61" t="s">
        <v>181</v>
      </c>
      <c r="F24" s="63">
        <v>90</v>
      </c>
      <c r="G24" s="64">
        <f t="shared" si="0"/>
        <v>216</v>
      </c>
    </row>
    <row r="25" spans="1:7" x14ac:dyDescent="0.35">
      <c r="A25" s="61" t="s">
        <v>81</v>
      </c>
      <c r="B25" s="61" t="s">
        <v>58</v>
      </c>
      <c r="C25" s="61" t="s">
        <v>51</v>
      </c>
      <c r="D25" s="61" t="s">
        <v>64</v>
      </c>
      <c r="E25" s="61" t="s">
        <v>182</v>
      </c>
      <c r="F25" s="63">
        <v>138</v>
      </c>
      <c r="G25" s="64">
        <f t="shared" si="0"/>
        <v>332</v>
      </c>
    </row>
    <row r="26" spans="1:7" x14ac:dyDescent="0.35">
      <c r="A26" s="61" t="s">
        <v>81</v>
      </c>
      <c r="B26" s="61" t="s">
        <v>58</v>
      </c>
      <c r="C26" s="61" t="s">
        <v>51</v>
      </c>
      <c r="D26" s="61" t="s">
        <v>66</v>
      </c>
      <c r="E26" s="61" t="s">
        <v>183</v>
      </c>
      <c r="F26" s="63">
        <v>149</v>
      </c>
      <c r="G26" s="64">
        <f t="shared" si="0"/>
        <v>358</v>
      </c>
    </row>
    <row r="27" spans="1:7" x14ac:dyDescent="0.35">
      <c r="A27" s="61" t="s">
        <v>81</v>
      </c>
      <c r="B27" s="61" t="s">
        <v>58</v>
      </c>
      <c r="C27" s="61" t="s">
        <v>51</v>
      </c>
      <c r="D27" s="61" t="s">
        <v>7</v>
      </c>
      <c r="E27" s="61" t="s">
        <v>184</v>
      </c>
      <c r="F27" s="63">
        <v>79</v>
      </c>
      <c r="G27" s="64">
        <f t="shared" si="0"/>
        <v>190</v>
      </c>
    </row>
    <row r="28" spans="1:7" x14ac:dyDescent="0.35">
      <c r="A28" s="61" t="s">
        <v>81</v>
      </c>
      <c r="B28" s="61" t="s">
        <v>58</v>
      </c>
      <c r="C28" s="61" t="s">
        <v>51</v>
      </c>
      <c r="D28" s="61" t="s">
        <v>69</v>
      </c>
      <c r="E28" s="61" t="s">
        <v>185</v>
      </c>
      <c r="F28" s="63">
        <v>22</v>
      </c>
      <c r="G28" s="64">
        <f t="shared" si="0"/>
        <v>53</v>
      </c>
    </row>
    <row r="29" spans="1:7" x14ac:dyDescent="0.35">
      <c r="A29" s="61" t="s">
        <v>81</v>
      </c>
      <c r="B29" s="61" t="s">
        <v>58</v>
      </c>
      <c r="C29" s="61" t="s">
        <v>51</v>
      </c>
      <c r="D29" s="61" t="s">
        <v>71</v>
      </c>
      <c r="E29" s="61" t="s">
        <v>186</v>
      </c>
      <c r="F29" s="63">
        <v>5</v>
      </c>
      <c r="G29" s="64">
        <f t="shared" si="0"/>
        <v>12</v>
      </c>
    </row>
    <row r="30" spans="1:7" x14ac:dyDescent="0.35">
      <c r="A30" s="61" t="s">
        <v>187</v>
      </c>
      <c r="B30" s="61" t="s">
        <v>58</v>
      </c>
      <c r="C30" s="61" t="s">
        <v>51</v>
      </c>
      <c r="D30" s="61" t="s">
        <v>6</v>
      </c>
      <c r="E30" s="61" t="s">
        <v>188</v>
      </c>
      <c r="F30" s="63">
        <v>11</v>
      </c>
      <c r="G30" s="64">
        <f t="shared" si="0"/>
        <v>27</v>
      </c>
    </row>
    <row r="31" spans="1:7" x14ac:dyDescent="0.35">
      <c r="A31" s="61" t="s">
        <v>187</v>
      </c>
      <c r="B31" s="61" t="s">
        <v>58</v>
      </c>
      <c r="C31" s="61" t="s">
        <v>51</v>
      </c>
      <c r="D31" s="61" t="s">
        <v>62</v>
      </c>
      <c r="E31" s="61" t="s">
        <v>189</v>
      </c>
      <c r="F31" s="63">
        <v>65</v>
      </c>
      <c r="G31" s="64">
        <f t="shared" si="0"/>
        <v>156</v>
      </c>
    </row>
    <row r="32" spans="1:7" x14ac:dyDescent="0.35">
      <c r="A32" s="61" t="s">
        <v>187</v>
      </c>
      <c r="B32" s="61" t="s">
        <v>58</v>
      </c>
      <c r="C32" s="61" t="s">
        <v>51</v>
      </c>
      <c r="D32" s="61" t="s">
        <v>64</v>
      </c>
      <c r="E32" s="61" t="s">
        <v>190</v>
      </c>
      <c r="F32" s="63">
        <v>94</v>
      </c>
      <c r="G32" s="64">
        <f t="shared" si="0"/>
        <v>226</v>
      </c>
    </row>
    <row r="33" spans="1:7" x14ac:dyDescent="0.35">
      <c r="A33" s="61" t="s">
        <v>187</v>
      </c>
      <c r="B33" s="61" t="s">
        <v>58</v>
      </c>
      <c r="C33" s="61" t="s">
        <v>51</v>
      </c>
      <c r="D33" s="61" t="s">
        <v>66</v>
      </c>
      <c r="E33" s="61" t="s">
        <v>191</v>
      </c>
      <c r="F33" s="63">
        <v>117</v>
      </c>
      <c r="G33" s="64">
        <f t="shared" si="0"/>
        <v>281</v>
      </c>
    </row>
    <row r="34" spans="1:7" x14ac:dyDescent="0.35">
      <c r="A34" s="61" t="s">
        <v>187</v>
      </c>
      <c r="B34" s="61" t="s">
        <v>58</v>
      </c>
      <c r="C34" s="61" t="s">
        <v>51</v>
      </c>
      <c r="D34" s="61" t="s">
        <v>7</v>
      </c>
      <c r="E34" s="61" t="s">
        <v>192</v>
      </c>
      <c r="F34" s="63">
        <v>57</v>
      </c>
      <c r="G34" s="64">
        <f t="shared" si="0"/>
        <v>137</v>
      </c>
    </row>
    <row r="35" spans="1:7" x14ac:dyDescent="0.35">
      <c r="A35" s="61" t="s">
        <v>187</v>
      </c>
      <c r="B35" s="61" t="s">
        <v>58</v>
      </c>
      <c r="C35" s="61" t="s">
        <v>51</v>
      </c>
      <c r="D35" s="61" t="s">
        <v>69</v>
      </c>
      <c r="E35" s="61" t="s">
        <v>193</v>
      </c>
      <c r="F35" s="63">
        <v>17</v>
      </c>
      <c r="G35" s="64">
        <f t="shared" si="0"/>
        <v>41</v>
      </c>
    </row>
    <row r="36" spans="1:7" x14ac:dyDescent="0.35">
      <c r="A36" s="61" t="s">
        <v>187</v>
      </c>
      <c r="B36" s="61" t="s">
        <v>58</v>
      </c>
      <c r="C36" s="61" t="s">
        <v>51</v>
      </c>
      <c r="D36" s="61" t="s">
        <v>71</v>
      </c>
      <c r="E36" s="61" t="s">
        <v>194</v>
      </c>
      <c r="F36" s="63">
        <v>3</v>
      </c>
      <c r="G36" s="64">
        <f t="shared" si="0"/>
        <v>8</v>
      </c>
    </row>
    <row r="37" spans="1:7" x14ac:dyDescent="0.35">
      <c r="A37" s="61" t="s">
        <v>89</v>
      </c>
      <c r="B37" s="61" t="s">
        <v>58</v>
      </c>
      <c r="C37" s="61" t="s">
        <v>51</v>
      </c>
      <c r="D37" s="61" t="s">
        <v>6</v>
      </c>
      <c r="E37" s="61" t="s">
        <v>195</v>
      </c>
      <c r="F37" s="63">
        <v>21</v>
      </c>
      <c r="G37" s="64">
        <f t="shared" si="0"/>
        <v>51</v>
      </c>
    </row>
    <row r="38" spans="1:7" x14ac:dyDescent="0.35">
      <c r="A38" s="61" t="s">
        <v>89</v>
      </c>
      <c r="B38" s="61" t="s">
        <v>58</v>
      </c>
      <c r="C38" s="61" t="s">
        <v>51</v>
      </c>
      <c r="D38" s="61" t="s">
        <v>62</v>
      </c>
      <c r="E38" s="61" t="s">
        <v>196</v>
      </c>
      <c r="F38" s="63">
        <v>66</v>
      </c>
      <c r="G38" s="64">
        <f t="shared" si="0"/>
        <v>159</v>
      </c>
    </row>
    <row r="39" spans="1:7" x14ac:dyDescent="0.35">
      <c r="A39" s="61" t="s">
        <v>89</v>
      </c>
      <c r="B39" s="61" t="s">
        <v>58</v>
      </c>
      <c r="C39" s="61" t="s">
        <v>51</v>
      </c>
      <c r="D39" s="61" t="s">
        <v>64</v>
      </c>
      <c r="E39" s="61" t="s">
        <v>197</v>
      </c>
      <c r="F39" s="63">
        <v>90</v>
      </c>
      <c r="G39" s="64">
        <f t="shared" si="0"/>
        <v>216</v>
      </c>
    </row>
    <row r="40" spans="1:7" x14ac:dyDescent="0.35">
      <c r="A40" s="61" t="s">
        <v>89</v>
      </c>
      <c r="B40" s="61" t="s">
        <v>58</v>
      </c>
      <c r="C40" s="61" t="s">
        <v>51</v>
      </c>
      <c r="D40" s="61" t="s">
        <v>66</v>
      </c>
      <c r="E40" s="61" t="s">
        <v>198</v>
      </c>
      <c r="F40" s="63">
        <v>80</v>
      </c>
      <c r="G40" s="64">
        <f t="shared" si="0"/>
        <v>192</v>
      </c>
    </row>
    <row r="41" spans="1:7" x14ac:dyDescent="0.35">
      <c r="A41" s="61" t="s">
        <v>89</v>
      </c>
      <c r="B41" s="61" t="s">
        <v>58</v>
      </c>
      <c r="C41" s="61" t="s">
        <v>51</v>
      </c>
      <c r="D41" s="61" t="s">
        <v>7</v>
      </c>
      <c r="E41" s="61" t="s">
        <v>199</v>
      </c>
      <c r="F41" s="63">
        <v>51</v>
      </c>
      <c r="G41" s="64">
        <f t="shared" si="0"/>
        <v>123</v>
      </c>
    </row>
    <row r="42" spans="1:7" x14ac:dyDescent="0.35">
      <c r="A42" s="61" t="s">
        <v>89</v>
      </c>
      <c r="B42" s="61" t="s">
        <v>58</v>
      </c>
      <c r="C42" s="61" t="s">
        <v>51</v>
      </c>
      <c r="D42" s="61" t="s">
        <v>69</v>
      </c>
      <c r="E42" s="61" t="s">
        <v>200</v>
      </c>
      <c r="F42" s="63">
        <v>19</v>
      </c>
      <c r="G42" s="64">
        <f t="shared" si="0"/>
        <v>46</v>
      </c>
    </row>
    <row r="43" spans="1:7" x14ac:dyDescent="0.35">
      <c r="A43" s="61" t="s">
        <v>89</v>
      </c>
      <c r="B43" s="61" t="s">
        <v>58</v>
      </c>
      <c r="C43" s="61" t="s">
        <v>51</v>
      </c>
      <c r="D43" s="61" t="s">
        <v>71</v>
      </c>
      <c r="E43" s="61" t="s">
        <v>201</v>
      </c>
      <c r="F43" s="63">
        <v>6</v>
      </c>
      <c r="G43" s="64">
        <f t="shared" si="0"/>
        <v>15</v>
      </c>
    </row>
    <row r="44" spans="1:7" x14ac:dyDescent="0.35">
      <c r="A44" s="61" t="s">
        <v>97</v>
      </c>
      <c r="B44" s="61" t="s">
        <v>58</v>
      </c>
      <c r="C44" s="61" t="s">
        <v>51</v>
      </c>
      <c r="D44" s="61" t="s">
        <v>6</v>
      </c>
      <c r="E44" s="61" t="s">
        <v>202</v>
      </c>
      <c r="F44" s="63">
        <v>21</v>
      </c>
      <c r="G44" s="64">
        <f t="shared" si="0"/>
        <v>51</v>
      </c>
    </row>
    <row r="45" spans="1:7" x14ac:dyDescent="0.35">
      <c r="A45" s="61" t="s">
        <v>97</v>
      </c>
      <c r="B45" s="61" t="s">
        <v>58</v>
      </c>
      <c r="C45" s="61" t="s">
        <v>51</v>
      </c>
      <c r="D45" s="61" t="s">
        <v>62</v>
      </c>
      <c r="E45" s="61" t="s">
        <v>203</v>
      </c>
      <c r="F45" s="63">
        <v>83</v>
      </c>
      <c r="G45" s="64">
        <f t="shared" si="0"/>
        <v>200</v>
      </c>
    </row>
    <row r="46" spans="1:7" x14ac:dyDescent="0.35">
      <c r="A46" s="61" t="s">
        <v>97</v>
      </c>
      <c r="B46" s="61" t="s">
        <v>58</v>
      </c>
      <c r="C46" s="61" t="s">
        <v>51</v>
      </c>
      <c r="D46" s="61" t="s">
        <v>64</v>
      </c>
      <c r="E46" s="61" t="s">
        <v>204</v>
      </c>
      <c r="F46" s="63">
        <v>117</v>
      </c>
      <c r="G46" s="64">
        <f t="shared" si="0"/>
        <v>281</v>
      </c>
    </row>
    <row r="47" spans="1:7" x14ac:dyDescent="0.35">
      <c r="A47" s="61" t="s">
        <v>97</v>
      </c>
      <c r="B47" s="61" t="s">
        <v>58</v>
      </c>
      <c r="C47" s="61" t="s">
        <v>51</v>
      </c>
      <c r="D47" s="61" t="s">
        <v>66</v>
      </c>
      <c r="E47" s="61" t="s">
        <v>205</v>
      </c>
      <c r="F47" s="63">
        <v>110</v>
      </c>
      <c r="G47" s="64">
        <f t="shared" si="0"/>
        <v>264</v>
      </c>
    </row>
    <row r="48" spans="1:7" x14ac:dyDescent="0.35">
      <c r="A48" s="61" t="s">
        <v>97</v>
      </c>
      <c r="B48" s="61" t="s">
        <v>58</v>
      </c>
      <c r="C48" s="61" t="s">
        <v>51</v>
      </c>
      <c r="D48" s="61" t="s">
        <v>7</v>
      </c>
      <c r="E48" s="61" t="s">
        <v>206</v>
      </c>
      <c r="F48" s="63">
        <v>56</v>
      </c>
      <c r="G48" s="64">
        <f t="shared" si="0"/>
        <v>135</v>
      </c>
    </row>
    <row r="49" spans="1:7" x14ac:dyDescent="0.35">
      <c r="A49" s="61" t="s">
        <v>97</v>
      </c>
      <c r="B49" s="61" t="s">
        <v>58</v>
      </c>
      <c r="C49" s="61" t="s">
        <v>51</v>
      </c>
      <c r="D49" s="61" t="s">
        <v>69</v>
      </c>
      <c r="E49" s="61" t="s">
        <v>207</v>
      </c>
      <c r="F49" s="63">
        <v>17</v>
      </c>
      <c r="G49" s="64">
        <f t="shared" si="0"/>
        <v>41</v>
      </c>
    </row>
    <row r="50" spans="1:7" x14ac:dyDescent="0.35">
      <c r="A50" s="61" t="s">
        <v>97</v>
      </c>
      <c r="B50" s="61" t="s">
        <v>58</v>
      </c>
      <c r="C50" s="61" t="s">
        <v>51</v>
      </c>
      <c r="D50" s="61" t="s">
        <v>71</v>
      </c>
      <c r="E50" s="61" t="s">
        <v>208</v>
      </c>
      <c r="F50" s="63">
        <v>5</v>
      </c>
      <c r="G50" s="64">
        <f t="shared" si="0"/>
        <v>12</v>
      </c>
    </row>
    <row r="51" spans="1:7" x14ac:dyDescent="0.35">
      <c r="A51" s="61" t="s">
        <v>209</v>
      </c>
      <c r="B51" s="61" t="s">
        <v>58</v>
      </c>
      <c r="C51" s="61" t="s">
        <v>51</v>
      </c>
      <c r="D51" s="61" t="s">
        <v>6</v>
      </c>
      <c r="E51" s="61" t="s">
        <v>210</v>
      </c>
      <c r="F51" s="63">
        <v>17</v>
      </c>
      <c r="G51" s="64">
        <f t="shared" si="0"/>
        <v>41</v>
      </c>
    </row>
    <row r="52" spans="1:7" x14ac:dyDescent="0.35">
      <c r="A52" s="61" t="s">
        <v>209</v>
      </c>
      <c r="B52" s="61" t="s">
        <v>58</v>
      </c>
      <c r="C52" s="61" t="s">
        <v>51</v>
      </c>
      <c r="D52" s="61" t="s">
        <v>62</v>
      </c>
      <c r="E52" s="61" t="s">
        <v>211</v>
      </c>
      <c r="F52" s="63">
        <v>74</v>
      </c>
      <c r="G52" s="64">
        <f t="shared" si="0"/>
        <v>178</v>
      </c>
    </row>
    <row r="53" spans="1:7" x14ac:dyDescent="0.35">
      <c r="A53" s="61" t="s">
        <v>209</v>
      </c>
      <c r="B53" s="61" t="s">
        <v>58</v>
      </c>
      <c r="C53" s="61" t="s">
        <v>51</v>
      </c>
      <c r="D53" s="61" t="s">
        <v>64</v>
      </c>
      <c r="E53" s="61" t="s">
        <v>212</v>
      </c>
      <c r="F53" s="63">
        <v>102</v>
      </c>
      <c r="G53" s="64">
        <f t="shared" si="0"/>
        <v>245</v>
      </c>
    </row>
    <row r="54" spans="1:7" x14ac:dyDescent="0.35">
      <c r="A54" s="61" t="s">
        <v>209</v>
      </c>
      <c r="B54" s="61" t="s">
        <v>58</v>
      </c>
      <c r="C54" s="61" t="s">
        <v>51</v>
      </c>
      <c r="D54" s="61" t="s">
        <v>66</v>
      </c>
      <c r="E54" s="61" t="s">
        <v>213</v>
      </c>
      <c r="F54" s="63">
        <v>98</v>
      </c>
      <c r="G54" s="64">
        <f t="shared" si="0"/>
        <v>236</v>
      </c>
    </row>
    <row r="55" spans="1:7" x14ac:dyDescent="0.35">
      <c r="A55" s="61" t="s">
        <v>209</v>
      </c>
      <c r="B55" s="61" t="s">
        <v>58</v>
      </c>
      <c r="C55" s="61" t="s">
        <v>51</v>
      </c>
      <c r="D55" s="61" t="s">
        <v>7</v>
      </c>
      <c r="E55" s="61" t="s">
        <v>214</v>
      </c>
      <c r="F55" s="63">
        <v>50</v>
      </c>
      <c r="G55" s="64">
        <f t="shared" si="0"/>
        <v>120</v>
      </c>
    </row>
    <row r="56" spans="1:7" x14ac:dyDescent="0.35">
      <c r="A56" s="61" t="s">
        <v>209</v>
      </c>
      <c r="B56" s="61" t="s">
        <v>58</v>
      </c>
      <c r="C56" s="61" t="s">
        <v>51</v>
      </c>
      <c r="D56" s="61" t="s">
        <v>69</v>
      </c>
      <c r="E56" s="61" t="s">
        <v>215</v>
      </c>
      <c r="F56" s="63">
        <v>14</v>
      </c>
      <c r="G56" s="64">
        <f t="shared" si="0"/>
        <v>34</v>
      </c>
    </row>
    <row r="57" spans="1:7" x14ac:dyDescent="0.35">
      <c r="A57" s="61" t="s">
        <v>209</v>
      </c>
      <c r="B57" s="61" t="s">
        <v>58</v>
      </c>
      <c r="C57" s="61" t="s">
        <v>51</v>
      </c>
      <c r="D57" s="61" t="s">
        <v>71</v>
      </c>
      <c r="E57" s="61" t="s">
        <v>216</v>
      </c>
      <c r="F57" s="63">
        <v>4</v>
      </c>
      <c r="G57" s="64">
        <f t="shared" si="0"/>
        <v>10</v>
      </c>
    </row>
    <row r="58" spans="1:7" x14ac:dyDescent="0.35">
      <c r="A58" s="61" t="s">
        <v>105</v>
      </c>
      <c r="B58" s="61" t="s">
        <v>58</v>
      </c>
      <c r="C58" s="61" t="s">
        <v>51</v>
      </c>
      <c r="D58" s="61" t="s">
        <v>5</v>
      </c>
      <c r="E58" s="61" t="s">
        <v>217</v>
      </c>
      <c r="F58" s="63">
        <v>24</v>
      </c>
      <c r="G58" s="64">
        <f t="shared" si="0"/>
        <v>58</v>
      </c>
    </row>
    <row r="59" spans="1:7" x14ac:dyDescent="0.35">
      <c r="A59" s="61" t="s">
        <v>105</v>
      </c>
      <c r="B59" s="61" t="s">
        <v>58</v>
      </c>
      <c r="C59" s="61" t="s">
        <v>51</v>
      </c>
      <c r="D59" s="61" t="s">
        <v>6</v>
      </c>
      <c r="E59" s="61" t="s">
        <v>218</v>
      </c>
      <c r="F59" s="63">
        <v>51</v>
      </c>
      <c r="G59" s="64">
        <f t="shared" si="0"/>
        <v>123</v>
      </c>
    </row>
    <row r="60" spans="1:7" x14ac:dyDescent="0.35">
      <c r="A60" s="61" t="s">
        <v>105</v>
      </c>
      <c r="B60" s="61" t="s">
        <v>58</v>
      </c>
      <c r="C60" s="61" t="s">
        <v>51</v>
      </c>
      <c r="D60" s="61" t="s">
        <v>62</v>
      </c>
      <c r="E60" s="61" t="s">
        <v>219</v>
      </c>
      <c r="F60" s="63">
        <v>84</v>
      </c>
      <c r="G60" s="64">
        <f t="shared" si="0"/>
        <v>202</v>
      </c>
    </row>
    <row r="61" spans="1:7" x14ac:dyDescent="0.35">
      <c r="A61" s="61" t="s">
        <v>105</v>
      </c>
      <c r="B61" s="61" t="s">
        <v>58</v>
      </c>
      <c r="C61" s="61" t="s">
        <v>51</v>
      </c>
      <c r="D61" s="61" t="s">
        <v>64</v>
      </c>
      <c r="E61" s="61" t="s">
        <v>220</v>
      </c>
      <c r="F61" s="63">
        <v>133</v>
      </c>
      <c r="G61" s="64">
        <f t="shared" si="0"/>
        <v>320</v>
      </c>
    </row>
    <row r="62" spans="1:7" x14ac:dyDescent="0.35">
      <c r="A62" s="61" t="s">
        <v>105</v>
      </c>
      <c r="B62" s="61" t="s">
        <v>58</v>
      </c>
      <c r="C62" s="61" t="s">
        <v>51</v>
      </c>
      <c r="D62" s="61" t="s">
        <v>66</v>
      </c>
      <c r="E62" s="61" t="s">
        <v>221</v>
      </c>
      <c r="F62" s="63">
        <v>105</v>
      </c>
      <c r="G62" s="64">
        <f t="shared" si="0"/>
        <v>252</v>
      </c>
    </row>
    <row r="63" spans="1:7" x14ac:dyDescent="0.35">
      <c r="A63" s="61" t="s">
        <v>105</v>
      </c>
      <c r="B63" s="61" t="s">
        <v>58</v>
      </c>
      <c r="C63" s="61" t="s">
        <v>51</v>
      </c>
      <c r="D63" s="61" t="s">
        <v>7</v>
      </c>
      <c r="E63" s="61" t="s">
        <v>222</v>
      </c>
      <c r="F63" s="63">
        <v>83</v>
      </c>
      <c r="G63" s="64">
        <f t="shared" si="0"/>
        <v>200</v>
      </c>
    </row>
    <row r="64" spans="1:7" x14ac:dyDescent="0.35">
      <c r="A64" s="61" t="s">
        <v>105</v>
      </c>
      <c r="B64" s="61" t="s">
        <v>58</v>
      </c>
      <c r="C64" s="61" t="s">
        <v>51</v>
      </c>
      <c r="D64" s="61" t="s">
        <v>69</v>
      </c>
      <c r="E64" s="61" t="s">
        <v>223</v>
      </c>
      <c r="F64" s="63">
        <v>23</v>
      </c>
      <c r="G64" s="64">
        <f t="shared" si="0"/>
        <v>56</v>
      </c>
    </row>
    <row r="65" spans="1:7" x14ac:dyDescent="0.35">
      <c r="A65" s="61" t="s">
        <v>105</v>
      </c>
      <c r="B65" s="61" t="s">
        <v>58</v>
      </c>
      <c r="C65" s="61" t="s">
        <v>51</v>
      </c>
      <c r="D65" s="61" t="s">
        <v>71</v>
      </c>
      <c r="E65" s="61" t="s">
        <v>224</v>
      </c>
      <c r="F65" s="63">
        <v>10</v>
      </c>
      <c r="G65" s="64">
        <f t="shared" si="0"/>
        <v>24</v>
      </c>
    </row>
    <row r="66" spans="1:7" x14ac:dyDescent="0.35">
      <c r="A66" s="61" t="s">
        <v>225</v>
      </c>
      <c r="B66" s="61" t="s">
        <v>58</v>
      </c>
      <c r="C66" s="61" t="s">
        <v>51</v>
      </c>
      <c r="D66" s="61" t="s">
        <v>5</v>
      </c>
      <c r="E66" s="61" t="s">
        <v>226</v>
      </c>
      <c r="F66" s="63">
        <v>12</v>
      </c>
      <c r="G66" s="64">
        <f t="shared" si="0"/>
        <v>29</v>
      </c>
    </row>
    <row r="67" spans="1:7" x14ac:dyDescent="0.35">
      <c r="A67" s="61" t="s">
        <v>225</v>
      </c>
      <c r="B67" s="61" t="s">
        <v>58</v>
      </c>
      <c r="C67" s="61" t="s">
        <v>51</v>
      </c>
      <c r="D67" s="61" t="s">
        <v>6</v>
      </c>
      <c r="E67" s="61" t="s">
        <v>227</v>
      </c>
      <c r="F67" s="63">
        <v>30</v>
      </c>
      <c r="G67" s="64">
        <f t="shared" ref="G67:G73" si="1">ROUNDUP(F67*2*1.2,0)</f>
        <v>72</v>
      </c>
    </row>
    <row r="68" spans="1:7" x14ac:dyDescent="0.35">
      <c r="A68" s="61" t="s">
        <v>225</v>
      </c>
      <c r="B68" s="61" t="s">
        <v>58</v>
      </c>
      <c r="C68" s="61" t="s">
        <v>51</v>
      </c>
      <c r="D68" s="61" t="s">
        <v>62</v>
      </c>
      <c r="E68" s="61" t="s">
        <v>228</v>
      </c>
      <c r="F68" s="63">
        <v>61</v>
      </c>
      <c r="G68" s="64">
        <f t="shared" si="1"/>
        <v>147</v>
      </c>
    </row>
    <row r="69" spans="1:7" x14ac:dyDescent="0.35">
      <c r="A69" s="61" t="s">
        <v>225</v>
      </c>
      <c r="B69" s="61" t="s">
        <v>58</v>
      </c>
      <c r="C69" s="61" t="s">
        <v>51</v>
      </c>
      <c r="D69" s="61" t="s">
        <v>64</v>
      </c>
      <c r="E69" s="61" t="s">
        <v>229</v>
      </c>
      <c r="F69" s="63">
        <v>91</v>
      </c>
      <c r="G69" s="64">
        <f t="shared" si="1"/>
        <v>219</v>
      </c>
    </row>
    <row r="70" spans="1:7" x14ac:dyDescent="0.35">
      <c r="A70" s="61" t="s">
        <v>225</v>
      </c>
      <c r="B70" s="61" t="s">
        <v>58</v>
      </c>
      <c r="C70" s="61" t="s">
        <v>51</v>
      </c>
      <c r="D70" s="61" t="s">
        <v>66</v>
      </c>
      <c r="E70" s="61" t="s">
        <v>230</v>
      </c>
      <c r="F70" s="63">
        <v>55</v>
      </c>
      <c r="G70" s="64">
        <f t="shared" si="1"/>
        <v>132</v>
      </c>
    </row>
    <row r="71" spans="1:7" x14ac:dyDescent="0.35">
      <c r="A71" s="61" t="s">
        <v>225</v>
      </c>
      <c r="B71" s="61" t="s">
        <v>58</v>
      </c>
      <c r="C71" s="61" t="s">
        <v>51</v>
      </c>
      <c r="D71" s="61" t="s">
        <v>7</v>
      </c>
      <c r="E71" s="61" t="s">
        <v>231</v>
      </c>
      <c r="F71" s="63">
        <v>31</v>
      </c>
      <c r="G71" s="64">
        <f t="shared" si="1"/>
        <v>75</v>
      </c>
    </row>
    <row r="72" spans="1:7" x14ac:dyDescent="0.35">
      <c r="A72" s="61" t="s">
        <v>225</v>
      </c>
      <c r="B72" s="61" t="s">
        <v>58</v>
      </c>
      <c r="C72" s="61" t="s">
        <v>51</v>
      </c>
      <c r="D72" s="61" t="s">
        <v>69</v>
      </c>
      <c r="E72" s="61" t="s">
        <v>232</v>
      </c>
      <c r="F72" s="63">
        <v>16</v>
      </c>
      <c r="G72" s="64">
        <f t="shared" si="1"/>
        <v>39</v>
      </c>
    </row>
    <row r="73" spans="1:7" x14ac:dyDescent="0.35">
      <c r="A73" s="61" t="s">
        <v>225</v>
      </c>
      <c r="B73" s="61" t="s">
        <v>58</v>
      </c>
      <c r="C73" s="61" t="s">
        <v>51</v>
      </c>
      <c r="D73" s="61" t="s">
        <v>71</v>
      </c>
      <c r="E73" s="61" t="s">
        <v>233</v>
      </c>
      <c r="F73" s="63">
        <v>7</v>
      </c>
      <c r="G73" s="64">
        <f t="shared" si="1"/>
        <v>17</v>
      </c>
    </row>
    <row r="74" spans="1:7" x14ac:dyDescent="0.35">
      <c r="F74" s="62">
        <f>SUM(F2:F73)</f>
        <v>4010</v>
      </c>
      <c r="G74" s="66">
        <f>SUM(G2:G73)</f>
        <v>9654</v>
      </c>
    </row>
  </sheetData>
  <autoFilter ref="A1:E73" xr:uid="{CA2029A5-6A9C-46D6-BD3E-661078C2E47C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34CE1D-FE49-4FAF-8637-5C9645A6C5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F95C34-4D93-4793-B203-17D6059C67C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C734B1B1-63B1-413D-8D54-AEE9F95830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PUR.QT-2.BM1</vt:lpstr>
      <vt:lpstr>C-0326-KT-7455</vt:lpstr>
      <vt:lpstr>C-0326-KT-7456</vt:lpstr>
      <vt:lpstr>C-0326-KT-7457</vt:lpstr>
      <vt:lpstr>'PUR.QT-2.BM1'!Print_Area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Ngoc Tran Thi Nhu</cp:lastModifiedBy>
  <cp:lastPrinted>2026-01-23T06:40:38Z</cp:lastPrinted>
  <dcterms:created xsi:type="dcterms:W3CDTF">2025-07-18T16:33:56Z</dcterms:created>
  <dcterms:modified xsi:type="dcterms:W3CDTF">2026-01-25T08:52:43Z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