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PRINTABLE + BASIC + JCC/"/>
    </mc:Choice>
  </mc:AlternateContent>
  <xr:revisionPtr revIDLastSave="436" documentId="13_ncr:1_{EAEC8C61-CA93-4E81-BDDC-E84B4B03C465}" xr6:coauthVersionLast="47" xr6:coauthVersionMax="47" xr10:uidLastSave="{ED78CCF8-169A-42A8-A548-F7332DA3BFF2}"/>
  <bookViews>
    <workbookView xWindow="-110" yWindow="-110" windowWidth="19420" windowHeight="10300" tabRatio="806" xr2:uid="{00000000-000D-0000-FFFF-FFFF00000000}"/>
  </bookViews>
  <sheets>
    <sheet name="MER.QT-1.BM2" sheetId="4" r:id="rId1"/>
    <sheet name="DETAIL " sheetId="6" state="hidden" r:id="rId2"/>
    <sheet name="DETAIL  (2)" sheetId="15" r:id="rId3"/>
    <sheet name="Sheet3" sheetId="14" state="hidden" r:id="rId4"/>
    <sheet name="Sheet5" sheetId="16" state="hidden" r:id="rId5"/>
  </sheets>
  <externalReferences>
    <externalReference r:id="rId6"/>
    <externalReference r:id="rId7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(2)'!$A$1:$K$6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2" r:id="rId8"/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6" l="1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I91" i="6" l="1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H50" i="6" l="1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D6" i="15"/>
  <c r="D3" i="15"/>
  <c r="F6" i="15"/>
  <c r="E6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<sst xmlns="http://schemas.openxmlformats.org/spreadsheetml/2006/main" count="495" uniqueCount="213">
  <si>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</si>
  <si>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</si>
  <si>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</si>
  <si>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</si>
  <si>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</si>
  <si>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</si>
  <si>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</si>
  <si>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</si>
  <si>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</si>
  <si>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</si>
  <si>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</si>
  <si>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</si>
  <si>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</si>
  <si>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</si>
  <si>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</si>
  <si>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</si>
  <si>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</si>
  <si>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</si>
  <si>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</si>
  <si>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</si>
  <si>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</si>
  <si>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</si>
  <si>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</si>
  <si>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</si>
  <si>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</si>
  <si>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</si>
  <si>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</si>
  <si>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</si>
  <si>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</si>
  <si>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</si>
  <si>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</si>
  <si>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</si>
  <si>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</si>
  <si>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</si>
  <si>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</si>
  <si>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</si>
  <si>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</si>
  <si>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</si>
  <si>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</si>
  <si>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</si>
  <si>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</si>
  <si>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</si>
  <si>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</si>
  <si>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</si>
  <si>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</si>
  <si>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</si>
  <si>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</si>
  <si>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</si>
  <si>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</si>
  <si>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</si>
  <si>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</si>
  <si>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</si>
  <si>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</si>
  <si>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SH TRIMS</t>
  </si>
  <si>
    <t xml:space="preserve">PALACE 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</si>
  <si>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</si>
  <si>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</si>
  <si>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</si>
  <si>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</si>
  <si>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</si>
  <si>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</si>
  <si>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</si>
  <si>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</si>
  <si>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</si>
  <si>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</si>
  <si>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</si>
  <si>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</si>
  <si>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</si>
  <si>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</si>
  <si>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</si>
  <si>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</si>
  <si>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</si>
  <si>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</si>
  <si>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</si>
  <si>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</si>
  <si>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</si>
  <si>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</si>
  <si>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</si>
  <si>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</si>
  <si>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</si>
  <si>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</si>
  <si>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</si>
  <si>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</si>
  <si>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</si>
  <si>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</si>
  <si>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</si>
  <si>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</si>
  <si>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</si>
  <si>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</si>
  <si>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</si>
  <si>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</si>
  <si>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</si>
  <si>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</si>
  <si>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</si>
  <si>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</si>
  <si>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</si>
  <si>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</si>
  <si>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</si>
  <si>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</si>
  <si>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</si>
  <si>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</si>
  <si>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</si>
  <si>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</si>
  <si>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</si>
  <si>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</si>
  <si>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</si>
  <si>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</si>
  <si>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</si>
  <si>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</si>
  <si>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</si>
  <si>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</si>
  <si>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</si>
  <si>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</si>
  <si>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</si>
  <si>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</si>
  <si>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</si>
  <si>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</si>
  <si>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</si>
  <si>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</si>
  <si>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</si>
  <si>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</si>
  <si>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</si>
  <si>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</si>
  <si>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</si>
  <si>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</si>
  <si>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</si>
  <si>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</si>
  <si>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</si>
  <si>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</si>
  <si>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</si>
  <si>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</si>
  <si>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</si>
  <si>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</si>
  <si>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</si>
  <si>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</si>
  <si>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</si>
  <si>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</si>
  <si>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</si>
  <si>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</si>
  <si>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</si>
  <si>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</si>
  <si>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</si>
  <si>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</si>
  <si>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</si>
  <si>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</si>
  <si>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</si>
  <si>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</si>
  <si>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</si>
  <si>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</si>
  <si>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</si>
  <si>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</si>
  <si>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</si>
  <si>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</si>
  <si>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</si>
  <si>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</si>
  <si>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</si>
  <si>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</si>
  <si>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</si>
  <si>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</si>
  <si>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</si>
  <si>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</si>
  <si>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</si>
  <si>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</si>
  <si>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</si>
  <si>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</si>
  <si>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</si>
  <si>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</si>
  <si>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</si>
  <si>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</si>
  <si>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</si>
  <si>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</si>
  <si>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</si>
  <si>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</si>
  <si>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</si>
  <si>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</si>
  <si>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</si>
  <si>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</si>
  <si>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</si>
  <si>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</si>
  <si>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</si>
  <si>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</si>
  <si>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</si>
  <si>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</si>
  <si>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</si>
  <si>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</si>
  <si>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</si>
  <si>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</si>
  <si>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</si>
  <si>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</si>
  <si>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</si>
  <si>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</si>
  <si>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</si>
  <si>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</si>
  <si>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</si>
  <si>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</si>
  <si>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</si>
  <si>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</si>
  <si>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</si>
  <si>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</si>
  <si>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</si>
  <si>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</si>
  <si>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</si>
  <si>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</si>
  <si>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</si>
  <si>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</si>
  <si>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</si>
  <si>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</si>
  <si>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</si>
  <si>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</si>
  <si>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</si>
  <si>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</si>
  <si>
    <t xml:space="preserve">PRINTABLE
</t>
  </si>
  <si>
    <t>NHƯ FILE LAYOUT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</si>
</sst>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5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296334</xdr:colOff>
      <xdr:row>10</xdr:row>
      <xdr:rowOff>528000</xdr:rowOff>
    </xdr:from>
    <xdr:to>
      <xdr:col>3</xdr:col>
      <xdr:colOff>1153584</xdr:colOff>
      <xdr:row>10</xdr:row>
      <xdr:rowOff>2118997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F2860B-8886-B3D2-C20F-B5225E4B5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5667" y="4189833"/>
          <a:ext cx="857250" cy="1590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326838</xdr:colOff>
      <xdr:row>0</xdr:row>
      <xdr:rowOff>205441</xdr:rowOff>
    </xdr:from>
    <xdr:to>
      <xdr:col>14</xdr:col>
      <xdr:colOff>641840</xdr:colOff>
      <xdr:row>13</xdr:row>
      <xdr:rowOff>54002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18D7A-31E4-1FBD-EEC9-6EBC874FC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2206" y="205441"/>
          <a:ext cx="2248016" cy="41721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READ"/>
      <sheetName val="CARE-TA"/>
      <sheetName val="ECO BAG"/>
      <sheetName val="LABEL JCC"/>
      <sheetName val="Sheet1"/>
      <sheetName val="Sheet3"/>
      <sheetName val="Sheet4"/>
      <sheetName val="Sheet5"/>
      <sheetName val="Sheet6"/>
      <sheetName val="Sheet7"/>
    </sheetNames>
    <sheetDataSet>
      <sheetData sheetId="0">
        <row r="27">
          <cell r="J27" t="str">
            <v>P28TS232</v>
          </cell>
        </row>
      </sheetData>
      <sheetData sheetId="1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P28TS195</v>
          </cell>
          <cell r="K4" t="str">
            <v>SS TEE</v>
          </cell>
          <cell r="L4" t="str">
            <v>SKYLINE BLUE</v>
          </cell>
          <cell r="M4" t="str">
            <v>CARE LABEL 100% COTTON</v>
          </cell>
          <cell r="O4" t="str">
            <v>WHITE</v>
          </cell>
          <cell r="P4" t="str">
            <v>WHITE</v>
          </cell>
          <cell r="Q4" t="str">
            <v>Waiting</v>
          </cell>
          <cell r="S4" t="str">
            <v>2-1510A045-S0064</v>
          </cell>
          <cell r="T4" t="str">
            <v>LABEL</v>
          </cell>
          <cell r="U4" t="str">
            <v>CARE LABEL</v>
          </cell>
          <cell r="V4" t="str">
            <v>PAPER</v>
          </cell>
          <cell r="W4" t="str">
            <v>106.00x38.00 MM</v>
          </cell>
          <cell r="X4" t="str">
            <v>WHITE/BLACK</v>
          </cell>
          <cell r="Z4" t="str">
            <v>106.00x38.00 MM</v>
          </cell>
          <cell r="AA4" t="str">
            <v>PALACE</v>
          </cell>
          <cell r="AB4" t="str">
            <v>SH TRIMS</v>
          </cell>
          <cell r="AC4" t="str">
            <v>SS25</v>
          </cell>
          <cell r="AD4" t="str">
            <v>PCS</v>
          </cell>
          <cell r="AF4">
            <v>1</v>
          </cell>
          <cell r="AG4">
            <v>151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P28TS159</v>
          </cell>
          <cell r="K5" t="str">
            <v>SS TEE</v>
          </cell>
          <cell r="L5" t="str">
            <v>BLACK</v>
          </cell>
          <cell r="M5" t="str">
            <v>CARE LABEL 100% COTTON</v>
          </cell>
          <cell r="O5" t="str">
            <v>WHITE</v>
          </cell>
          <cell r="P5" t="str">
            <v>WHITE</v>
          </cell>
          <cell r="Q5" t="str">
            <v>Waiting</v>
          </cell>
          <cell r="S5" t="str">
            <v>2-1510A045-S0064</v>
          </cell>
          <cell r="T5" t="str">
            <v>LABEL</v>
          </cell>
          <cell r="U5" t="str">
            <v>CARE LABEL</v>
          </cell>
          <cell r="V5" t="str">
            <v>PAPER</v>
          </cell>
          <cell r="W5" t="str">
            <v>106.00x38.00 MM</v>
          </cell>
          <cell r="X5" t="str">
            <v>WHITE/BLACK</v>
          </cell>
          <cell r="Z5" t="str">
            <v>106.00x38.00 MM</v>
          </cell>
          <cell r="AA5" t="str">
            <v>PALACE</v>
          </cell>
          <cell r="AB5" t="str">
            <v>SH TRIMS</v>
          </cell>
          <cell r="AC5" t="str">
            <v>SS25</v>
          </cell>
          <cell r="AD5" t="str">
            <v>PCS</v>
          </cell>
          <cell r="AF5">
            <v>1</v>
          </cell>
          <cell r="AG5">
            <v>201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P28TS150</v>
          </cell>
          <cell r="K6" t="str">
            <v>SS TEE</v>
          </cell>
          <cell r="L6" t="str">
            <v>NAVY</v>
          </cell>
          <cell r="M6" t="str">
            <v>CARE LABEL 100% COTTON</v>
          </cell>
          <cell r="O6" t="str">
            <v>WHITE</v>
          </cell>
          <cell r="P6" t="str">
            <v>WHITE</v>
          </cell>
          <cell r="Q6" t="str">
            <v>Waiting</v>
          </cell>
          <cell r="S6" t="str">
            <v>2-1510A045-S0064</v>
          </cell>
          <cell r="T6" t="str">
            <v>LABEL</v>
          </cell>
          <cell r="U6" t="str">
            <v>CARE LABEL</v>
          </cell>
          <cell r="V6" t="str">
            <v>PAPER</v>
          </cell>
          <cell r="W6" t="str">
            <v>106.00x38.00 MM</v>
          </cell>
          <cell r="X6" t="str">
            <v>WHITE/BLACK</v>
          </cell>
          <cell r="Z6" t="str">
            <v>106.00x38.00 MM</v>
          </cell>
          <cell r="AA6" t="str">
            <v>PALACE</v>
          </cell>
          <cell r="AB6" t="str">
            <v>SH TRIMS</v>
          </cell>
          <cell r="AC6" t="str">
            <v>SS25</v>
          </cell>
          <cell r="AD6" t="str">
            <v>PCS</v>
          </cell>
          <cell r="AF6">
            <v>1</v>
          </cell>
          <cell r="AG6">
            <v>231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P28TS219</v>
          </cell>
          <cell r="K7" t="str">
            <v>SS TEE</v>
          </cell>
          <cell r="L7" t="str">
            <v>LUSH FLUSH</v>
          </cell>
          <cell r="M7" t="str">
            <v>CARE LABEL 100% COTTON</v>
          </cell>
          <cell r="O7" t="str">
            <v>WHITE</v>
          </cell>
          <cell r="P7" t="str">
            <v>WHITE</v>
          </cell>
          <cell r="Q7" t="str">
            <v>Waiting</v>
          </cell>
          <cell r="S7" t="str">
            <v>2-1510A045-S0064</v>
          </cell>
          <cell r="T7" t="str">
            <v>LABEL</v>
          </cell>
          <cell r="U7" t="str">
            <v>CARE LABEL</v>
          </cell>
          <cell r="V7" t="str">
            <v>PAPER</v>
          </cell>
          <cell r="W7" t="str">
            <v>106.00x38.00 MM</v>
          </cell>
          <cell r="X7" t="str">
            <v>WHITE/BLACK</v>
          </cell>
          <cell r="Z7" t="str">
            <v>106.00x38.00 MM</v>
          </cell>
          <cell r="AA7" t="str">
            <v>PALACE</v>
          </cell>
          <cell r="AB7" t="str">
            <v>SH TRIMS</v>
          </cell>
          <cell r="AC7" t="str">
            <v>SS25</v>
          </cell>
          <cell r="AD7" t="str">
            <v>PCS</v>
          </cell>
          <cell r="AF7">
            <v>1</v>
          </cell>
          <cell r="AG7">
            <v>178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P28TS189</v>
          </cell>
          <cell r="K8" t="str">
            <v>SS TEE</v>
          </cell>
          <cell r="L8" t="str">
            <v>BLUE BERRY</v>
          </cell>
          <cell r="M8" t="str">
            <v>CARE LABEL 100% COTTON</v>
          </cell>
          <cell r="O8" t="str">
            <v>WHITE</v>
          </cell>
          <cell r="P8" t="str">
            <v>WHITE</v>
          </cell>
          <cell r="Q8" t="str">
            <v>Waiting</v>
          </cell>
          <cell r="S8" t="str">
            <v>2-1510A045-S0064</v>
          </cell>
          <cell r="T8" t="str">
            <v>LABEL</v>
          </cell>
          <cell r="U8" t="str">
            <v>CARE LABEL</v>
          </cell>
          <cell r="V8" t="str">
            <v>PAPER</v>
          </cell>
          <cell r="W8" t="str">
            <v>106.00x38.00 MM</v>
          </cell>
          <cell r="X8" t="str">
            <v>WHITE/BLACK</v>
          </cell>
          <cell r="Z8" t="str">
            <v>106.00x38.00 MM</v>
          </cell>
          <cell r="AA8" t="str">
            <v>PALACE</v>
          </cell>
          <cell r="AB8" t="str">
            <v>SH TRIMS</v>
          </cell>
          <cell r="AC8" t="str">
            <v>SS25</v>
          </cell>
          <cell r="AD8" t="str">
            <v>PCS</v>
          </cell>
          <cell r="AF8">
            <v>1</v>
          </cell>
          <cell r="AG8">
            <v>159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P28TS148</v>
          </cell>
          <cell r="K9" t="str">
            <v>SS TEE</v>
          </cell>
          <cell r="L9" t="str">
            <v>BLACK</v>
          </cell>
          <cell r="M9" t="str">
            <v>CARE LABEL 100% COTTON</v>
          </cell>
          <cell r="O9" t="str">
            <v>WHITE</v>
          </cell>
          <cell r="P9" t="str">
            <v>WHITE</v>
          </cell>
          <cell r="Q9" t="str">
            <v>Waiting</v>
          </cell>
          <cell r="S9" t="str">
            <v>2-1510A045-S0064</v>
          </cell>
          <cell r="T9" t="str">
            <v>LABEL</v>
          </cell>
          <cell r="U9" t="str">
            <v>CARE LABEL</v>
          </cell>
          <cell r="V9" t="str">
            <v>PAPER</v>
          </cell>
          <cell r="W9" t="str">
            <v>106.00x38.00 MM</v>
          </cell>
          <cell r="X9" t="str">
            <v>WHITE/BLACK</v>
          </cell>
          <cell r="Z9" t="str">
            <v>106.00x38.00 MM</v>
          </cell>
          <cell r="AA9" t="str">
            <v>PALACE</v>
          </cell>
          <cell r="AB9" t="str">
            <v>SH TRIMS</v>
          </cell>
          <cell r="AC9" t="str">
            <v>SS25</v>
          </cell>
          <cell r="AD9" t="str">
            <v>PCS</v>
          </cell>
          <cell r="AF9">
            <v>1</v>
          </cell>
          <cell r="AG9">
            <v>286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P28TS147</v>
          </cell>
          <cell r="K10" t="str">
            <v>SS TEE</v>
          </cell>
          <cell r="L10" t="str">
            <v>WHITE</v>
          </cell>
          <cell r="M10" t="str">
            <v>CARE LABEL 100% COTTON</v>
          </cell>
          <cell r="O10" t="str">
            <v>WHITE</v>
          </cell>
          <cell r="P10" t="str">
            <v>WHITE</v>
          </cell>
          <cell r="Q10" t="str">
            <v>Waiting</v>
          </cell>
          <cell r="S10" t="str">
            <v>2-1510A045-S0064</v>
          </cell>
          <cell r="T10" t="str">
            <v>LABEL</v>
          </cell>
          <cell r="U10" t="str">
            <v>CARE LABEL</v>
          </cell>
          <cell r="V10" t="str">
            <v>PAPER</v>
          </cell>
          <cell r="W10" t="str">
            <v>106.00x38.00 MM</v>
          </cell>
          <cell r="X10" t="str">
            <v>WHITE/BLACK</v>
          </cell>
          <cell r="Z10" t="str">
            <v>106.00x38.00 MM</v>
          </cell>
          <cell r="AA10" t="str">
            <v>PALACE</v>
          </cell>
          <cell r="AB10" t="str">
            <v>SH TRIMS</v>
          </cell>
          <cell r="AC10" t="str">
            <v>SS25</v>
          </cell>
          <cell r="AD10" t="str">
            <v>PCS</v>
          </cell>
          <cell r="AF10">
            <v>1</v>
          </cell>
          <cell r="AG10">
            <v>286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P28TS149</v>
          </cell>
          <cell r="K11" t="str">
            <v>SS TEE</v>
          </cell>
          <cell r="L11" t="str">
            <v>GREY MARL</v>
          </cell>
          <cell r="M11" t="str">
            <v>CARE LABEL 100% COTTON</v>
          </cell>
          <cell r="O11" t="str">
            <v>WHITE</v>
          </cell>
          <cell r="P11" t="str">
            <v>WHITE</v>
          </cell>
          <cell r="Q11" t="str">
            <v>Waiting</v>
          </cell>
          <cell r="S11" t="str">
            <v>2-1510A045-S0064</v>
          </cell>
          <cell r="T11" t="str">
            <v>LABEL</v>
          </cell>
          <cell r="U11" t="str">
            <v>CARE LABEL</v>
          </cell>
          <cell r="V11" t="str">
            <v>PAPER</v>
          </cell>
          <cell r="W11" t="str">
            <v>106.00x38.00 MM</v>
          </cell>
          <cell r="X11" t="str">
            <v>WHITE/BLACK</v>
          </cell>
          <cell r="Z11" t="str">
            <v>106.00x38.00 MM</v>
          </cell>
          <cell r="AA11" t="str">
            <v>PALACE</v>
          </cell>
          <cell r="AB11" t="str">
            <v>SH TRIMS</v>
          </cell>
          <cell r="AC11" t="str">
            <v>SS25</v>
          </cell>
          <cell r="AD11" t="str">
            <v>PCS</v>
          </cell>
          <cell r="AF11">
            <v>1</v>
          </cell>
          <cell r="AG11">
            <v>211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P28JCCES005</v>
          </cell>
          <cell r="K12" t="str">
            <v>SS TEE</v>
          </cell>
          <cell r="L12" t="str">
            <v>GREY MARL</v>
          </cell>
          <cell r="M12" t="str">
            <v>CARE LABEL 100% COTTON</v>
          </cell>
          <cell r="O12" t="str">
            <v>WHITE</v>
          </cell>
          <cell r="P12" t="str">
            <v>WHITE</v>
          </cell>
          <cell r="Q12" t="str">
            <v>Waiting</v>
          </cell>
          <cell r="S12" t="str">
            <v>2-1510A045-S0064</v>
          </cell>
          <cell r="T12" t="str">
            <v>LABEL</v>
          </cell>
          <cell r="U12" t="str">
            <v>CARE LABEL</v>
          </cell>
          <cell r="V12" t="str">
            <v>PAPER</v>
          </cell>
          <cell r="W12" t="str">
            <v>106.00x38.00 MM</v>
          </cell>
          <cell r="X12" t="str">
            <v>WHITE/BLACK</v>
          </cell>
          <cell r="Z12" t="str">
            <v>106.00x38.00 MM</v>
          </cell>
          <cell r="AA12" t="str">
            <v>PALACE</v>
          </cell>
          <cell r="AB12" t="str">
            <v>SH TRIMS</v>
          </cell>
          <cell r="AC12" t="str">
            <v>SS25</v>
          </cell>
          <cell r="AD12" t="str">
            <v>PCS</v>
          </cell>
          <cell r="AF12">
            <v>1</v>
          </cell>
          <cell r="AG12">
            <v>790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P28JCCES004</v>
          </cell>
          <cell r="K13" t="str">
            <v>SS TEE</v>
          </cell>
          <cell r="L13" t="str">
            <v>BLACK</v>
          </cell>
          <cell r="M13" t="str">
            <v>CARE LABEL 100% COTTON</v>
          </cell>
          <cell r="O13" t="str">
            <v>WHITE</v>
          </cell>
          <cell r="P13" t="str">
            <v>WHITE</v>
          </cell>
          <cell r="Q13" t="str">
            <v>Waiting</v>
          </cell>
          <cell r="S13" t="str">
            <v>2-1510A045-S0064</v>
          </cell>
          <cell r="T13" t="str">
            <v>LABEL</v>
          </cell>
          <cell r="U13" t="str">
            <v>CARE LABEL</v>
          </cell>
          <cell r="V13" t="str">
            <v>PAPER</v>
          </cell>
          <cell r="W13" t="str">
            <v>106.00x38.00 MM</v>
          </cell>
          <cell r="X13" t="str">
            <v>WHITE/BLACK</v>
          </cell>
          <cell r="Z13" t="str">
            <v>106.00x38.00 MM</v>
          </cell>
          <cell r="AA13" t="str">
            <v>PALACE</v>
          </cell>
          <cell r="AB13" t="str">
            <v>SH TRIMS</v>
          </cell>
          <cell r="AC13" t="str">
            <v>SS25</v>
          </cell>
          <cell r="AD13" t="str">
            <v>PCS</v>
          </cell>
          <cell r="AF13">
            <v>1</v>
          </cell>
          <cell r="AG13">
            <v>1115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P28JCCES003</v>
          </cell>
          <cell r="K14" t="str">
            <v>SS TEE</v>
          </cell>
          <cell r="L14" t="str">
            <v>WHITE</v>
          </cell>
          <cell r="M14" t="str">
            <v>CARE LABEL 100% COTTON</v>
          </cell>
          <cell r="O14" t="str">
            <v>WHITE</v>
          </cell>
          <cell r="P14" t="str">
            <v>WHITE</v>
          </cell>
          <cell r="Q14" t="str">
            <v>Waiting</v>
          </cell>
          <cell r="S14" t="str">
            <v>2-1510A045-S0064</v>
          </cell>
          <cell r="T14" t="str">
            <v>LABEL</v>
          </cell>
          <cell r="U14" t="str">
            <v>CARE LABEL</v>
          </cell>
          <cell r="V14" t="str">
            <v>PAPER</v>
          </cell>
          <cell r="W14" t="str">
            <v>106.00x38.00 MM</v>
          </cell>
          <cell r="X14" t="str">
            <v>WHITE/BLACK</v>
          </cell>
          <cell r="Z14" t="str">
            <v>106.00x38.00 MM</v>
          </cell>
          <cell r="AA14" t="str">
            <v>PALACE</v>
          </cell>
          <cell r="AB14" t="str">
            <v>SH TRIMS</v>
          </cell>
          <cell r="AC14" t="str">
            <v>SS25</v>
          </cell>
          <cell r="AD14" t="str">
            <v>PCS</v>
          </cell>
          <cell r="AF14">
            <v>1</v>
          </cell>
          <cell r="AG14">
            <v>1115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P28JCCES001</v>
          </cell>
          <cell r="K15" t="str">
            <v>LS TEE</v>
          </cell>
          <cell r="L15" t="str">
            <v>BLACK</v>
          </cell>
          <cell r="M15" t="str">
            <v>CARE LABEL 100% COTTON</v>
          </cell>
          <cell r="O15" t="str">
            <v>WHITE</v>
          </cell>
          <cell r="P15" t="str">
            <v>WHITE</v>
          </cell>
          <cell r="Q15" t="str">
            <v>Waiting</v>
          </cell>
          <cell r="S15" t="str">
            <v>2-1510A045-S0064</v>
          </cell>
          <cell r="T15" t="str">
            <v>LABEL</v>
          </cell>
          <cell r="U15" t="str">
            <v>CARE LABEL</v>
          </cell>
          <cell r="V15" t="str">
            <v>PAPER</v>
          </cell>
          <cell r="W15" t="str">
            <v>106.00x38.00 MM</v>
          </cell>
          <cell r="X15" t="str">
            <v>WHITE/BLACK</v>
          </cell>
          <cell r="Z15" t="str">
            <v>106.00x38.00 MM</v>
          </cell>
          <cell r="AA15" t="str">
            <v>PALACE</v>
          </cell>
          <cell r="AB15" t="str">
            <v>SH TRIMS</v>
          </cell>
          <cell r="AC15" t="str">
            <v>SS25</v>
          </cell>
          <cell r="AD15" t="str">
            <v>PCS</v>
          </cell>
          <cell r="AF15">
            <v>1</v>
          </cell>
          <cell r="AG15">
            <v>351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P28JCCES002</v>
          </cell>
          <cell r="K16" t="str">
            <v>LS TEE</v>
          </cell>
          <cell r="L16" t="str">
            <v>WHITE</v>
          </cell>
          <cell r="M16" t="str">
            <v>CARE LABEL 100% COTTON</v>
          </cell>
          <cell r="O16" t="str">
            <v>WHITE</v>
          </cell>
          <cell r="P16" t="str">
            <v>WHITE</v>
          </cell>
          <cell r="Q16" t="str">
            <v>Waiting</v>
          </cell>
          <cell r="S16" t="str">
            <v>2-1510A045-S0064</v>
          </cell>
          <cell r="T16" t="str">
            <v>LABEL</v>
          </cell>
          <cell r="U16" t="str">
            <v>CARE LABEL</v>
          </cell>
          <cell r="V16" t="str">
            <v>PAPER</v>
          </cell>
          <cell r="W16" t="str">
            <v>106.00x38.00 MM</v>
          </cell>
          <cell r="X16" t="str">
            <v>WHITE/BLACK</v>
          </cell>
          <cell r="Z16" t="str">
            <v>106.00x38.00 MM</v>
          </cell>
          <cell r="AA16" t="str">
            <v>PALACE</v>
          </cell>
          <cell r="AB16" t="str">
            <v>SH TRIMS</v>
          </cell>
          <cell r="AC16" t="str">
            <v>SS25</v>
          </cell>
          <cell r="AD16" t="str">
            <v>PCS</v>
          </cell>
          <cell r="AF16">
            <v>1</v>
          </cell>
          <cell r="AG16">
            <v>283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P28JCCCS001</v>
          </cell>
          <cell r="K17" t="str">
            <v>HOODIE</v>
          </cell>
          <cell r="L17" t="str">
            <v>WHITE</v>
          </cell>
          <cell r="M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Waiting</v>
          </cell>
          <cell r="S17" t="str">
            <v>2-1510A027-S0007</v>
          </cell>
          <cell r="T17" t="str">
            <v>LABEL</v>
          </cell>
          <cell r="U17" t="str">
            <v>CARE LABEL</v>
          </cell>
          <cell r="V17" t="str">
            <v>74% COTTON 26% POLYESTER</v>
          </cell>
          <cell r="W17" t="str">
            <v>106.00x38.00 MM</v>
          </cell>
          <cell r="X17" t="str">
            <v>WHITE/BLACK</v>
          </cell>
          <cell r="Z17" t="str">
            <v>106.00x38.00 MM</v>
          </cell>
          <cell r="AA17" t="str">
            <v>PALACE</v>
          </cell>
          <cell r="AB17" t="str">
            <v>SH TRIMS</v>
          </cell>
          <cell r="AC17" t="str">
            <v>SS25</v>
          </cell>
          <cell r="AD17" t="str">
            <v>PCS</v>
          </cell>
          <cell r="AF17">
            <v>1</v>
          </cell>
          <cell r="AG17">
            <v>191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P28JCCCS002</v>
          </cell>
          <cell r="K18" t="str">
            <v>HOODIE</v>
          </cell>
          <cell r="L18" t="str">
            <v>BLACK</v>
          </cell>
          <cell r="M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Waiting</v>
          </cell>
          <cell r="S18" t="str">
            <v>2-1510A027-S0007</v>
          </cell>
          <cell r="T18" t="str">
            <v>LABEL</v>
          </cell>
          <cell r="U18" t="str">
            <v>CARE LABEL</v>
          </cell>
          <cell r="V18" t="str">
            <v>74% COTTON 26% POLYESTER</v>
          </cell>
          <cell r="W18" t="str">
            <v>106.00x38.00 MM</v>
          </cell>
          <cell r="X18" t="str">
            <v>WHITE/BLACK</v>
          </cell>
          <cell r="Z18" t="str">
            <v>106.00x38.00 MM</v>
          </cell>
          <cell r="AA18" t="str">
            <v>PALACE</v>
          </cell>
          <cell r="AB18" t="str">
            <v>SH TRIMS</v>
          </cell>
          <cell r="AC18" t="str">
            <v>SS25</v>
          </cell>
          <cell r="AD18" t="str">
            <v>PCS</v>
          </cell>
          <cell r="AF18">
            <v>1</v>
          </cell>
          <cell r="AG18">
            <v>348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 t="str">
            <v>P28JHD120</v>
          </cell>
          <cell r="J19" t="str">
            <v>P28JCCCS002</v>
          </cell>
          <cell r="K19" t="str">
            <v>HOODIE</v>
          </cell>
          <cell r="L19" t="str">
            <v>BLACK</v>
          </cell>
          <cell r="M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Waiting</v>
          </cell>
          <cell r="S19" t="str">
            <v>2-1510A027-S0007</v>
          </cell>
          <cell r="T19" t="str">
            <v>LABEL</v>
          </cell>
          <cell r="U19" t="str">
            <v>CARE LABEL</v>
          </cell>
          <cell r="V19" t="str">
            <v>74% COTTON 26% POLYESTER</v>
          </cell>
          <cell r="W19" t="str">
            <v>106.00x38.00 MM</v>
          </cell>
          <cell r="X19" t="str">
            <v>WHITE/BLACK</v>
          </cell>
          <cell r="Z19" t="str">
            <v>106.00x38.00 MM</v>
          </cell>
          <cell r="AA19" t="str">
            <v>PALACE</v>
          </cell>
          <cell r="AB19" t="str">
            <v>SH TRIMS</v>
          </cell>
          <cell r="AC19" t="str">
            <v>SS25</v>
          </cell>
          <cell r="AD19" t="str">
            <v>PCS</v>
          </cell>
          <cell r="AF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P27TS374</v>
          </cell>
          <cell r="K20" t="str">
            <v>SS TEE</v>
          </cell>
          <cell r="L20" t="str">
            <v>GREY MARL</v>
          </cell>
          <cell r="M20" t="str">
            <v>CARE LABEL 100% COTTON</v>
          </cell>
          <cell r="O20" t="str">
            <v>WHITE</v>
          </cell>
          <cell r="P20" t="str">
            <v>WHITE</v>
          </cell>
          <cell r="Q20" t="str">
            <v>Waiting</v>
          </cell>
          <cell r="S20" t="str">
            <v>2-1510A045-S0064</v>
          </cell>
          <cell r="T20" t="str">
            <v>LABEL</v>
          </cell>
          <cell r="U20" t="str">
            <v>CARE LABEL</v>
          </cell>
          <cell r="V20" t="str">
            <v>PAPER</v>
          </cell>
          <cell r="W20" t="str">
            <v>106.00x38.00 MM</v>
          </cell>
          <cell r="X20" t="str">
            <v>WHITE/BLACK</v>
          </cell>
          <cell r="AA20" t="str">
            <v>PALACE</v>
          </cell>
          <cell r="AB20" t="str">
            <v>SH TRIMS</v>
          </cell>
          <cell r="AC20" t="str">
            <v>SS25</v>
          </cell>
          <cell r="AD20" t="str">
            <v>PCS</v>
          </cell>
          <cell r="AF20">
            <v>1</v>
          </cell>
          <cell r="AG20">
            <v>432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 t="str">
            <v>P28STS57</v>
          </cell>
          <cell r="J21" t="str">
            <v>P28TS099</v>
          </cell>
          <cell r="K21" t="str">
            <v>SS TEE</v>
          </cell>
          <cell r="L21" t="str">
            <v>GREY MARL</v>
          </cell>
          <cell r="M21" t="str">
            <v>CARE LABEL 100% COTTON</v>
          </cell>
          <cell r="O21" t="str">
            <v>WHITE</v>
          </cell>
          <cell r="P21" t="str">
            <v>WHITE</v>
          </cell>
          <cell r="Q21" t="str">
            <v>Waiting</v>
          </cell>
          <cell r="S21" t="str">
            <v>2-1510A045-S0064</v>
          </cell>
          <cell r="T21" t="str">
            <v>LABEL</v>
          </cell>
          <cell r="U21" t="str">
            <v>CARE LABEL</v>
          </cell>
          <cell r="V21" t="str">
            <v>PAPER</v>
          </cell>
          <cell r="W21" t="str">
            <v>106.00x38.00 MM</v>
          </cell>
          <cell r="X21" t="str">
            <v>WHITE/BLACK</v>
          </cell>
          <cell r="Z21" t="str">
            <v>106.00x38.00 MM</v>
          </cell>
          <cell r="AA21" t="str">
            <v>PALACE</v>
          </cell>
          <cell r="AB21" t="str">
            <v>SH TRIMS</v>
          </cell>
          <cell r="AC21" t="str">
            <v>SS25</v>
          </cell>
          <cell r="AD21" t="str">
            <v>PCS</v>
          </cell>
          <cell r="AF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 t="str">
            <v>P28STS52</v>
          </cell>
          <cell r="J22" t="str">
            <v>P28TS038</v>
          </cell>
          <cell r="K22" t="str">
            <v>SS TEE</v>
          </cell>
          <cell r="L22" t="str">
            <v>NAVY</v>
          </cell>
          <cell r="M22" t="str">
            <v>CARE LABEL 100% COTTON</v>
          </cell>
          <cell r="O22" t="str">
            <v>WHITE</v>
          </cell>
          <cell r="P22" t="str">
            <v>WHITE</v>
          </cell>
          <cell r="Q22" t="str">
            <v>Waiting</v>
          </cell>
          <cell r="S22" t="str">
            <v>2-1510A045-S0064</v>
          </cell>
          <cell r="T22" t="str">
            <v>LABEL</v>
          </cell>
          <cell r="U22" t="str">
            <v>CARE LABEL</v>
          </cell>
          <cell r="V22" t="str">
            <v>PAPER</v>
          </cell>
          <cell r="W22" t="str">
            <v>106.00x38.00 MM</v>
          </cell>
          <cell r="X22" t="str">
            <v>WHITE/BLACK</v>
          </cell>
          <cell r="Z22" t="str">
            <v>106.00x38.00 MM</v>
          </cell>
          <cell r="AA22" t="str">
            <v>PALACE</v>
          </cell>
          <cell r="AB22" t="str">
            <v>SH TRIMS</v>
          </cell>
          <cell r="AC22" t="str">
            <v>SS25</v>
          </cell>
          <cell r="AD22" t="str">
            <v>PCS</v>
          </cell>
          <cell r="AF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 t="str">
            <v>P28STS76</v>
          </cell>
          <cell r="J23" t="str">
            <v>P28TS141</v>
          </cell>
          <cell r="K23" t="str">
            <v>SS TEE</v>
          </cell>
          <cell r="L23" t="str">
            <v>WHITE</v>
          </cell>
          <cell r="M23" t="str">
            <v>CARE LABEL 100% COTTON</v>
          </cell>
          <cell r="O23" t="str">
            <v>WHITE</v>
          </cell>
          <cell r="P23" t="str">
            <v>WHITE</v>
          </cell>
          <cell r="Q23" t="str">
            <v>Waiting</v>
          </cell>
          <cell r="S23" t="str">
            <v>2-1510A045-S0064</v>
          </cell>
          <cell r="T23" t="str">
            <v>LABEL</v>
          </cell>
          <cell r="U23" t="str">
            <v>CARE LABEL</v>
          </cell>
          <cell r="V23" t="str">
            <v>PAPER</v>
          </cell>
          <cell r="W23" t="str">
            <v>106.00x38.00 MM</v>
          </cell>
          <cell r="X23" t="str">
            <v>WHITE/BLACK</v>
          </cell>
          <cell r="Z23" t="str">
            <v>106.00x38.00 MM</v>
          </cell>
          <cell r="AA23" t="str">
            <v>PALACE</v>
          </cell>
          <cell r="AB23" t="str">
            <v>SH TRIMS</v>
          </cell>
          <cell r="AC23" t="str">
            <v>SS25</v>
          </cell>
          <cell r="AD23" t="str">
            <v>PCS</v>
          </cell>
          <cell r="AF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 t="str">
            <v>P28STS72</v>
          </cell>
          <cell r="J24" t="str">
            <v>P28TS220</v>
          </cell>
          <cell r="K24" t="str">
            <v>SS TEE</v>
          </cell>
          <cell r="L24" t="str">
            <v>WHITE</v>
          </cell>
          <cell r="M24" t="str">
            <v>CARE LABEL 100% COTTON</v>
          </cell>
          <cell r="O24" t="str">
            <v>WHITE</v>
          </cell>
          <cell r="P24" t="str">
            <v>WHITE</v>
          </cell>
          <cell r="Q24" t="str">
            <v>Waiting</v>
          </cell>
          <cell r="S24" t="str">
            <v>2-1510A045-S0064</v>
          </cell>
          <cell r="T24" t="str">
            <v>LABEL</v>
          </cell>
          <cell r="U24" t="str">
            <v>CARE LABEL</v>
          </cell>
          <cell r="V24" t="str">
            <v>PAPER</v>
          </cell>
          <cell r="W24" t="str">
            <v>106.00x38.00 MM</v>
          </cell>
          <cell r="X24" t="str">
            <v>WHITE/BLACK</v>
          </cell>
          <cell r="Z24" t="str">
            <v>106.00x38.00 MM</v>
          </cell>
          <cell r="AA24" t="str">
            <v>PALACE</v>
          </cell>
          <cell r="AB24" t="str">
            <v>SH TRIMS</v>
          </cell>
          <cell r="AC24" t="str">
            <v>SS25</v>
          </cell>
          <cell r="AD24" t="str">
            <v>PCS</v>
          </cell>
          <cell r="AF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 t="str">
            <v>P28STS74</v>
          </cell>
          <cell r="J25" t="str">
            <v>P28TS164</v>
          </cell>
          <cell r="K25" t="str">
            <v>SS TEE</v>
          </cell>
          <cell r="L25" t="str">
            <v>WHITE</v>
          </cell>
          <cell r="M25" t="str">
            <v>CARE LABEL 100% COTTON</v>
          </cell>
          <cell r="O25" t="str">
            <v>WHITE</v>
          </cell>
          <cell r="P25" t="str">
            <v>WHITE</v>
          </cell>
          <cell r="Q25" t="str">
            <v>Waiting</v>
          </cell>
          <cell r="S25" t="str">
            <v>2-1510A045-S0064</v>
          </cell>
          <cell r="T25" t="str">
            <v>LABEL</v>
          </cell>
          <cell r="U25" t="str">
            <v>CARE LABEL</v>
          </cell>
          <cell r="V25" t="str">
            <v>PAPER</v>
          </cell>
          <cell r="W25" t="str">
            <v>106.00x38.00 MM</v>
          </cell>
          <cell r="X25" t="str">
            <v>WHITE/BLACK</v>
          </cell>
          <cell r="Z25" t="str">
            <v>106.00x38.00 MM</v>
          </cell>
          <cell r="AA25" t="str">
            <v>PALACE</v>
          </cell>
          <cell r="AB25" t="str">
            <v>SH TRIMS</v>
          </cell>
          <cell r="AC25" t="str">
            <v>SS25</v>
          </cell>
          <cell r="AD25" t="str">
            <v>PCS</v>
          </cell>
          <cell r="AF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 t="str">
            <v>P28STS75</v>
          </cell>
          <cell r="J26" t="str">
            <v>P28TS176</v>
          </cell>
          <cell r="K26" t="str">
            <v>SS TEE</v>
          </cell>
          <cell r="L26" t="str">
            <v>WHITE</v>
          </cell>
          <cell r="M26" t="str">
            <v>CARE LABEL 100% COTTON</v>
          </cell>
          <cell r="O26" t="str">
            <v>WHITE</v>
          </cell>
          <cell r="P26" t="str">
            <v>WHITE</v>
          </cell>
          <cell r="Q26" t="str">
            <v>Waiting</v>
          </cell>
          <cell r="S26" t="str">
            <v>2-1510A045-S0064</v>
          </cell>
          <cell r="T26" t="str">
            <v>LABEL</v>
          </cell>
          <cell r="U26" t="str">
            <v>CARE LABEL</v>
          </cell>
          <cell r="V26" t="str">
            <v>PAPER</v>
          </cell>
          <cell r="W26" t="str">
            <v>106.00x38.00 MM</v>
          </cell>
          <cell r="X26" t="str">
            <v>WHITE/BLACK</v>
          </cell>
          <cell r="Z26" t="str">
            <v>106.00x38.00 MM</v>
          </cell>
          <cell r="AA26" t="str">
            <v>PALACE</v>
          </cell>
          <cell r="AB26" t="str">
            <v>SH TRIMS</v>
          </cell>
          <cell r="AC26" t="str">
            <v>SS25</v>
          </cell>
          <cell r="AD26" t="str">
            <v>PCS</v>
          </cell>
          <cell r="AF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 t="str">
            <v>P28STS116</v>
          </cell>
          <cell r="J27" t="str">
            <v>P28TS155</v>
          </cell>
          <cell r="K27" t="str">
            <v>SS TEE</v>
          </cell>
          <cell r="L27" t="str">
            <v>WHITE</v>
          </cell>
          <cell r="M27" t="str">
            <v>CARE LABEL 100% COTTON</v>
          </cell>
          <cell r="O27" t="str">
            <v>WHITE</v>
          </cell>
          <cell r="P27" t="str">
            <v>WHITE</v>
          </cell>
          <cell r="Q27" t="str">
            <v>Waiting</v>
          </cell>
          <cell r="S27" t="str">
            <v>2-1510A045-S0064</v>
          </cell>
          <cell r="T27" t="str">
            <v>LABEL</v>
          </cell>
          <cell r="U27" t="str">
            <v>CARE LABEL</v>
          </cell>
          <cell r="V27" t="str">
            <v>PAPER</v>
          </cell>
          <cell r="W27" t="str">
            <v>106.00x38.00 MM</v>
          </cell>
          <cell r="X27" t="str">
            <v>WHITE/BLACK</v>
          </cell>
          <cell r="Z27" t="str">
            <v>106.00x38.00 MM</v>
          </cell>
          <cell r="AA27" t="str">
            <v>PALACE</v>
          </cell>
          <cell r="AB27" t="str">
            <v>SH TRIMS</v>
          </cell>
          <cell r="AC27" t="str">
            <v>SS25</v>
          </cell>
          <cell r="AD27" t="str">
            <v>PCS</v>
          </cell>
          <cell r="AF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 t="str">
            <v>P28SLS132</v>
          </cell>
          <cell r="J28" t="str">
            <v>P28LS085</v>
          </cell>
          <cell r="K28" t="str">
            <v>LS TEE</v>
          </cell>
          <cell r="L28" t="str">
            <v>WHITE</v>
          </cell>
          <cell r="M28" t="str">
            <v>CARE LABEL 100% COTTON</v>
          </cell>
          <cell r="O28" t="str">
            <v>WHITE</v>
          </cell>
          <cell r="P28" t="str">
            <v>WHITE</v>
          </cell>
          <cell r="Q28" t="str">
            <v>Waiting</v>
          </cell>
          <cell r="S28" t="str">
            <v>2-1510A045-S0064</v>
          </cell>
          <cell r="T28" t="str">
            <v>LABEL</v>
          </cell>
          <cell r="U28" t="str">
            <v>CARE LABEL</v>
          </cell>
          <cell r="V28" t="str">
            <v>PAPER</v>
          </cell>
          <cell r="W28" t="str">
            <v>106.00x38.00 MM</v>
          </cell>
          <cell r="X28" t="str">
            <v>WHITE/BLACK</v>
          </cell>
          <cell r="Z28" t="str">
            <v>106.00x38.00 MM</v>
          </cell>
          <cell r="AA28" t="str">
            <v>PALACE</v>
          </cell>
          <cell r="AB28" t="str">
            <v>SH TRIMS</v>
          </cell>
          <cell r="AC28" t="str">
            <v>SS25</v>
          </cell>
          <cell r="AD28" t="str">
            <v>PCS</v>
          </cell>
          <cell r="AF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 t="str">
            <v>P28STS142</v>
          </cell>
          <cell r="J29" t="str">
            <v>P28SFTS001</v>
          </cell>
          <cell r="K29" t="str">
            <v>SS TEE</v>
          </cell>
          <cell r="L29" t="str">
            <v>WHITE</v>
          </cell>
          <cell r="M29" t="str">
            <v>CARE LABEL 100% COTTON</v>
          </cell>
          <cell r="O29" t="str">
            <v>WHITE</v>
          </cell>
          <cell r="P29" t="str">
            <v>WHITE</v>
          </cell>
          <cell r="Q29" t="str">
            <v>Waiting</v>
          </cell>
          <cell r="S29" t="str">
            <v>2-1510A045-S0064</v>
          </cell>
          <cell r="T29" t="str">
            <v>LABEL</v>
          </cell>
          <cell r="U29" t="str">
            <v>CARE LABEL</v>
          </cell>
          <cell r="V29" t="str">
            <v>PAPER</v>
          </cell>
          <cell r="W29" t="str">
            <v>106.00x38.00 MM</v>
          </cell>
          <cell r="X29" t="str">
            <v>WHITE/BLACK</v>
          </cell>
          <cell r="Z29" t="str">
            <v>106.00x38.00 MM</v>
          </cell>
          <cell r="AA29" t="str">
            <v>PALACE</v>
          </cell>
          <cell r="AB29" t="str">
            <v>SH TRIMS</v>
          </cell>
          <cell r="AC29" t="str">
            <v>SS25</v>
          </cell>
          <cell r="AD29" t="str">
            <v>PCS</v>
          </cell>
          <cell r="AF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 t="str">
            <v>P28STS143</v>
          </cell>
          <cell r="J30" t="str">
            <v>P28SFTS004</v>
          </cell>
          <cell r="K30" t="str">
            <v>SS TEE</v>
          </cell>
          <cell r="L30" t="str">
            <v>WHITE</v>
          </cell>
          <cell r="M30" t="str">
            <v>CARE LABEL 100% COTTON</v>
          </cell>
          <cell r="O30" t="str">
            <v>WHITE</v>
          </cell>
          <cell r="P30" t="str">
            <v>WHITE</v>
          </cell>
          <cell r="Q30" t="str">
            <v>Waiting</v>
          </cell>
          <cell r="S30" t="str">
            <v>2-1510A045-S0064</v>
          </cell>
          <cell r="T30" t="str">
            <v>LABEL</v>
          </cell>
          <cell r="U30" t="str">
            <v>CARE LABEL</v>
          </cell>
          <cell r="V30" t="str">
            <v>PAPER</v>
          </cell>
          <cell r="W30" t="str">
            <v>106.00x38.00 MM</v>
          </cell>
          <cell r="X30" t="str">
            <v>WHITE/BLACK</v>
          </cell>
          <cell r="Z30" t="str">
            <v>106.00x38.00 MM</v>
          </cell>
          <cell r="AA30" t="str">
            <v>PALACE</v>
          </cell>
          <cell r="AB30" t="str">
            <v>SH TRIMS</v>
          </cell>
          <cell r="AC30" t="str">
            <v>SS25</v>
          </cell>
          <cell r="AD30" t="str">
            <v>PCS</v>
          </cell>
          <cell r="AF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 t="str">
            <v>P28LSB134</v>
          </cell>
          <cell r="J31" t="str">
            <v>P28LS018</v>
          </cell>
          <cell r="K31" t="str">
            <v>LS TEE</v>
          </cell>
          <cell r="L31" t="str">
            <v>WHITE</v>
          </cell>
          <cell r="M31" t="str">
            <v>CARE LABEL 100% COTTON</v>
          </cell>
          <cell r="O31" t="str">
            <v>WHITE</v>
          </cell>
          <cell r="P31" t="str">
            <v>WHITE</v>
          </cell>
          <cell r="Q31" t="str">
            <v>Waiting</v>
          </cell>
          <cell r="S31" t="str">
            <v>2-1510A045-S0064</v>
          </cell>
          <cell r="T31" t="str">
            <v>LABEL</v>
          </cell>
          <cell r="U31" t="str">
            <v>CARE LABEL</v>
          </cell>
          <cell r="V31" t="str">
            <v>PAPER</v>
          </cell>
          <cell r="W31" t="str">
            <v>106.00x38.00 MM</v>
          </cell>
          <cell r="X31" t="str">
            <v>WHITE/BLACK</v>
          </cell>
          <cell r="AA31" t="str">
            <v>PALACE</v>
          </cell>
          <cell r="AB31" t="str">
            <v>SH TRIMS</v>
          </cell>
          <cell r="AC31" t="str">
            <v>SS25</v>
          </cell>
          <cell r="AD31" t="str">
            <v>PCS</v>
          </cell>
          <cell r="AF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 t="str">
            <v>P28TSB135</v>
          </cell>
          <cell r="J32" t="str">
            <v>P27TS377</v>
          </cell>
          <cell r="K32" t="str">
            <v>SS TEE</v>
          </cell>
          <cell r="L32" t="str">
            <v>WHITE</v>
          </cell>
          <cell r="M32" t="str">
            <v>CARE LABEL 100% COTTON</v>
          </cell>
          <cell r="O32" t="str">
            <v>WHITE</v>
          </cell>
          <cell r="P32" t="str">
            <v>WHITE</v>
          </cell>
          <cell r="Q32" t="str">
            <v>Waiting</v>
          </cell>
          <cell r="S32" t="str">
            <v>2-1510A045-S0064</v>
          </cell>
          <cell r="T32" t="str">
            <v>LABEL</v>
          </cell>
          <cell r="U32" t="str">
            <v>CARE LABEL</v>
          </cell>
          <cell r="V32" t="str">
            <v>PAPER</v>
          </cell>
          <cell r="W32" t="str">
            <v>106.00x38.00 MM</v>
          </cell>
          <cell r="X32" t="str">
            <v>WHITE/BLACK</v>
          </cell>
          <cell r="AA32" t="str">
            <v>PALACE</v>
          </cell>
          <cell r="AB32" t="str">
            <v>SH TRIMS</v>
          </cell>
          <cell r="AC32" t="str">
            <v>SS25</v>
          </cell>
          <cell r="AD32" t="str">
            <v>PCS</v>
          </cell>
          <cell r="AF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 t="str">
            <v>P28STS124</v>
          </cell>
          <cell r="J33" t="str">
            <v>P28TS032</v>
          </cell>
          <cell r="K33" t="str">
            <v>SS TEE</v>
          </cell>
          <cell r="L33" t="str">
            <v>WHITE</v>
          </cell>
          <cell r="M33" t="str">
            <v>CARE LABEL 100% COTTON</v>
          </cell>
          <cell r="O33" t="str">
            <v>WHITE</v>
          </cell>
          <cell r="P33" t="str">
            <v>WHITE</v>
          </cell>
          <cell r="Q33" t="str">
            <v>Waiting</v>
          </cell>
          <cell r="S33" t="str">
            <v>2-1510A045-S0064</v>
          </cell>
          <cell r="T33" t="str">
            <v>LABEL</v>
          </cell>
          <cell r="U33" t="str">
            <v>CARE LABEL</v>
          </cell>
          <cell r="V33" t="str">
            <v>PAPER</v>
          </cell>
          <cell r="W33" t="str">
            <v>106.00x38.00 MM</v>
          </cell>
          <cell r="X33" t="str">
            <v>WHITE/BLACK</v>
          </cell>
          <cell r="Z33" t="str">
            <v>106.00x38.00 MM</v>
          </cell>
          <cell r="AA33" t="str">
            <v>PALACE</v>
          </cell>
          <cell r="AB33" t="str">
            <v>SH TRIMS</v>
          </cell>
          <cell r="AC33" t="str">
            <v>SS25</v>
          </cell>
          <cell r="AD33" t="str">
            <v>PCS</v>
          </cell>
          <cell r="AF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 t="str">
            <v>P28STS73</v>
          </cell>
          <cell r="J34" t="str">
            <v>P28TS157</v>
          </cell>
          <cell r="K34" t="str">
            <v>SS TEE</v>
          </cell>
          <cell r="L34" t="str">
            <v>WHITE</v>
          </cell>
          <cell r="M34" t="str">
            <v>CARE LABEL 100% COTTON</v>
          </cell>
          <cell r="O34" t="str">
            <v>WHITE</v>
          </cell>
          <cell r="P34" t="str">
            <v>WHITE</v>
          </cell>
          <cell r="Q34" t="str">
            <v>Waiting</v>
          </cell>
          <cell r="S34" t="str">
            <v>2-1510A045-S0064</v>
          </cell>
          <cell r="T34" t="str">
            <v>LABEL</v>
          </cell>
          <cell r="U34" t="str">
            <v>CARE LABEL</v>
          </cell>
          <cell r="V34" t="str">
            <v>PAPER</v>
          </cell>
          <cell r="W34" t="str">
            <v>106.00x38.00 MM</v>
          </cell>
          <cell r="X34" t="str">
            <v>WHITE/BLACK</v>
          </cell>
          <cell r="Z34" t="str">
            <v>106.00x38.00 MM</v>
          </cell>
          <cell r="AA34" t="str">
            <v>PALACE</v>
          </cell>
          <cell r="AB34" t="str">
            <v>SH TRIMS</v>
          </cell>
          <cell r="AC34" t="str">
            <v>SS25</v>
          </cell>
          <cell r="AD34" t="str">
            <v>PCS</v>
          </cell>
          <cell r="AF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 t="str">
            <v>P28STS71</v>
          </cell>
          <cell r="J35" t="str">
            <v>P28TS147</v>
          </cell>
          <cell r="K35" t="str">
            <v>SS TEE</v>
          </cell>
          <cell r="L35" t="str">
            <v>WHITE</v>
          </cell>
          <cell r="M35" t="str">
            <v>CARE LABEL 100% COTTON</v>
          </cell>
          <cell r="O35" t="str">
            <v>WHITE</v>
          </cell>
          <cell r="P35" t="str">
            <v>WHITE</v>
          </cell>
          <cell r="Q35" t="str">
            <v>Waiting</v>
          </cell>
          <cell r="S35" t="str">
            <v>2-1510A045-S0064</v>
          </cell>
          <cell r="T35" t="str">
            <v>LABEL</v>
          </cell>
          <cell r="U35" t="str">
            <v>CARE LABEL</v>
          </cell>
          <cell r="V35" t="str">
            <v>PAPER</v>
          </cell>
          <cell r="W35" t="str">
            <v>106.00x38.00 MM</v>
          </cell>
          <cell r="X35" t="str">
            <v>WHITE/BLACK</v>
          </cell>
          <cell r="Z35" t="str">
            <v>106.00x38.00 MM</v>
          </cell>
          <cell r="AA35" t="str">
            <v>PALACE</v>
          </cell>
          <cell r="AB35" t="str">
            <v>SH TRIMS</v>
          </cell>
          <cell r="AC35" t="str">
            <v>SS25</v>
          </cell>
          <cell r="AD35" t="str">
            <v>PCS</v>
          </cell>
          <cell r="AF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 t="str">
            <v>P28JTS122</v>
          </cell>
          <cell r="J36" t="str">
            <v>P28JCCES003</v>
          </cell>
          <cell r="K36" t="str">
            <v>SS TEE</v>
          </cell>
          <cell r="L36" t="str">
            <v>WHITE</v>
          </cell>
          <cell r="M36" t="str">
            <v>CARE LABEL 100% COTTON</v>
          </cell>
          <cell r="O36" t="str">
            <v>WHITE</v>
          </cell>
          <cell r="P36" t="str">
            <v>WHITE</v>
          </cell>
          <cell r="Q36" t="str">
            <v>Waiting</v>
          </cell>
          <cell r="S36" t="str">
            <v>2-1510A045-S0064</v>
          </cell>
          <cell r="T36" t="str">
            <v>LABEL</v>
          </cell>
          <cell r="U36" t="str">
            <v>CARE LABEL</v>
          </cell>
          <cell r="V36" t="str">
            <v>PAPER</v>
          </cell>
          <cell r="W36" t="str">
            <v>106.00x38.00 MM</v>
          </cell>
          <cell r="X36" t="str">
            <v>WHITE/BLACK</v>
          </cell>
          <cell r="Z36" t="str">
            <v>106.00x38.00 MM</v>
          </cell>
          <cell r="AA36" t="str">
            <v>PALACE</v>
          </cell>
          <cell r="AB36" t="str">
            <v>SH TRIMS</v>
          </cell>
          <cell r="AC36" t="str">
            <v>SS25</v>
          </cell>
          <cell r="AD36" t="str">
            <v>PCS</v>
          </cell>
          <cell r="AF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 t="str">
            <v>P28JLS121</v>
          </cell>
          <cell r="J37" t="str">
            <v>P28JCCES001</v>
          </cell>
          <cell r="K37" t="str">
            <v>LS TEE</v>
          </cell>
          <cell r="L37" t="str">
            <v>BLACK</v>
          </cell>
          <cell r="M37" t="str">
            <v>CARE LABEL 100% COTTON</v>
          </cell>
          <cell r="O37" t="str">
            <v>WHITE</v>
          </cell>
          <cell r="P37" t="str">
            <v>WHITE</v>
          </cell>
          <cell r="Q37" t="str">
            <v>Waiting</v>
          </cell>
          <cell r="S37" t="str">
            <v>2-1510A045-S0064</v>
          </cell>
          <cell r="T37" t="str">
            <v>LABEL</v>
          </cell>
          <cell r="U37" t="str">
            <v>CARE LABEL</v>
          </cell>
          <cell r="V37" t="str">
            <v>PAPER</v>
          </cell>
          <cell r="W37" t="str">
            <v>106.00x38.00 MM</v>
          </cell>
          <cell r="X37" t="str">
            <v>WHITE/BLACK</v>
          </cell>
          <cell r="Z37" t="str">
            <v>106.00x38.00 MM</v>
          </cell>
          <cell r="AA37" t="str">
            <v>PALACE</v>
          </cell>
          <cell r="AB37" t="str">
            <v>SH TRIMS</v>
          </cell>
          <cell r="AC37" t="str">
            <v>SS25</v>
          </cell>
          <cell r="AD37" t="str">
            <v>PCS</v>
          </cell>
          <cell r="AF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P28TS030</v>
          </cell>
          <cell r="K38" t="str">
            <v>SS TEE</v>
          </cell>
          <cell r="L38" t="str">
            <v>NAVY</v>
          </cell>
          <cell r="M38" t="str">
            <v>CARE LABEL 100% COTTON</v>
          </cell>
          <cell r="O38" t="str">
            <v>WHITE</v>
          </cell>
          <cell r="P38" t="str">
            <v>WHITE</v>
          </cell>
          <cell r="Q38" t="str">
            <v>Waiting</v>
          </cell>
          <cell r="S38" t="str">
            <v>2-1510A045-S0064</v>
          </cell>
          <cell r="T38" t="str">
            <v>LABEL</v>
          </cell>
          <cell r="U38" t="str">
            <v>CARE LABEL</v>
          </cell>
          <cell r="V38" t="str">
            <v>PAPER</v>
          </cell>
          <cell r="W38" t="str">
            <v>106.00x38.00 MM</v>
          </cell>
          <cell r="X38" t="str">
            <v>WHITE/BLACK</v>
          </cell>
          <cell r="Z38" t="str">
            <v>106.00x38.00 MM</v>
          </cell>
          <cell r="AA38" t="str">
            <v>PALACE</v>
          </cell>
          <cell r="AB38" t="str">
            <v>SH TRIMS</v>
          </cell>
          <cell r="AC38" t="str">
            <v>SS25</v>
          </cell>
          <cell r="AD38" t="str">
            <v>PCS</v>
          </cell>
          <cell r="AF38">
            <v>1</v>
          </cell>
          <cell r="AG38">
            <v>298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P28TS122</v>
          </cell>
          <cell r="K39" t="str">
            <v>SS TEE</v>
          </cell>
          <cell r="L39" t="str">
            <v>WHITE</v>
          </cell>
          <cell r="M39" t="str">
            <v>CARE LABEL 100% COTTON</v>
          </cell>
          <cell r="O39" t="str">
            <v>WHITE</v>
          </cell>
          <cell r="P39" t="str">
            <v>WHITE</v>
          </cell>
          <cell r="Q39" t="str">
            <v>Waiting</v>
          </cell>
          <cell r="S39" t="str">
            <v>2-1510A045-S0064</v>
          </cell>
          <cell r="T39" t="str">
            <v>LABEL</v>
          </cell>
          <cell r="U39" t="str">
            <v>CARE LABEL</v>
          </cell>
          <cell r="V39" t="str">
            <v>PAPER</v>
          </cell>
          <cell r="W39" t="str">
            <v>106.00x38.00 MM</v>
          </cell>
          <cell r="X39" t="str">
            <v>WHITE/BLACK</v>
          </cell>
          <cell r="Z39" t="str">
            <v>106.00x38.00 MM</v>
          </cell>
          <cell r="AA39" t="str">
            <v>PALACE</v>
          </cell>
          <cell r="AB39" t="str">
            <v>SH TRIMS</v>
          </cell>
          <cell r="AC39" t="str">
            <v>SS25</v>
          </cell>
          <cell r="AD39" t="str">
            <v>PCS</v>
          </cell>
          <cell r="AF39">
            <v>1</v>
          </cell>
          <cell r="AG39">
            <v>448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P28TS026</v>
          </cell>
          <cell r="K40" t="str">
            <v>SS TEE</v>
          </cell>
          <cell r="L40" t="str">
            <v>BLACK</v>
          </cell>
          <cell r="M40" t="str">
            <v>CARE LABEL 100% COTTON</v>
          </cell>
          <cell r="O40" t="str">
            <v>WHITE</v>
          </cell>
          <cell r="P40" t="str">
            <v>WHITE</v>
          </cell>
          <cell r="Q40" t="str">
            <v>Waiting</v>
          </cell>
          <cell r="S40" t="str">
            <v>2-1510A045-S0064</v>
          </cell>
          <cell r="T40" t="str">
            <v>LABEL</v>
          </cell>
          <cell r="U40" t="str">
            <v>CARE LABEL</v>
          </cell>
          <cell r="V40" t="str">
            <v>PAPER</v>
          </cell>
          <cell r="W40" t="str">
            <v>106.00x38.00 MM</v>
          </cell>
          <cell r="X40" t="str">
            <v>WHITE/BLACK</v>
          </cell>
          <cell r="Z40" t="str">
            <v>106.00x38.00 MM</v>
          </cell>
          <cell r="AA40" t="str">
            <v>PALACE</v>
          </cell>
          <cell r="AB40" t="str">
            <v>SH TRIMS</v>
          </cell>
          <cell r="AC40" t="str">
            <v>SS25</v>
          </cell>
          <cell r="AD40" t="str">
            <v>PCS</v>
          </cell>
          <cell r="AF40">
            <v>1</v>
          </cell>
          <cell r="AG40">
            <v>448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P28TS099</v>
          </cell>
          <cell r="K41" t="str">
            <v>SS TEE</v>
          </cell>
          <cell r="L41" t="str">
            <v>GREY MARL</v>
          </cell>
          <cell r="M41" t="str">
            <v>CARE LABEL 100% COTTON</v>
          </cell>
          <cell r="O41" t="str">
            <v>WHITE</v>
          </cell>
          <cell r="P41" t="str">
            <v>WHITE</v>
          </cell>
          <cell r="Q41" t="str">
            <v>Waiting</v>
          </cell>
          <cell r="S41" t="str">
            <v>2-1510A045-S0064</v>
          </cell>
          <cell r="T41" t="str">
            <v>LABEL</v>
          </cell>
          <cell r="U41" t="str">
            <v>CARE LABEL</v>
          </cell>
          <cell r="V41" t="str">
            <v>PAPER</v>
          </cell>
          <cell r="W41" t="str">
            <v>106.00x38.00 MM</v>
          </cell>
          <cell r="X41" t="str">
            <v>WHITE/BLACK</v>
          </cell>
          <cell r="Z41" t="str">
            <v>106.00x38.00 MM</v>
          </cell>
          <cell r="AA41" t="str">
            <v>PALACE</v>
          </cell>
          <cell r="AB41" t="str">
            <v>SH TRIMS</v>
          </cell>
          <cell r="AC41" t="str">
            <v>SS25</v>
          </cell>
          <cell r="AD41" t="str">
            <v>PCS</v>
          </cell>
          <cell r="AF41">
            <v>1</v>
          </cell>
          <cell r="AG41">
            <v>278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P28TS091</v>
          </cell>
          <cell r="K42" t="str">
            <v>SS TEE</v>
          </cell>
          <cell r="L42" t="str">
            <v>PASTEL PURPLE</v>
          </cell>
          <cell r="M42" t="str">
            <v>CARE LABEL 100% COTTON</v>
          </cell>
          <cell r="O42" t="str">
            <v>WHITE</v>
          </cell>
          <cell r="P42" t="str">
            <v>WHITE</v>
          </cell>
          <cell r="Q42" t="str">
            <v>Waiting</v>
          </cell>
          <cell r="S42" t="str">
            <v>2-1510A045-S0064</v>
          </cell>
          <cell r="T42" t="str">
            <v>LABEL</v>
          </cell>
          <cell r="U42" t="str">
            <v>CARE LABEL</v>
          </cell>
          <cell r="V42" t="str">
            <v>PAPER</v>
          </cell>
          <cell r="W42" t="str">
            <v>106.00x38.00 MM</v>
          </cell>
          <cell r="X42" t="str">
            <v>WHITE/BLACK</v>
          </cell>
          <cell r="Z42" t="str">
            <v>106.00x38.00 MM</v>
          </cell>
          <cell r="AA42" t="str">
            <v>PALACE</v>
          </cell>
          <cell r="AB42" t="str">
            <v>SH TRIMS</v>
          </cell>
          <cell r="AC42" t="str">
            <v>SS25</v>
          </cell>
          <cell r="AD42" t="str">
            <v>PCS</v>
          </cell>
          <cell r="AF42">
            <v>1</v>
          </cell>
          <cell r="AG42">
            <v>174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P28TS085</v>
          </cell>
          <cell r="K43" t="str">
            <v>SS TEE</v>
          </cell>
          <cell r="L43" t="str">
            <v>BLUE BERRY</v>
          </cell>
          <cell r="M43" t="str">
            <v>CARE LABEL 100% COTTON</v>
          </cell>
          <cell r="O43" t="str">
            <v>WHITE</v>
          </cell>
          <cell r="P43" t="str">
            <v>WHITE</v>
          </cell>
          <cell r="Q43" t="str">
            <v>Waiting</v>
          </cell>
          <cell r="S43" t="str">
            <v>2-1510A045-S0064</v>
          </cell>
          <cell r="T43" t="str">
            <v>LABEL</v>
          </cell>
          <cell r="U43" t="str">
            <v>CARE LABEL</v>
          </cell>
          <cell r="V43" t="str">
            <v>PAPER</v>
          </cell>
          <cell r="W43" t="str">
            <v>106.00x38.00 MM</v>
          </cell>
          <cell r="X43" t="str">
            <v>WHITE/BLACK</v>
          </cell>
          <cell r="Z43" t="str">
            <v>106.00x38.00 MM</v>
          </cell>
          <cell r="AA43" t="str">
            <v>PALACE</v>
          </cell>
          <cell r="AB43" t="str">
            <v>SH TRIMS</v>
          </cell>
          <cell r="AC43" t="str">
            <v>SS25</v>
          </cell>
          <cell r="AD43" t="str">
            <v>PCS</v>
          </cell>
          <cell r="AF43">
            <v>1</v>
          </cell>
          <cell r="AG43">
            <v>184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P28TS038</v>
          </cell>
          <cell r="K44" t="str">
            <v>SS TEE</v>
          </cell>
          <cell r="L44" t="str">
            <v>NAVY</v>
          </cell>
          <cell r="M44" t="str">
            <v>CARE LABEL 100% COTTON</v>
          </cell>
          <cell r="O44" t="str">
            <v>WHITE</v>
          </cell>
          <cell r="P44" t="str">
            <v>WHITE</v>
          </cell>
          <cell r="Q44" t="str">
            <v>Waiting</v>
          </cell>
          <cell r="S44" t="str">
            <v>2-1510A045-S0064</v>
          </cell>
          <cell r="T44" t="str">
            <v>LABEL</v>
          </cell>
          <cell r="U44" t="str">
            <v>CARE LABEL</v>
          </cell>
          <cell r="V44" t="str">
            <v>PAPER</v>
          </cell>
          <cell r="W44" t="str">
            <v>106.00x38.00 MM</v>
          </cell>
          <cell r="X44" t="str">
            <v>WHITE/BLACK</v>
          </cell>
          <cell r="Z44" t="str">
            <v>106.00x38.00 MM</v>
          </cell>
          <cell r="AA44" t="str">
            <v>PALACE</v>
          </cell>
          <cell r="AB44" t="str">
            <v>SH TRIMS</v>
          </cell>
          <cell r="AC44" t="str">
            <v>SS25</v>
          </cell>
          <cell r="AD44" t="str">
            <v>PCS</v>
          </cell>
          <cell r="AF44">
            <v>1</v>
          </cell>
          <cell r="AG44">
            <v>166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P28TS044</v>
          </cell>
          <cell r="K45" t="str">
            <v>SS TEE</v>
          </cell>
          <cell r="L45" t="str">
            <v>WHITE</v>
          </cell>
          <cell r="M45" t="str">
            <v>CARE LABEL 100% COTTON</v>
          </cell>
          <cell r="O45" t="str">
            <v>WHITE</v>
          </cell>
          <cell r="P45" t="str">
            <v>WHITE</v>
          </cell>
          <cell r="Q45" t="str">
            <v>Waiting</v>
          </cell>
          <cell r="S45" t="str">
            <v>2-1510A045-S0064</v>
          </cell>
          <cell r="T45" t="str">
            <v>LABEL</v>
          </cell>
          <cell r="U45" t="str">
            <v>CARE LABEL</v>
          </cell>
          <cell r="V45" t="str">
            <v>PAPER</v>
          </cell>
          <cell r="W45" t="str">
            <v>106.00x38.00 MM</v>
          </cell>
          <cell r="X45" t="str">
            <v>WHITE/BLACK</v>
          </cell>
          <cell r="Z45" t="str">
            <v>106.00x38.00 MM</v>
          </cell>
          <cell r="AA45" t="str">
            <v>PALACE</v>
          </cell>
          <cell r="AB45" t="str">
            <v>SH TRIMS</v>
          </cell>
          <cell r="AC45" t="str">
            <v>SS25</v>
          </cell>
          <cell r="AD45" t="str">
            <v>PCS</v>
          </cell>
          <cell r="AF45">
            <v>1</v>
          </cell>
          <cell r="AG45">
            <v>238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P28TS101</v>
          </cell>
          <cell r="K46" t="str">
            <v>SS TEE</v>
          </cell>
          <cell r="L46" t="str">
            <v>BLACK</v>
          </cell>
          <cell r="M46" t="str">
            <v>CARE LABEL 100% COTTON</v>
          </cell>
          <cell r="O46" t="str">
            <v>WHITE</v>
          </cell>
          <cell r="P46" t="str">
            <v>WHITE</v>
          </cell>
          <cell r="Q46" t="str">
            <v>Waiting</v>
          </cell>
          <cell r="S46" t="str">
            <v>2-1510A045-S0064</v>
          </cell>
          <cell r="T46" t="str">
            <v>LABEL</v>
          </cell>
          <cell r="U46" t="str">
            <v>CARE LABEL</v>
          </cell>
          <cell r="V46" t="str">
            <v>PAPER</v>
          </cell>
          <cell r="W46" t="str">
            <v>106.00x38.00 MM</v>
          </cell>
          <cell r="X46" t="str">
            <v>WHITE/BLACK</v>
          </cell>
          <cell r="Z46" t="str">
            <v>106.00x38.00 MM</v>
          </cell>
          <cell r="AA46" t="str">
            <v>PALACE</v>
          </cell>
          <cell r="AB46" t="str">
            <v>SH TRIMS</v>
          </cell>
          <cell r="AC46" t="str">
            <v>SS25</v>
          </cell>
          <cell r="AD46" t="str">
            <v>PCS</v>
          </cell>
          <cell r="AF46">
            <v>1</v>
          </cell>
          <cell r="AG46">
            <v>238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P28TS035</v>
          </cell>
          <cell r="K47" t="str">
            <v>SS TEE</v>
          </cell>
          <cell r="L47" t="str">
            <v>GREY MARL</v>
          </cell>
          <cell r="M47" t="str">
            <v>CARE LABEL 100% COTTON</v>
          </cell>
          <cell r="O47" t="str">
            <v>WHITE</v>
          </cell>
          <cell r="P47" t="str">
            <v>WHITE</v>
          </cell>
          <cell r="Q47" t="str">
            <v>Waiting</v>
          </cell>
          <cell r="S47" t="str">
            <v>2-1510A045-S0064</v>
          </cell>
          <cell r="T47" t="str">
            <v>LABEL</v>
          </cell>
          <cell r="U47" t="str">
            <v>CARE LABEL</v>
          </cell>
          <cell r="V47" t="str">
            <v>PAPER</v>
          </cell>
          <cell r="W47" t="str">
            <v>106.00x38.00 MM</v>
          </cell>
          <cell r="X47" t="str">
            <v>WHITE/BLACK</v>
          </cell>
          <cell r="Z47" t="str">
            <v>106.00x38.00 MM</v>
          </cell>
          <cell r="AA47" t="str">
            <v>PALACE</v>
          </cell>
          <cell r="AB47" t="str">
            <v>SH TRIMS</v>
          </cell>
          <cell r="AC47" t="str">
            <v>SS25</v>
          </cell>
          <cell r="AD47" t="str">
            <v>PCS</v>
          </cell>
          <cell r="AF47">
            <v>1</v>
          </cell>
          <cell r="AG47">
            <v>166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P28TS079</v>
          </cell>
          <cell r="K48" t="str">
            <v>SS TEE</v>
          </cell>
          <cell r="L48" t="str">
            <v>BLUE BERRY</v>
          </cell>
          <cell r="M48" t="str">
            <v>CARE LABEL 100% COTTON</v>
          </cell>
          <cell r="O48" t="str">
            <v>WHITE</v>
          </cell>
          <cell r="P48" t="str">
            <v>WHITE</v>
          </cell>
          <cell r="Q48" t="str">
            <v>Waiting</v>
          </cell>
          <cell r="S48" t="str">
            <v>2-1510A045-S0064</v>
          </cell>
          <cell r="T48" t="str">
            <v>LABEL</v>
          </cell>
          <cell r="U48" t="str">
            <v>CARE LABEL</v>
          </cell>
          <cell r="V48" t="str">
            <v>PAPER</v>
          </cell>
          <cell r="W48" t="str">
            <v>106.00x38.00 MM</v>
          </cell>
          <cell r="X48" t="str">
            <v>WHITE/BLACK</v>
          </cell>
          <cell r="Z48" t="str">
            <v>106.00x38.00 MM</v>
          </cell>
          <cell r="AA48" t="str">
            <v>PALACE</v>
          </cell>
          <cell r="AB48" t="str">
            <v>SH TRIMS</v>
          </cell>
          <cell r="AC48" t="str">
            <v>SS25</v>
          </cell>
          <cell r="AD48" t="str">
            <v>PCS</v>
          </cell>
          <cell r="AF48">
            <v>1</v>
          </cell>
          <cell r="AG48">
            <v>148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P28TS080</v>
          </cell>
          <cell r="K49" t="str">
            <v>SS TEE</v>
          </cell>
          <cell r="L49" t="str">
            <v>FOX</v>
          </cell>
          <cell r="M49" t="str">
            <v>CARE LABEL 100% COTTON</v>
          </cell>
          <cell r="O49" t="str">
            <v>WHITE</v>
          </cell>
          <cell r="P49" t="str">
            <v>WHITE</v>
          </cell>
          <cell r="Q49" t="str">
            <v>Waiting</v>
          </cell>
          <cell r="S49" t="str">
            <v>2-1510A045-S0064</v>
          </cell>
          <cell r="T49" t="str">
            <v>LABEL</v>
          </cell>
          <cell r="U49" t="str">
            <v>CARE LABEL</v>
          </cell>
          <cell r="V49" t="str">
            <v>PAPER</v>
          </cell>
          <cell r="W49" t="str">
            <v>106.00x38.00 MM</v>
          </cell>
          <cell r="X49" t="str">
            <v>WHITE/BLACK</v>
          </cell>
          <cell r="Z49" t="str">
            <v>106.00x38.00 MM</v>
          </cell>
          <cell r="AA49" t="str">
            <v>PALACE</v>
          </cell>
          <cell r="AB49" t="str">
            <v>SH TRIMS</v>
          </cell>
          <cell r="AC49" t="str">
            <v>SS25</v>
          </cell>
          <cell r="AD49" t="str">
            <v>PCS</v>
          </cell>
          <cell r="AF49">
            <v>1</v>
          </cell>
          <cell r="AG49">
            <v>148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P28TS198</v>
          </cell>
          <cell r="K50" t="str">
            <v>SS TEE</v>
          </cell>
          <cell r="L50" t="str">
            <v>BERG</v>
          </cell>
          <cell r="M50" t="str">
            <v>CARE LABEL 100% COTTON</v>
          </cell>
          <cell r="O50" t="str">
            <v>WHITE</v>
          </cell>
          <cell r="P50" t="str">
            <v>WHITE</v>
          </cell>
          <cell r="Q50" t="str">
            <v>Waiting</v>
          </cell>
          <cell r="S50" t="str">
            <v>2-1510A045-S0064</v>
          </cell>
          <cell r="T50" t="str">
            <v>LABEL</v>
          </cell>
          <cell r="U50" t="str">
            <v>CARE LABEL</v>
          </cell>
          <cell r="V50" t="str">
            <v>PAPER</v>
          </cell>
          <cell r="W50" t="str">
            <v>106.00x38.00 MM</v>
          </cell>
          <cell r="X50" t="str">
            <v>WHITE/BLACK</v>
          </cell>
          <cell r="Z50" t="str">
            <v>106.00x38.00 MM</v>
          </cell>
          <cell r="AA50" t="str">
            <v>PALACE</v>
          </cell>
          <cell r="AB50" t="str">
            <v>SH TRIMS</v>
          </cell>
          <cell r="AC50" t="str">
            <v>SS25</v>
          </cell>
          <cell r="AD50" t="str">
            <v>PCS</v>
          </cell>
          <cell r="AF50">
            <v>1</v>
          </cell>
          <cell r="AG50">
            <v>249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P28TS141</v>
          </cell>
          <cell r="K51" t="str">
            <v>SS TEE</v>
          </cell>
          <cell r="L51" t="str">
            <v>WHITE</v>
          </cell>
          <cell r="M51" t="str">
            <v>CARE LABEL 100% COTTON</v>
          </cell>
          <cell r="O51" t="str">
            <v>WHITE</v>
          </cell>
          <cell r="P51" t="str">
            <v>WHITE</v>
          </cell>
          <cell r="Q51" t="str">
            <v>Waiting</v>
          </cell>
          <cell r="S51" t="str">
            <v>2-1510A045-S0064</v>
          </cell>
          <cell r="T51" t="str">
            <v>LABEL</v>
          </cell>
          <cell r="U51" t="str">
            <v>CARE LABEL</v>
          </cell>
          <cell r="V51" t="str">
            <v>PAPER</v>
          </cell>
          <cell r="W51" t="str">
            <v>106.00x38.00 MM</v>
          </cell>
          <cell r="X51" t="str">
            <v>WHITE/BLACK</v>
          </cell>
          <cell r="Z51" t="str">
            <v>106.00x38.00 MM</v>
          </cell>
          <cell r="AA51" t="str">
            <v>PALACE</v>
          </cell>
          <cell r="AB51" t="str">
            <v>SH TRIMS</v>
          </cell>
          <cell r="AC51" t="str">
            <v>SS25</v>
          </cell>
          <cell r="AD51" t="str">
            <v>PCS</v>
          </cell>
          <cell r="AF51">
            <v>1</v>
          </cell>
          <cell r="AG51">
            <v>1605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P28TS143</v>
          </cell>
          <cell r="K52" t="str">
            <v>SS TEE</v>
          </cell>
          <cell r="L52" t="str">
            <v>BLACK</v>
          </cell>
          <cell r="M52" t="str">
            <v>CARE LABEL 100% COTTON</v>
          </cell>
          <cell r="O52" t="str">
            <v>WHITE</v>
          </cell>
          <cell r="P52" t="str">
            <v>WHITE</v>
          </cell>
          <cell r="Q52" t="str">
            <v>Waiting</v>
          </cell>
          <cell r="S52" t="str">
            <v>2-1510A045-S0064</v>
          </cell>
          <cell r="T52" t="str">
            <v>LABEL</v>
          </cell>
          <cell r="U52" t="str">
            <v>CARE LABEL</v>
          </cell>
          <cell r="V52" t="str">
            <v>PAPER</v>
          </cell>
          <cell r="W52" t="str">
            <v>106.00x38.00 MM</v>
          </cell>
          <cell r="X52" t="str">
            <v>WHITE/BLACK</v>
          </cell>
          <cell r="Z52" t="str">
            <v>106.00x38.00 MM</v>
          </cell>
          <cell r="AA52" t="str">
            <v>PALACE</v>
          </cell>
          <cell r="AB52" t="str">
            <v>SH TRIMS</v>
          </cell>
          <cell r="AC52" t="str">
            <v>SS25</v>
          </cell>
          <cell r="AD52" t="str">
            <v>PCS</v>
          </cell>
          <cell r="AF52">
            <v>1</v>
          </cell>
          <cell r="AG52">
            <v>1491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P28TS146</v>
          </cell>
          <cell r="K53" t="str">
            <v>SS TEE</v>
          </cell>
          <cell r="L53" t="str">
            <v>STONEY GREY</v>
          </cell>
          <cell r="M53" t="str">
            <v>CARE LABEL 100% COTTON</v>
          </cell>
          <cell r="O53" t="str">
            <v>WHITE</v>
          </cell>
          <cell r="P53" t="str">
            <v>WHITE</v>
          </cell>
          <cell r="Q53" t="str">
            <v>Waiting</v>
          </cell>
          <cell r="S53" t="str">
            <v>2-1510A045-S0064</v>
          </cell>
          <cell r="T53" t="str">
            <v>LABEL</v>
          </cell>
          <cell r="U53" t="str">
            <v>CARE LABEL</v>
          </cell>
          <cell r="V53" t="str">
            <v>PAPER</v>
          </cell>
          <cell r="W53" t="str">
            <v>106.00x38.00 MM</v>
          </cell>
          <cell r="X53" t="str">
            <v>WHITE/BLACK</v>
          </cell>
          <cell r="Z53" t="str">
            <v>106.00x38.00 MM</v>
          </cell>
          <cell r="AA53" t="str">
            <v>PALACE</v>
          </cell>
          <cell r="AB53" t="str">
            <v>SH TRIMS</v>
          </cell>
          <cell r="AC53" t="str">
            <v>SS25</v>
          </cell>
          <cell r="AD53" t="str">
            <v>PCS</v>
          </cell>
          <cell r="AF53">
            <v>1</v>
          </cell>
          <cell r="AG53">
            <v>380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P28TS182</v>
          </cell>
          <cell r="K54" t="str">
            <v>SS TEE</v>
          </cell>
          <cell r="L54" t="str">
            <v>RACY GREEN</v>
          </cell>
          <cell r="M54" t="str">
            <v>CARE LABEL 100% COTTON</v>
          </cell>
          <cell r="O54" t="str">
            <v>WHITE</v>
          </cell>
          <cell r="P54" t="str">
            <v>WHITE</v>
          </cell>
          <cell r="Q54" t="str">
            <v>Waiting</v>
          </cell>
          <cell r="S54" t="str">
            <v>2-1510A045-S0064</v>
          </cell>
          <cell r="T54" t="str">
            <v>LABEL</v>
          </cell>
          <cell r="U54" t="str">
            <v>CARE LABEL</v>
          </cell>
          <cell r="V54" t="str">
            <v>PAPER</v>
          </cell>
          <cell r="W54" t="str">
            <v>106.00x38.00 MM</v>
          </cell>
          <cell r="X54" t="str">
            <v>WHITE/BLACK</v>
          </cell>
          <cell r="Z54" t="str">
            <v>106.00x38.00 MM</v>
          </cell>
          <cell r="AA54" t="str">
            <v>PALACE</v>
          </cell>
          <cell r="AB54" t="str">
            <v>SH TRIMS</v>
          </cell>
          <cell r="AC54" t="str">
            <v>SS25</v>
          </cell>
          <cell r="AD54" t="str">
            <v>PCS</v>
          </cell>
          <cell r="AF54">
            <v>1</v>
          </cell>
          <cell r="AG54">
            <v>484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P28TS196</v>
          </cell>
          <cell r="K55" t="str">
            <v>SS TEE</v>
          </cell>
          <cell r="L55" t="str">
            <v>PASTEL PURPLE</v>
          </cell>
          <cell r="M55" t="str">
            <v>CARE LABEL 100% COTTON</v>
          </cell>
          <cell r="O55" t="str">
            <v>WHITE</v>
          </cell>
          <cell r="P55" t="str">
            <v>WHITE</v>
          </cell>
          <cell r="Q55" t="str">
            <v>Waiting</v>
          </cell>
          <cell r="S55" t="str">
            <v>2-1510A045-S0064</v>
          </cell>
          <cell r="T55" t="str">
            <v>LABEL</v>
          </cell>
          <cell r="U55" t="str">
            <v>CARE LABEL</v>
          </cell>
          <cell r="V55" t="str">
            <v>PAPER</v>
          </cell>
          <cell r="W55" t="str">
            <v>106.00x38.00 MM</v>
          </cell>
          <cell r="X55" t="str">
            <v>WHITE/BLACK</v>
          </cell>
          <cell r="Z55" t="str">
            <v>106.00x38.00 MM</v>
          </cell>
          <cell r="AA55" t="str">
            <v>PALACE</v>
          </cell>
          <cell r="AB55" t="str">
            <v>SH TRIMS</v>
          </cell>
          <cell r="AC55" t="str">
            <v>SS25</v>
          </cell>
          <cell r="AD55" t="str">
            <v>PCS</v>
          </cell>
          <cell r="AF55">
            <v>1</v>
          </cell>
          <cell r="AG55">
            <v>249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P28TS144</v>
          </cell>
          <cell r="K56" t="str">
            <v>SS TEE</v>
          </cell>
          <cell r="L56" t="str">
            <v>GREY MARL</v>
          </cell>
          <cell r="M56" t="str">
            <v>CARE LABEL 100% COTTON</v>
          </cell>
          <cell r="O56" t="str">
            <v>WHITE</v>
          </cell>
          <cell r="P56" t="str">
            <v>WHITE</v>
          </cell>
          <cell r="Q56" t="str">
            <v>Waiting</v>
          </cell>
          <cell r="S56" t="str">
            <v>2-1510A045-S0064</v>
          </cell>
          <cell r="T56" t="str">
            <v>LABEL</v>
          </cell>
          <cell r="U56" t="str">
            <v>CARE LABEL</v>
          </cell>
          <cell r="V56" t="str">
            <v>PAPER</v>
          </cell>
          <cell r="W56" t="str">
            <v>106.00x38.00 MM</v>
          </cell>
          <cell r="X56" t="str">
            <v>WHITE/BLACK</v>
          </cell>
          <cell r="Z56" t="str">
            <v>106.00x38.00 MM</v>
          </cell>
          <cell r="AA56" t="str">
            <v>PALACE</v>
          </cell>
          <cell r="AB56" t="str">
            <v>SH TRIMS</v>
          </cell>
          <cell r="AC56" t="str">
            <v>SS25</v>
          </cell>
          <cell r="AD56" t="str">
            <v>PCS</v>
          </cell>
          <cell r="AF56">
            <v>1</v>
          </cell>
          <cell r="AG56">
            <v>849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P28TS145</v>
          </cell>
          <cell r="K57" t="str">
            <v>SS TEE</v>
          </cell>
          <cell r="L57" t="str">
            <v>NAVY</v>
          </cell>
          <cell r="M57" t="str">
            <v>CARE LABEL 100% COTTON</v>
          </cell>
          <cell r="O57" t="str">
            <v>WHITE</v>
          </cell>
          <cell r="P57" t="str">
            <v>WHITE</v>
          </cell>
          <cell r="Q57" t="str">
            <v>Waiting</v>
          </cell>
          <cell r="S57" t="str">
            <v>2-1510A045-S0064</v>
          </cell>
          <cell r="T57" t="str">
            <v>LABEL</v>
          </cell>
          <cell r="U57" t="str">
            <v>CARE LABEL</v>
          </cell>
          <cell r="V57" t="str">
            <v>PAPER</v>
          </cell>
          <cell r="W57" t="str">
            <v>106.00x38.00 MM</v>
          </cell>
          <cell r="X57" t="str">
            <v>WHITE/BLACK</v>
          </cell>
          <cell r="Z57" t="str">
            <v>106.00x38.00 MM</v>
          </cell>
          <cell r="AA57" t="str">
            <v>PALACE</v>
          </cell>
          <cell r="AB57" t="str">
            <v>SH TRIMS</v>
          </cell>
          <cell r="AC57" t="str">
            <v>SS25</v>
          </cell>
          <cell r="AD57" t="str">
            <v>PCS</v>
          </cell>
          <cell r="AF57">
            <v>1</v>
          </cell>
          <cell r="AG57">
            <v>955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P28TS220</v>
          </cell>
          <cell r="K58" t="str">
            <v>SS TEE</v>
          </cell>
          <cell r="L58" t="str">
            <v>WHITE</v>
          </cell>
          <cell r="M58" t="str">
            <v>CARE LABEL 100% COTTON</v>
          </cell>
          <cell r="O58" t="str">
            <v>WHITE</v>
          </cell>
          <cell r="P58" t="str">
            <v>WHITE</v>
          </cell>
          <cell r="Q58" t="str">
            <v>Waiting</v>
          </cell>
          <cell r="S58" t="str">
            <v>2-1510A045-S0064</v>
          </cell>
          <cell r="T58" t="str">
            <v>LABEL</v>
          </cell>
          <cell r="U58" t="str">
            <v>CARE LABEL</v>
          </cell>
          <cell r="V58" t="str">
            <v>PAPER</v>
          </cell>
          <cell r="W58" t="str">
            <v>106.00x38.00 MM</v>
          </cell>
          <cell r="X58" t="str">
            <v>WHITE/BLACK</v>
          </cell>
          <cell r="Z58" t="str">
            <v>106.00x38.00 MM</v>
          </cell>
          <cell r="AA58" t="str">
            <v>PALACE</v>
          </cell>
          <cell r="AB58" t="str">
            <v>SH TRIMS</v>
          </cell>
          <cell r="AC58" t="str">
            <v>SS25</v>
          </cell>
          <cell r="AD58" t="str">
            <v>PCS</v>
          </cell>
          <cell r="AF58">
            <v>1</v>
          </cell>
          <cell r="AG58">
            <v>262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P28TS153</v>
          </cell>
          <cell r="K59" t="str">
            <v>SS TEE</v>
          </cell>
          <cell r="L59" t="str">
            <v>NAVY</v>
          </cell>
          <cell r="M59" t="str">
            <v>CARE LABEL 100% COTTON</v>
          </cell>
          <cell r="O59" t="str">
            <v>WHITE</v>
          </cell>
          <cell r="P59" t="str">
            <v>WHITE</v>
          </cell>
          <cell r="Q59" t="str">
            <v>Waiting</v>
          </cell>
          <cell r="S59" t="str">
            <v>2-1510A045-S0064</v>
          </cell>
          <cell r="T59" t="str">
            <v>LABEL</v>
          </cell>
          <cell r="U59" t="str">
            <v>CARE LABEL</v>
          </cell>
          <cell r="V59" t="str">
            <v>PAPER</v>
          </cell>
          <cell r="W59" t="str">
            <v>106.00x38.00 MM</v>
          </cell>
          <cell r="X59" t="str">
            <v>WHITE/BLACK</v>
          </cell>
          <cell r="Z59" t="str">
            <v>106.00x38.00 MM</v>
          </cell>
          <cell r="AA59" t="str">
            <v>PALACE</v>
          </cell>
          <cell r="AB59" t="str">
            <v>SH TRIMS</v>
          </cell>
          <cell r="AC59" t="str">
            <v>SS25</v>
          </cell>
          <cell r="AD59" t="str">
            <v>PCS</v>
          </cell>
          <cell r="AF59">
            <v>1</v>
          </cell>
          <cell r="AG59">
            <v>231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P28TS151</v>
          </cell>
          <cell r="K60" t="str">
            <v>SS TEE</v>
          </cell>
          <cell r="L60" t="str">
            <v>BLACK</v>
          </cell>
          <cell r="M60" t="str">
            <v>CARE LABEL 100% COTTON</v>
          </cell>
          <cell r="O60" t="str">
            <v>WHITE</v>
          </cell>
          <cell r="P60" t="str">
            <v>WHITE</v>
          </cell>
          <cell r="Q60" t="str">
            <v>Waiting</v>
          </cell>
          <cell r="S60" t="str">
            <v>2-1510A045-S0064</v>
          </cell>
          <cell r="T60" t="str">
            <v>LABEL</v>
          </cell>
          <cell r="U60" t="str">
            <v>CARE LABEL</v>
          </cell>
          <cell r="V60" t="str">
            <v>PAPER</v>
          </cell>
          <cell r="W60" t="str">
            <v>106.00x38.00 MM</v>
          </cell>
          <cell r="X60" t="str">
            <v>WHITE/BLACK</v>
          </cell>
          <cell r="Z60" t="str">
            <v>106.00x38.00 MM</v>
          </cell>
          <cell r="AA60" t="str">
            <v>PALACE</v>
          </cell>
          <cell r="AB60" t="str">
            <v>SH TRIMS</v>
          </cell>
          <cell r="AC60" t="str">
            <v>SS25</v>
          </cell>
          <cell r="AD60" t="str">
            <v>PCS</v>
          </cell>
          <cell r="AF60">
            <v>1</v>
          </cell>
          <cell r="AG60">
            <v>262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P28TS152</v>
          </cell>
          <cell r="K61" t="str">
            <v>SS TEE</v>
          </cell>
          <cell r="L61" t="str">
            <v>GREY MARL</v>
          </cell>
          <cell r="M61" t="str">
            <v>CARE LABEL 100% COTTON</v>
          </cell>
          <cell r="O61" t="str">
            <v>WHITE</v>
          </cell>
          <cell r="P61" t="str">
            <v>WHITE</v>
          </cell>
          <cell r="Q61" t="str">
            <v>Waiting</v>
          </cell>
          <cell r="S61" t="str">
            <v>2-1510A045-S0064</v>
          </cell>
          <cell r="T61" t="str">
            <v>LABEL</v>
          </cell>
          <cell r="U61" t="str">
            <v>CARE LABEL</v>
          </cell>
          <cell r="V61" t="str">
            <v>PAPER</v>
          </cell>
          <cell r="W61" t="str">
            <v>106.00x38.00 MM</v>
          </cell>
          <cell r="X61" t="str">
            <v>WHITE/BLACK</v>
          </cell>
          <cell r="Z61" t="str">
            <v>106.00x38.00 MM</v>
          </cell>
          <cell r="AA61" t="str">
            <v>PALACE</v>
          </cell>
          <cell r="AB61" t="str">
            <v>SH TRIMS</v>
          </cell>
          <cell r="AC61" t="str">
            <v>SS25</v>
          </cell>
          <cell r="AD61" t="str">
            <v>PCS</v>
          </cell>
          <cell r="AF61">
            <v>1</v>
          </cell>
          <cell r="AG61">
            <v>200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P28TS154</v>
          </cell>
          <cell r="K62" t="str">
            <v>SS TEE</v>
          </cell>
          <cell r="L62" t="str">
            <v>YELLOW</v>
          </cell>
          <cell r="M62" t="str">
            <v>CARE LABEL 100% COTTON</v>
          </cell>
          <cell r="O62" t="str">
            <v>WHITE</v>
          </cell>
          <cell r="P62" t="str">
            <v>WHITE</v>
          </cell>
          <cell r="Q62" t="str">
            <v>Waiting</v>
          </cell>
          <cell r="S62" t="str">
            <v>2-1510A045-S0064</v>
          </cell>
          <cell r="T62" t="str">
            <v>LABEL</v>
          </cell>
          <cell r="U62" t="str">
            <v>CARE LABEL</v>
          </cell>
          <cell r="V62" t="str">
            <v>PAPER</v>
          </cell>
          <cell r="W62" t="str">
            <v>106.00x38.00 MM</v>
          </cell>
          <cell r="X62" t="str">
            <v>WHITE/BLACK</v>
          </cell>
          <cell r="Z62" t="str">
            <v>106.00x38.00 MM</v>
          </cell>
          <cell r="AA62" t="str">
            <v>PALACE</v>
          </cell>
          <cell r="AB62" t="str">
            <v>SH TRIMS</v>
          </cell>
          <cell r="AC62" t="str">
            <v>SS25</v>
          </cell>
          <cell r="AD62" t="str">
            <v>PCS</v>
          </cell>
          <cell r="AF62">
            <v>1</v>
          </cell>
          <cell r="AG62">
            <v>122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P28TS215</v>
          </cell>
          <cell r="K63" t="str">
            <v>SS TEE</v>
          </cell>
          <cell r="L63" t="str">
            <v>TRUEST RED</v>
          </cell>
          <cell r="M63" t="str">
            <v>CARE LABEL 100% COTTON</v>
          </cell>
          <cell r="O63" t="str">
            <v>WHITE</v>
          </cell>
          <cell r="P63" t="str">
            <v>WHITE</v>
          </cell>
          <cell r="Q63" t="str">
            <v>Waiting</v>
          </cell>
          <cell r="S63" t="str">
            <v>2-1510A045-S0064</v>
          </cell>
          <cell r="T63" t="str">
            <v>LABEL</v>
          </cell>
          <cell r="U63" t="str">
            <v>CARE LABEL</v>
          </cell>
          <cell r="V63" t="str">
            <v>PAPER</v>
          </cell>
          <cell r="W63" t="str">
            <v>106.00x38.00 MM</v>
          </cell>
          <cell r="X63" t="str">
            <v>WHITE/BLACK</v>
          </cell>
          <cell r="Z63" t="str">
            <v>106.00x38.00 MM</v>
          </cell>
          <cell r="AA63" t="str">
            <v>PALACE</v>
          </cell>
          <cell r="AB63" t="str">
            <v>SH TRIMS</v>
          </cell>
          <cell r="AC63" t="str">
            <v>SS25</v>
          </cell>
          <cell r="AD63" t="str">
            <v>PCS</v>
          </cell>
          <cell r="AF63">
            <v>1</v>
          </cell>
          <cell r="AG63">
            <v>131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P28TS188</v>
          </cell>
          <cell r="K64" t="str">
            <v>SS TEE</v>
          </cell>
          <cell r="L64" t="str">
            <v>TRUEST RED</v>
          </cell>
          <cell r="M64" t="str">
            <v>CARE LABEL 100% COTTON</v>
          </cell>
          <cell r="O64" t="str">
            <v>WHITE</v>
          </cell>
          <cell r="P64" t="str">
            <v>WHITE</v>
          </cell>
          <cell r="Q64" t="str">
            <v>Waiting</v>
          </cell>
          <cell r="S64" t="str">
            <v>2-1510A045-S0064</v>
          </cell>
          <cell r="T64" t="str">
            <v>LABEL</v>
          </cell>
          <cell r="U64" t="str">
            <v>CARE LABEL</v>
          </cell>
          <cell r="V64" t="str">
            <v>PAPER</v>
          </cell>
          <cell r="W64" t="str">
            <v>106.00x38.00 MM</v>
          </cell>
          <cell r="X64" t="str">
            <v>WHITE/BLACK</v>
          </cell>
          <cell r="Z64" t="str">
            <v>106.00x38.00 MM</v>
          </cell>
          <cell r="AA64" t="str">
            <v>PALACE</v>
          </cell>
          <cell r="AB64" t="str">
            <v>SH TRIMS</v>
          </cell>
          <cell r="AC64" t="str">
            <v>SS25</v>
          </cell>
          <cell r="AD64" t="str">
            <v>PCS</v>
          </cell>
          <cell r="AF64">
            <v>1</v>
          </cell>
          <cell r="AG64">
            <v>123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P28TS164</v>
          </cell>
          <cell r="K65" t="str">
            <v>SS TEE</v>
          </cell>
          <cell r="L65" t="str">
            <v>WHITE</v>
          </cell>
          <cell r="M65" t="str">
            <v>CARE LABEL 100% COTTON</v>
          </cell>
          <cell r="O65" t="str">
            <v>WHITE</v>
          </cell>
          <cell r="P65" t="str">
            <v>WHITE</v>
          </cell>
          <cell r="Q65" t="str">
            <v>Waiting</v>
          </cell>
          <cell r="S65" t="str">
            <v>2-1510A045-S0064</v>
          </cell>
          <cell r="T65" t="str">
            <v>LABEL</v>
          </cell>
          <cell r="U65" t="str">
            <v>CARE LABEL</v>
          </cell>
          <cell r="V65" t="str">
            <v>PAPER</v>
          </cell>
          <cell r="W65" t="str">
            <v>106.00x38.00 MM</v>
          </cell>
          <cell r="X65" t="str">
            <v>WHITE/BLACK</v>
          </cell>
          <cell r="Z65" t="str">
            <v>106.00x38.00 MM</v>
          </cell>
          <cell r="AA65" t="str">
            <v>PALACE</v>
          </cell>
          <cell r="AB65" t="str">
            <v>SH TRIMS</v>
          </cell>
          <cell r="AC65" t="str">
            <v>SS25</v>
          </cell>
          <cell r="AD65" t="str">
            <v>PCS</v>
          </cell>
          <cell r="AF65">
            <v>1</v>
          </cell>
          <cell r="AG65">
            <v>297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P28TS166</v>
          </cell>
          <cell r="K66" t="str">
            <v>SS TEE</v>
          </cell>
          <cell r="L66" t="str">
            <v>GREY MARL</v>
          </cell>
          <cell r="M66" t="str">
            <v>CARE LABEL 100% COTTON</v>
          </cell>
          <cell r="O66" t="str">
            <v>WHITE</v>
          </cell>
          <cell r="P66" t="str">
            <v>WHITE</v>
          </cell>
          <cell r="Q66" t="str">
            <v>Waiting</v>
          </cell>
          <cell r="S66" t="str">
            <v>2-1510A045-S0064</v>
          </cell>
          <cell r="T66" t="str">
            <v>LABEL</v>
          </cell>
          <cell r="U66" t="str">
            <v>CARE LABEL</v>
          </cell>
          <cell r="V66" t="str">
            <v>PAPER</v>
          </cell>
          <cell r="W66" t="str">
            <v>106.00x38.00 MM</v>
          </cell>
          <cell r="X66" t="str">
            <v>WHITE/BLACK</v>
          </cell>
          <cell r="Z66" t="str">
            <v>106.00x38.00 MM</v>
          </cell>
          <cell r="AA66" t="str">
            <v>PALACE</v>
          </cell>
          <cell r="AB66" t="str">
            <v>SH TRIMS</v>
          </cell>
          <cell r="AC66" t="str">
            <v>SS25</v>
          </cell>
          <cell r="AD66" t="str">
            <v>PCS</v>
          </cell>
          <cell r="AF66">
            <v>1</v>
          </cell>
          <cell r="AG66">
            <v>214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P28TS183</v>
          </cell>
          <cell r="K67" t="str">
            <v>SS TEE</v>
          </cell>
          <cell r="L67" t="str">
            <v>NAVY</v>
          </cell>
          <cell r="M67" t="str">
            <v>CARE LABEL 100% COTTON</v>
          </cell>
          <cell r="O67" t="str">
            <v>WHITE</v>
          </cell>
          <cell r="P67" t="str">
            <v>WHITE</v>
          </cell>
          <cell r="Q67" t="str">
            <v>Waiting</v>
          </cell>
          <cell r="S67" t="str">
            <v>2-1510A045-S0064</v>
          </cell>
          <cell r="T67" t="str">
            <v>LABEL</v>
          </cell>
          <cell r="U67" t="str">
            <v>CARE LABEL</v>
          </cell>
          <cell r="V67" t="str">
            <v>PAPER</v>
          </cell>
          <cell r="W67" t="str">
            <v>106.00x38.00 MM</v>
          </cell>
          <cell r="X67" t="str">
            <v>WHITE/BLACK</v>
          </cell>
          <cell r="Z67" t="str">
            <v>106.00x38.00 MM</v>
          </cell>
          <cell r="AA67" t="str">
            <v>PALACE</v>
          </cell>
          <cell r="AB67" t="str">
            <v>SH TRIMS</v>
          </cell>
          <cell r="AC67" t="str">
            <v>SS25</v>
          </cell>
          <cell r="AD67" t="str">
            <v>PCS</v>
          </cell>
          <cell r="AF67">
            <v>1</v>
          </cell>
          <cell r="AG67">
            <v>214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P28TS165</v>
          </cell>
          <cell r="K68" t="str">
            <v>SS TEE</v>
          </cell>
          <cell r="L68" t="str">
            <v>BLACK</v>
          </cell>
          <cell r="M68" t="str">
            <v>CARE LABEL 100% COTTON</v>
          </cell>
          <cell r="O68" t="str">
            <v>WHITE</v>
          </cell>
          <cell r="P68" t="str">
            <v>WHITE</v>
          </cell>
          <cell r="Q68" t="str">
            <v>Waiting</v>
          </cell>
          <cell r="S68" t="str">
            <v>2-1510A045-S0064</v>
          </cell>
          <cell r="T68" t="str">
            <v>LABEL</v>
          </cell>
          <cell r="U68" t="str">
            <v>CARE LABEL</v>
          </cell>
          <cell r="V68" t="str">
            <v>PAPER</v>
          </cell>
          <cell r="W68" t="str">
            <v>106.00x38.00 MM</v>
          </cell>
          <cell r="X68" t="str">
            <v>WHITE/BLACK</v>
          </cell>
          <cell r="Z68" t="str">
            <v>106.00x38.00 MM</v>
          </cell>
          <cell r="AA68" t="str">
            <v>PALACE</v>
          </cell>
          <cell r="AB68" t="str">
            <v>SH TRIMS</v>
          </cell>
          <cell r="AC68" t="str">
            <v>SS25</v>
          </cell>
          <cell r="AD68" t="str">
            <v>PCS</v>
          </cell>
          <cell r="AF68">
            <v>1</v>
          </cell>
          <cell r="AG68">
            <v>297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P28TS212</v>
          </cell>
          <cell r="K69" t="str">
            <v>SS TEE</v>
          </cell>
          <cell r="L69" t="str">
            <v>PURP</v>
          </cell>
          <cell r="M69" t="str">
            <v>CARE LABEL 100% COTTON</v>
          </cell>
          <cell r="O69" t="str">
            <v>WHITE</v>
          </cell>
          <cell r="P69" t="str">
            <v>WHITE</v>
          </cell>
          <cell r="Q69" t="str">
            <v>Waiting</v>
          </cell>
          <cell r="S69" t="str">
            <v>2-1510A045-S0064</v>
          </cell>
          <cell r="T69" t="str">
            <v>LABEL</v>
          </cell>
          <cell r="U69" t="str">
            <v>CARE LABEL</v>
          </cell>
          <cell r="V69" t="str">
            <v>PAPER</v>
          </cell>
          <cell r="W69" t="str">
            <v>106.00x38.00 MM</v>
          </cell>
          <cell r="X69" t="str">
            <v>WHITE/BLACK</v>
          </cell>
          <cell r="Z69" t="str">
            <v>106.00x38.00 MM</v>
          </cell>
          <cell r="AA69" t="str">
            <v>PALACE</v>
          </cell>
          <cell r="AB69" t="str">
            <v>SH TRIMS</v>
          </cell>
          <cell r="AC69" t="str">
            <v>SS25</v>
          </cell>
          <cell r="AD69" t="str">
            <v>PCS</v>
          </cell>
          <cell r="AF69">
            <v>1</v>
          </cell>
          <cell r="AG69">
            <v>152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P28TS173</v>
          </cell>
          <cell r="K70" t="str">
            <v>SS TEE</v>
          </cell>
          <cell r="L70" t="str">
            <v>NAVY</v>
          </cell>
          <cell r="M70" t="str">
            <v>CARE LABEL 100% COTTON</v>
          </cell>
          <cell r="O70" t="str">
            <v>WHITE</v>
          </cell>
          <cell r="P70" t="str">
            <v>WHITE</v>
          </cell>
          <cell r="Q70" t="str">
            <v>Waiting</v>
          </cell>
          <cell r="S70" t="str">
            <v>2-1510A045-S0064</v>
          </cell>
          <cell r="T70" t="str">
            <v>LABEL</v>
          </cell>
          <cell r="U70" t="str">
            <v>CARE LABEL</v>
          </cell>
          <cell r="V70" t="str">
            <v>PAPER</v>
          </cell>
          <cell r="W70" t="str">
            <v>106.00x38.00 MM</v>
          </cell>
          <cell r="X70" t="str">
            <v>WHITE/BLACK</v>
          </cell>
          <cell r="Z70" t="str">
            <v>106.00x38.00 MM</v>
          </cell>
          <cell r="AA70" t="str">
            <v>PALACE</v>
          </cell>
          <cell r="AB70" t="str">
            <v>SH TRIMS</v>
          </cell>
          <cell r="AC70" t="str">
            <v>SS25</v>
          </cell>
          <cell r="AD70" t="str">
            <v>PCS</v>
          </cell>
          <cell r="AF70">
            <v>1</v>
          </cell>
          <cell r="AG70">
            <v>590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P28TS170</v>
          </cell>
          <cell r="K71" t="str">
            <v>SS TEE</v>
          </cell>
          <cell r="L71" t="str">
            <v>BLACK</v>
          </cell>
          <cell r="M71" t="str">
            <v>CARE LABEL 100% COTTON</v>
          </cell>
          <cell r="O71" t="str">
            <v>WHITE</v>
          </cell>
          <cell r="P71" t="str">
            <v>WHITE</v>
          </cell>
          <cell r="Q71" t="str">
            <v>Waiting</v>
          </cell>
          <cell r="S71" t="str">
            <v>2-1510A045-S0064</v>
          </cell>
          <cell r="T71" t="str">
            <v>LABEL</v>
          </cell>
          <cell r="U71" t="str">
            <v>CARE LABEL</v>
          </cell>
          <cell r="V71" t="str">
            <v>PAPER</v>
          </cell>
          <cell r="W71" t="str">
            <v>106.00x38.00 MM</v>
          </cell>
          <cell r="X71" t="str">
            <v>WHITE/BLACK</v>
          </cell>
          <cell r="Z71" t="str">
            <v>106.00x38.00 MM</v>
          </cell>
          <cell r="AA71" t="str">
            <v>PALACE</v>
          </cell>
          <cell r="AB71" t="str">
            <v>SH TRIMS</v>
          </cell>
          <cell r="AC71" t="str">
            <v>SS25</v>
          </cell>
          <cell r="AD71" t="str">
            <v>PCS</v>
          </cell>
          <cell r="AF71">
            <v>1</v>
          </cell>
          <cell r="AG71">
            <v>1008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P28TS193</v>
          </cell>
          <cell r="K72" t="str">
            <v>SS TEE</v>
          </cell>
          <cell r="L72" t="str">
            <v>LUSH FLUSH</v>
          </cell>
          <cell r="M72" t="str">
            <v>CARE LABEL 100% COTTON</v>
          </cell>
          <cell r="O72" t="str">
            <v>WHITE</v>
          </cell>
          <cell r="P72" t="str">
            <v>WHITE</v>
          </cell>
          <cell r="Q72" t="str">
            <v>Waiting</v>
          </cell>
          <cell r="S72" t="str">
            <v>2-1510A045-S0064</v>
          </cell>
          <cell r="T72" t="str">
            <v>LABEL</v>
          </cell>
          <cell r="U72" t="str">
            <v>CARE LABEL</v>
          </cell>
          <cell r="V72" t="str">
            <v>PAPER</v>
          </cell>
          <cell r="W72" t="str">
            <v>106.00x38.00 MM</v>
          </cell>
          <cell r="X72" t="str">
            <v>WHITE/BLACK</v>
          </cell>
          <cell r="Z72" t="str">
            <v>106.00x38.00 MM</v>
          </cell>
          <cell r="AA72" t="str">
            <v>PALACE</v>
          </cell>
          <cell r="AB72" t="str">
            <v>SH TRIMS</v>
          </cell>
          <cell r="AC72" t="str">
            <v>SS25</v>
          </cell>
          <cell r="AD72" t="str">
            <v>PCS</v>
          </cell>
          <cell r="AF72">
            <v>1</v>
          </cell>
          <cell r="AG72">
            <v>399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P28TS172</v>
          </cell>
          <cell r="K73" t="str">
            <v>SS TEE</v>
          </cell>
          <cell r="L73" t="str">
            <v>GREY MARL</v>
          </cell>
          <cell r="M73" t="str">
            <v>CARE LABEL 100% COTTON</v>
          </cell>
          <cell r="O73" t="str">
            <v>WHITE</v>
          </cell>
          <cell r="P73" t="str">
            <v>WHITE</v>
          </cell>
          <cell r="Q73" t="str">
            <v>Waiting</v>
          </cell>
          <cell r="S73" t="str">
            <v>2-1510A045-S0064</v>
          </cell>
          <cell r="T73" t="str">
            <v>LABEL</v>
          </cell>
          <cell r="U73" t="str">
            <v>CARE LABEL</v>
          </cell>
          <cell r="V73" t="str">
            <v>PAPER</v>
          </cell>
          <cell r="W73" t="str">
            <v>106.00x38.00 MM</v>
          </cell>
          <cell r="X73" t="str">
            <v>WHITE/BLACK</v>
          </cell>
          <cell r="Z73" t="str">
            <v>106.00x38.00 MM</v>
          </cell>
          <cell r="AA73" t="str">
            <v>PALACE</v>
          </cell>
          <cell r="AB73" t="str">
            <v>SH TRIMS</v>
          </cell>
          <cell r="AC73" t="str">
            <v>SS25</v>
          </cell>
          <cell r="AD73" t="str">
            <v>PCS</v>
          </cell>
          <cell r="AF73">
            <v>1</v>
          </cell>
          <cell r="AG73">
            <v>575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P28TS174</v>
          </cell>
          <cell r="K74" t="str">
            <v>SS TEE</v>
          </cell>
          <cell r="L74" t="str">
            <v>CARKEY</v>
          </cell>
          <cell r="M74" t="str">
            <v>CARE LABEL 100% COTTON</v>
          </cell>
          <cell r="O74" t="str">
            <v>WHITE</v>
          </cell>
          <cell r="P74" t="str">
            <v>WHITE</v>
          </cell>
          <cell r="Q74" t="str">
            <v>Waiting</v>
          </cell>
          <cell r="S74" t="str">
            <v>2-1510A045-S0064</v>
          </cell>
          <cell r="T74" t="str">
            <v>LABEL</v>
          </cell>
          <cell r="U74" t="str">
            <v>CARE LABEL</v>
          </cell>
          <cell r="V74" t="str">
            <v>PAPER</v>
          </cell>
          <cell r="W74" t="str">
            <v>106.00x38.00 MM</v>
          </cell>
          <cell r="X74" t="str">
            <v>WHITE/BLACK</v>
          </cell>
          <cell r="Z74" t="str">
            <v>106.00x38.00 MM</v>
          </cell>
          <cell r="AA74" t="str">
            <v>PALACE</v>
          </cell>
          <cell r="AB74" t="str">
            <v>SH TRIMS</v>
          </cell>
          <cell r="AC74" t="str">
            <v>SS25</v>
          </cell>
          <cell r="AD74" t="str">
            <v>PCS</v>
          </cell>
          <cell r="AF74">
            <v>1</v>
          </cell>
          <cell r="AG74">
            <v>313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P28TS176</v>
          </cell>
          <cell r="K75" t="str">
            <v>SS TEE</v>
          </cell>
          <cell r="L75" t="str">
            <v>WHITE</v>
          </cell>
          <cell r="M75" t="str">
            <v>CARE LABEL 100% COTTON</v>
          </cell>
          <cell r="O75" t="str">
            <v>WHITE</v>
          </cell>
          <cell r="P75" t="str">
            <v>WHITE</v>
          </cell>
          <cell r="Q75" t="str">
            <v>Waiting</v>
          </cell>
          <cell r="S75" t="str">
            <v>2-1510A045-S0064</v>
          </cell>
          <cell r="T75" t="str">
            <v>LABEL</v>
          </cell>
          <cell r="U75" t="str">
            <v>CARE LABEL</v>
          </cell>
          <cell r="V75" t="str">
            <v>PAPER</v>
          </cell>
          <cell r="W75" t="str">
            <v>106.00x38.00 MM</v>
          </cell>
          <cell r="X75" t="str">
            <v>WHITE/BLACK</v>
          </cell>
          <cell r="Z75" t="str">
            <v>106.00x38.00 MM</v>
          </cell>
          <cell r="AA75" t="str">
            <v>PALACE</v>
          </cell>
          <cell r="AB75" t="str">
            <v>SH TRIMS</v>
          </cell>
          <cell r="AC75" t="str">
            <v>SS25</v>
          </cell>
          <cell r="AD75" t="str">
            <v>PCS</v>
          </cell>
          <cell r="AF75">
            <v>1</v>
          </cell>
          <cell r="AG75">
            <v>996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P28TS217</v>
          </cell>
          <cell r="K76" t="str">
            <v>SS TEE</v>
          </cell>
          <cell r="L76" t="str">
            <v>YELLOW</v>
          </cell>
          <cell r="M76" t="str">
            <v>CARE LABEL 100% COTTON</v>
          </cell>
          <cell r="O76" t="str">
            <v>WHITE</v>
          </cell>
          <cell r="P76" t="str">
            <v>WHITE</v>
          </cell>
          <cell r="Q76" t="str">
            <v>Waiting</v>
          </cell>
          <cell r="S76" t="str">
            <v>2-1510A045-S0064</v>
          </cell>
          <cell r="T76" t="str">
            <v>LABEL</v>
          </cell>
          <cell r="U76" t="str">
            <v>CARE LABEL</v>
          </cell>
          <cell r="V76" t="str">
            <v>PAPER</v>
          </cell>
          <cell r="W76" t="str">
            <v>106.00x38.00 MM</v>
          </cell>
          <cell r="X76" t="str">
            <v>WHITE/BLACK</v>
          </cell>
          <cell r="Z76" t="str">
            <v>106.00x38.00 MM</v>
          </cell>
          <cell r="AA76" t="str">
            <v>PALACE</v>
          </cell>
          <cell r="AB76" t="str">
            <v>SH TRIMS</v>
          </cell>
          <cell r="AC76" t="str">
            <v>SS25</v>
          </cell>
          <cell r="AD76" t="str">
            <v>PCS</v>
          </cell>
          <cell r="AF76">
            <v>1</v>
          </cell>
          <cell r="AG76">
            <v>130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P28TS213</v>
          </cell>
          <cell r="K77" t="str">
            <v>SS TEE</v>
          </cell>
          <cell r="L77" t="str">
            <v>SKYLINE BLUE</v>
          </cell>
          <cell r="M77" t="str">
            <v>CARE LABEL 100% COTTON</v>
          </cell>
          <cell r="O77" t="str">
            <v>WHITE</v>
          </cell>
          <cell r="P77" t="str">
            <v>WHITE</v>
          </cell>
          <cell r="Q77" t="str">
            <v>Waiting</v>
          </cell>
          <cell r="S77" t="str">
            <v>2-1510A045-S0064</v>
          </cell>
          <cell r="T77" t="str">
            <v>LABEL</v>
          </cell>
          <cell r="U77" t="str">
            <v>CARE LABEL</v>
          </cell>
          <cell r="V77" t="str">
            <v>PAPER</v>
          </cell>
          <cell r="W77" t="str">
            <v>106.00x38.00 MM</v>
          </cell>
          <cell r="X77" t="str">
            <v>WHITE/BLACK</v>
          </cell>
          <cell r="Z77" t="str">
            <v>106.00x38.00 MM</v>
          </cell>
          <cell r="AA77" t="str">
            <v>PALACE</v>
          </cell>
          <cell r="AB77" t="str">
            <v>SH TRIMS</v>
          </cell>
          <cell r="AC77" t="str">
            <v>SS25</v>
          </cell>
          <cell r="AD77" t="str">
            <v>PCS</v>
          </cell>
          <cell r="AF77">
            <v>1</v>
          </cell>
          <cell r="AG77">
            <v>165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P28TS155</v>
          </cell>
          <cell r="K78" t="str">
            <v>SS TEE</v>
          </cell>
          <cell r="L78" t="str">
            <v>WHITE</v>
          </cell>
          <cell r="M78" t="str">
            <v>CARE LABEL 100% COTTON</v>
          </cell>
          <cell r="O78" t="str">
            <v>WHITE</v>
          </cell>
          <cell r="P78" t="str">
            <v>WHITE</v>
          </cell>
          <cell r="Q78" t="str">
            <v>Waiting</v>
          </cell>
          <cell r="S78" t="str">
            <v>2-1510A045-S0064</v>
          </cell>
          <cell r="T78" t="str">
            <v>LABEL</v>
          </cell>
          <cell r="U78" t="str">
            <v>CARE LABEL</v>
          </cell>
          <cell r="V78" t="str">
            <v>PAPER</v>
          </cell>
          <cell r="W78" t="str">
            <v>106.00x38.00 MM</v>
          </cell>
          <cell r="X78" t="str">
            <v>WHITE/BLACK</v>
          </cell>
          <cell r="Z78" t="str">
            <v>106.00x38.00 MM</v>
          </cell>
          <cell r="AA78" t="str">
            <v>PALACE</v>
          </cell>
          <cell r="AB78" t="str">
            <v>SH TRIMS</v>
          </cell>
          <cell r="AC78" t="str">
            <v>SS25</v>
          </cell>
          <cell r="AD78" t="str">
            <v>PCS</v>
          </cell>
          <cell r="AF78">
            <v>1</v>
          </cell>
          <cell r="AG78">
            <v>342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P28TS156</v>
          </cell>
          <cell r="K79" t="str">
            <v>SS TEE</v>
          </cell>
          <cell r="L79" t="str">
            <v>BLACK</v>
          </cell>
          <cell r="M79" t="str">
            <v>CARE LABEL 100% COTTON</v>
          </cell>
          <cell r="O79" t="str">
            <v>WHITE</v>
          </cell>
          <cell r="P79" t="str">
            <v>WHITE</v>
          </cell>
          <cell r="Q79" t="str">
            <v>Waiting</v>
          </cell>
          <cell r="S79" t="str">
            <v>2-1510A045-S0064</v>
          </cell>
          <cell r="T79" t="str">
            <v>LABEL</v>
          </cell>
          <cell r="U79" t="str">
            <v>CARE LABEL</v>
          </cell>
          <cell r="V79" t="str">
            <v>PAPER</v>
          </cell>
          <cell r="W79" t="str">
            <v>106.00x38.00 MM</v>
          </cell>
          <cell r="X79" t="str">
            <v>WHITE/BLACK</v>
          </cell>
          <cell r="Z79" t="str">
            <v>106.00x38.00 MM</v>
          </cell>
          <cell r="AA79" t="str">
            <v>PALACE</v>
          </cell>
          <cell r="AB79" t="str">
            <v>SH TRIMS</v>
          </cell>
          <cell r="AC79" t="str">
            <v>SS25</v>
          </cell>
          <cell r="AD79" t="str">
            <v>PCS</v>
          </cell>
          <cell r="AF79">
            <v>1</v>
          </cell>
          <cell r="AG79">
            <v>309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P28TS160</v>
          </cell>
          <cell r="K80" t="str">
            <v>SS TEE</v>
          </cell>
          <cell r="L80" t="str">
            <v>NAVY</v>
          </cell>
          <cell r="M80" t="str">
            <v>CARE LABEL 100% COTTON</v>
          </cell>
          <cell r="O80" t="str">
            <v>WHITE</v>
          </cell>
          <cell r="P80" t="str">
            <v>WHITE</v>
          </cell>
          <cell r="Q80" t="str">
            <v>Waiting</v>
          </cell>
          <cell r="S80" t="str">
            <v>2-1510A045-S0064</v>
          </cell>
          <cell r="T80" t="str">
            <v>LABEL</v>
          </cell>
          <cell r="U80" t="str">
            <v>CARE LABEL</v>
          </cell>
          <cell r="V80" t="str">
            <v>PAPER</v>
          </cell>
          <cell r="W80" t="str">
            <v>106.00x38.00 MM</v>
          </cell>
          <cell r="X80" t="str">
            <v>WHITE/BLACK</v>
          </cell>
          <cell r="Z80" t="str">
            <v>106.00x38.00 MM</v>
          </cell>
          <cell r="AA80" t="str">
            <v>PALACE</v>
          </cell>
          <cell r="AB80" t="str">
            <v>SH TRIMS</v>
          </cell>
          <cell r="AC80" t="str">
            <v>SS25</v>
          </cell>
          <cell r="AD80" t="str">
            <v>PCS</v>
          </cell>
          <cell r="AF80">
            <v>1</v>
          </cell>
          <cell r="AG80">
            <v>246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P28TS158</v>
          </cell>
          <cell r="K81" t="str">
            <v>SS TEE</v>
          </cell>
          <cell r="L81" t="str">
            <v>GREY MARL</v>
          </cell>
          <cell r="M81" t="str">
            <v>CARE LABEL 100% COTTON</v>
          </cell>
          <cell r="O81" t="str">
            <v>WHITE</v>
          </cell>
          <cell r="P81" t="str">
            <v>WHITE</v>
          </cell>
          <cell r="Q81" t="str">
            <v>Waiting</v>
          </cell>
          <cell r="S81" t="str">
            <v>2-1510A045-S0064</v>
          </cell>
          <cell r="T81" t="str">
            <v>LABEL</v>
          </cell>
          <cell r="U81" t="str">
            <v>CARE LABEL</v>
          </cell>
          <cell r="V81" t="str">
            <v>PAPER</v>
          </cell>
          <cell r="W81" t="str">
            <v>106.00x38.00 MM</v>
          </cell>
          <cell r="X81" t="str">
            <v>WHITE/BLACK</v>
          </cell>
          <cell r="Z81" t="str">
            <v>106.00x38.00 MM</v>
          </cell>
          <cell r="AA81" t="str">
            <v>PALACE</v>
          </cell>
          <cell r="AB81" t="str">
            <v>SH TRIMS</v>
          </cell>
          <cell r="AC81" t="str">
            <v>SS25</v>
          </cell>
          <cell r="AD81" t="str">
            <v>PCS</v>
          </cell>
          <cell r="AF81">
            <v>1</v>
          </cell>
          <cell r="AG81">
            <v>246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P28LS085</v>
          </cell>
          <cell r="K82" t="str">
            <v>LS TEE</v>
          </cell>
          <cell r="L82" t="str">
            <v>WHITE</v>
          </cell>
          <cell r="M82" t="str">
            <v>CARE LABEL 100% COTTON</v>
          </cell>
          <cell r="O82" t="str">
            <v>WHITE</v>
          </cell>
          <cell r="P82" t="str">
            <v>WHITE</v>
          </cell>
          <cell r="Q82" t="str">
            <v>Waiting</v>
          </cell>
          <cell r="S82" t="str">
            <v>2-1510A045-S0064</v>
          </cell>
          <cell r="T82" t="str">
            <v>LABEL</v>
          </cell>
          <cell r="U82" t="str">
            <v>CARE LABEL</v>
          </cell>
          <cell r="V82" t="str">
            <v>PAPER</v>
          </cell>
          <cell r="W82" t="str">
            <v>106.00x38.00 MM</v>
          </cell>
          <cell r="X82" t="str">
            <v>WHITE/BLACK</v>
          </cell>
          <cell r="Z82" t="str">
            <v>106.00x38.00 MM</v>
          </cell>
          <cell r="AA82" t="str">
            <v>PALACE</v>
          </cell>
          <cell r="AB82" t="str">
            <v>SH TRIMS</v>
          </cell>
          <cell r="AC82" t="str">
            <v>SS25</v>
          </cell>
          <cell r="AD82" t="str">
            <v>PCS</v>
          </cell>
          <cell r="AF82">
            <v>1</v>
          </cell>
          <cell r="AG82">
            <v>232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P28LS087</v>
          </cell>
          <cell r="K83" t="str">
            <v>LS TEE</v>
          </cell>
          <cell r="L83" t="str">
            <v>BLACK</v>
          </cell>
          <cell r="M83" t="str">
            <v>CARE LABEL 100% COTTON</v>
          </cell>
          <cell r="O83" t="str">
            <v>WHITE</v>
          </cell>
          <cell r="P83" t="str">
            <v>WHITE</v>
          </cell>
          <cell r="Q83" t="str">
            <v>Waiting</v>
          </cell>
          <cell r="S83" t="str">
            <v>2-1510A045-S0064</v>
          </cell>
          <cell r="T83" t="str">
            <v>LABEL</v>
          </cell>
          <cell r="U83" t="str">
            <v>CARE LABEL</v>
          </cell>
          <cell r="V83" t="str">
            <v>PAPER</v>
          </cell>
          <cell r="W83" t="str">
            <v>106.00x38.00 MM</v>
          </cell>
          <cell r="X83" t="str">
            <v>WHITE/BLACK</v>
          </cell>
          <cell r="Z83" t="str">
            <v>106.00x38.00 MM</v>
          </cell>
          <cell r="AA83" t="str">
            <v>PALACE</v>
          </cell>
          <cell r="AB83" t="str">
            <v>SH TRIMS</v>
          </cell>
          <cell r="AC83" t="str">
            <v>SS25</v>
          </cell>
          <cell r="AD83" t="str">
            <v>PCS</v>
          </cell>
          <cell r="AF83">
            <v>1</v>
          </cell>
          <cell r="AG83">
            <v>274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P28LS089</v>
          </cell>
          <cell r="K84" t="str">
            <v>LS TEE</v>
          </cell>
          <cell r="L84" t="str">
            <v>THE DEEP GREEN</v>
          </cell>
          <cell r="M84" t="str">
            <v>CARE LABEL 100% COTTON</v>
          </cell>
          <cell r="O84" t="str">
            <v>WHITE</v>
          </cell>
          <cell r="P84" t="str">
            <v>WHITE</v>
          </cell>
          <cell r="Q84" t="str">
            <v>Waiting</v>
          </cell>
          <cell r="S84" t="str">
            <v>2-1510A045-S0064</v>
          </cell>
          <cell r="T84" t="str">
            <v>LABEL</v>
          </cell>
          <cell r="U84" t="str">
            <v>CARE LABEL</v>
          </cell>
          <cell r="V84" t="str">
            <v>PAPER</v>
          </cell>
          <cell r="W84" t="str">
            <v>106.00x38.00 MM</v>
          </cell>
          <cell r="X84" t="str">
            <v>WHITE/BLACK</v>
          </cell>
          <cell r="Z84" t="str">
            <v>106.00x38.00 MM</v>
          </cell>
          <cell r="AA84" t="str">
            <v>PALACE</v>
          </cell>
          <cell r="AB84" t="str">
            <v>SH TRIMS</v>
          </cell>
          <cell r="AC84" t="str">
            <v>SS25</v>
          </cell>
          <cell r="AD84" t="str">
            <v>PCS</v>
          </cell>
          <cell r="AF84">
            <v>1</v>
          </cell>
          <cell r="AG84">
            <v>185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P28LS086</v>
          </cell>
          <cell r="K85" t="str">
            <v>LS TEE</v>
          </cell>
          <cell r="L85" t="str">
            <v>TRUEST RED</v>
          </cell>
          <cell r="M85" t="str">
            <v>CARE LABEL 100% COTTON</v>
          </cell>
          <cell r="O85" t="str">
            <v>WHITE</v>
          </cell>
          <cell r="P85" t="str">
            <v>WHITE</v>
          </cell>
          <cell r="Q85" t="str">
            <v>Waiting</v>
          </cell>
          <cell r="S85" t="str">
            <v>2-1510A045-S0064</v>
          </cell>
          <cell r="T85" t="str">
            <v>LABEL</v>
          </cell>
          <cell r="U85" t="str">
            <v>CARE LABEL</v>
          </cell>
          <cell r="V85" t="str">
            <v>PAPER</v>
          </cell>
          <cell r="W85" t="str">
            <v>106.00x38.00 MM</v>
          </cell>
          <cell r="X85" t="str">
            <v>WHITE/BLACK</v>
          </cell>
          <cell r="Z85" t="str">
            <v>106.00x38.00 MM</v>
          </cell>
          <cell r="AA85" t="str">
            <v>PALACE</v>
          </cell>
          <cell r="AB85" t="str">
            <v>SH TRIMS</v>
          </cell>
          <cell r="AC85" t="str">
            <v>SS25</v>
          </cell>
          <cell r="AD85" t="str">
            <v>PCS</v>
          </cell>
          <cell r="AF85">
            <v>1</v>
          </cell>
          <cell r="AG85">
            <v>125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P28SFTS001</v>
          </cell>
          <cell r="K86" t="str">
            <v>SS TEE</v>
          </cell>
          <cell r="L86" t="str">
            <v>WHITE</v>
          </cell>
          <cell r="M86" t="str">
            <v>CARE LABEL 100% COTTON</v>
          </cell>
          <cell r="O86" t="str">
            <v>WHITE</v>
          </cell>
          <cell r="P86" t="str">
            <v>WHITE</v>
          </cell>
          <cell r="Q86" t="str">
            <v>Waiting</v>
          </cell>
          <cell r="S86" t="str">
            <v>2-1510A045-S0064</v>
          </cell>
          <cell r="T86" t="str">
            <v>LABEL</v>
          </cell>
          <cell r="U86" t="str">
            <v>CARE LABEL</v>
          </cell>
          <cell r="V86" t="str">
            <v>PAPER</v>
          </cell>
          <cell r="W86" t="str">
            <v>106.00x38.00 MM</v>
          </cell>
          <cell r="X86" t="str">
            <v>WHITE/BLACK</v>
          </cell>
          <cell r="Z86" t="str">
            <v>106.00x38.00 MM</v>
          </cell>
          <cell r="AA86" t="str">
            <v>PALACE</v>
          </cell>
          <cell r="AB86" t="str">
            <v>SH TRIMS</v>
          </cell>
          <cell r="AC86" t="str">
            <v>SS25</v>
          </cell>
          <cell r="AD86" t="str">
            <v>PCS</v>
          </cell>
          <cell r="AF86">
            <v>1</v>
          </cell>
          <cell r="AG86">
            <v>426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P28SFTS003</v>
          </cell>
          <cell r="K87" t="str">
            <v>SS TEE</v>
          </cell>
          <cell r="L87" t="str">
            <v>YELLOW</v>
          </cell>
          <cell r="M87" t="str">
            <v>CARE LABEL 100% COTTON</v>
          </cell>
          <cell r="O87" t="str">
            <v>WHITE</v>
          </cell>
          <cell r="P87" t="str">
            <v>WHITE</v>
          </cell>
          <cell r="Q87" t="str">
            <v>Waiting</v>
          </cell>
          <cell r="S87" t="str">
            <v>2-1510A045-S0064</v>
          </cell>
          <cell r="T87" t="str">
            <v>LABEL</v>
          </cell>
          <cell r="U87" t="str">
            <v>CARE LABEL</v>
          </cell>
          <cell r="V87" t="str">
            <v>PAPER</v>
          </cell>
          <cell r="W87" t="str">
            <v>106.00x38.00 MM</v>
          </cell>
          <cell r="X87" t="str">
            <v>WHITE/BLACK</v>
          </cell>
          <cell r="Z87" t="str">
            <v>106.00x38.00 MM</v>
          </cell>
          <cell r="AA87" t="str">
            <v>PALACE</v>
          </cell>
          <cell r="AB87" t="str">
            <v>SH TRIMS</v>
          </cell>
          <cell r="AC87" t="str">
            <v>SS25</v>
          </cell>
          <cell r="AD87" t="str">
            <v>PCS</v>
          </cell>
          <cell r="AF87">
            <v>1</v>
          </cell>
          <cell r="AG87">
            <v>159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P28SFTS002</v>
          </cell>
          <cell r="K88" t="str">
            <v>SS TEE</v>
          </cell>
          <cell r="L88" t="str">
            <v>NAVY</v>
          </cell>
          <cell r="M88" t="str">
            <v>CARE LABEL 100% COTTON</v>
          </cell>
          <cell r="O88" t="str">
            <v>WHITE</v>
          </cell>
          <cell r="P88" t="str">
            <v>WHITE</v>
          </cell>
          <cell r="Q88" t="str">
            <v>Waiting</v>
          </cell>
          <cell r="S88" t="str">
            <v>2-1510A045-S0064</v>
          </cell>
          <cell r="T88" t="str">
            <v>LABEL</v>
          </cell>
          <cell r="U88" t="str">
            <v>CARE LABEL</v>
          </cell>
          <cell r="V88" t="str">
            <v>PAPER</v>
          </cell>
          <cell r="W88" t="str">
            <v>106.00x38.00 MM</v>
          </cell>
          <cell r="X88" t="str">
            <v>WHITE/BLACK</v>
          </cell>
          <cell r="Z88" t="str">
            <v>106.00x38.00 MM</v>
          </cell>
          <cell r="AA88" t="str">
            <v>PALACE</v>
          </cell>
          <cell r="AB88" t="str">
            <v>SH TRIMS</v>
          </cell>
          <cell r="AC88" t="str">
            <v>SS25</v>
          </cell>
          <cell r="AD88" t="str">
            <v>PCS</v>
          </cell>
          <cell r="AF88">
            <v>1</v>
          </cell>
          <cell r="AG88">
            <v>257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P28SFTS009</v>
          </cell>
          <cell r="K89" t="str">
            <v>SS TEE</v>
          </cell>
          <cell r="L89" t="str">
            <v>BLACK</v>
          </cell>
          <cell r="M89" t="str">
            <v>CARE LABEL 100% COTTON</v>
          </cell>
          <cell r="O89" t="str">
            <v>WHITE</v>
          </cell>
          <cell r="P89" t="str">
            <v>WHITE</v>
          </cell>
          <cell r="Q89" t="str">
            <v>Waiting</v>
          </cell>
          <cell r="S89" t="str">
            <v>2-1510A045-S0064</v>
          </cell>
          <cell r="T89" t="str">
            <v>LABEL</v>
          </cell>
          <cell r="U89" t="str">
            <v>CARE LABEL</v>
          </cell>
          <cell r="V89" t="str">
            <v>PAPER</v>
          </cell>
          <cell r="W89" t="str">
            <v>106.00x38.00 MM</v>
          </cell>
          <cell r="X89" t="str">
            <v>WHITE/BLACK</v>
          </cell>
          <cell r="Z89" t="str">
            <v>106.00x38.00 MM</v>
          </cell>
          <cell r="AA89" t="str">
            <v>PALACE</v>
          </cell>
          <cell r="AB89" t="str">
            <v>SH TRIMS</v>
          </cell>
          <cell r="AC89" t="str">
            <v>SS25</v>
          </cell>
          <cell r="AD89" t="str">
            <v>PCS</v>
          </cell>
          <cell r="AF89">
            <v>1</v>
          </cell>
          <cell r="AG89">
            <v>428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P28SFTS006</v>
          </cell>
          <cell r="K90" t="str">
            <v>SS TEE</v>
          </cell>
          <cell r="L90" t="str">
            <v>BROWN</v>
          </cell>
          <cell r="M90" t="str">
            <v>CARE LABEL 100% COTTON</v>
          </cell>
          <cell r="O90" t="str">
            <v>WHITE</v>
          </cell>
          <cell r="P90" t="str">
            <v>WHITE</v>
          </cell>
          <cell r="Q90" t="str">
            <v>Waiting</v>
          </cell>
          <cell r="S90" t="str">
            <v>2-1510A045-S0064</v>
          </cell>
          <cell r="T90" t="str">
            <v>LABEL</v>
          </cell>
          <cell r="U90" t="str">
            <v>CARE LABEL</v>
          </cell>
          <cell r="V90" t="str">
            <v>PAPER</v>
          </cell>
          <cell r="W90" t="str">
            <v>106.00x38.00 MM</v>
          </cell>
          <cell r="X90" t="str">
            <v>WHITE/BLACK</v>
          </cell>
          <cell r="Z90" t="str">
            <v>106.00x38.00 MM</v>
          </cell>
          <cell r="AA90" t="str">
            <v>PALACE</v>
          </cell>
          <cell r="AB90" t="str">
            <v>SH TRIMS</v>
          </cell>
          <cell r="AC90" t="str">
            <v>SS25</v>
          </cell>
          <cell r="AD90" t="str">
            <v>PCS</v>
          </cell>
          <cell r="AF90">
            <v>1</v>
          </cell>
          <cell r="AG90">
            <v>299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P28SFTS004</v>
          </cell>
          <cell r="K91" t="str">
            <v>SS TEE</v>
          </cell>
          <cell r="L91" t="str">
            <v>WHITE</v>
          </cell>
          <cell r="M91" t="str">
            <v>CARE LABEL 100% COTTON</v>
          </cell>
          <cell r="O91" t="str">
            <v>WHITE</v>
          </cell>
          <cell r="P91" t="str">
            <v>WHITE</v>
          </cell>
          <cell r="Q91" t="str">
            <v>Waiting</v>
          </cell>
          <cell r="S91" t="str">
            <v>2-1510A045-S0064</v>
          </cell>
          <cell r="T91" t="str">
            <v>LABEL</v>
          </cell>
          <cell r="U91" t="str">
            <v>CARE LABEL</v>
          </cell>
          <cell r="V91" t="str">
            <v>PAPER</v>
          </cell>
          <cell r="W91" t="str">
            <v>106.00x38.00 MM</v>
          </cell>
          <cell r="X91" t="str">
            <v>WHITE/BLACK</v>
          </cell>
          <cell r="Z91" t="str">
            <v>106.00x38.00 MM</v>
          </cell>
          <cell r="AA91" t="str">
            <v>PALACE</v>
          </cell>
          <cell r="AB91" t="str">
            <v>SH TRIMS</v>
          </cell>
          <cell r="AC91" t="str">
            <v>SS25</v>
          </cell>
          <cell r="AD91" t="str">
            <v>PCS</v>
          </cell>
          <cell r="AF91">
            <v>1</v>
          </cell>
          <cell r="AG91">
            <v>777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P28SFTS005</v>
          </cell>
          <cell r="K92" t="str">
            <v>SS TEE</v>
          </cell>
          <cell r="L92" t="str">
            <v>BLACK</v>
          </cell>
          <cell r="M92" t="str">
            <v>CARE LABEL 100% COTTON</v>
          </cell>
          <cell r="O92" t="str">
            <v>WHITE</v>
          </cell>
          <cell r="P92" t="str">
            <v>WHITE</v>
          </cell>
          <cell r="Q92" t="str">
            <v>Waiting</v>
          </cell>
          <cell r="S92" t="str">
            <v>2-1510A045-S0064</v>
          </cell>
          <cell r="T92" t="str">
            <v>LABEL</v>
          </cell>
          <cell r="U92" t="str">
            <v>CARE LABEL</v>
          </cell>
          <cell r="V92" t="str">
            <v>PAPER</v>
          </cell>
          <cell r="W92" t="str">
            <v>106.00x38.00 MM</v>
          </cell>
          <cell r="X92" t="str">
            <v>WHITE/BLACK</v>
          </cell>
          <cell r="Z92" t="str">
            <v>106.00x38.00 MM</v>
          </cell>
          <cell r="AA92" t="str">
            <v>PALACE</v>
          </cell>
          <cell r="AB92" t="str">
            <v>SH TRIMS</v>
          </cell>
          <cell r="AC92" t="str">
            <v>SS25</v>
          </cell>
          <cell r="AD92" t="str">
            <v>PCS</v>
          </cell>
          <cell r="AF92">
            <v>1</v>
          </cell>
          <cell r="AG92">
            <v>777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P28SFTS007</v>
          </cell>
          <cell r="K93" t="str">
            <v>SS TEE</v>
          </cell>
          <cell r="L93" t="str">
            <v>NAVY</v>
          </cell>
          <cell r="M93" t="str">
            <v>CARE LABEL 100% COTTON</v>
          </cell>
          <cell r="O93" t="str">
            <v>WHITE</v>
          </cell>
          <cell r="P93" t="str">
            <v>WHITE</v>
          </cell>
          <cell r="Q93" t="str">
            <v>Waiting</v>
          </cell>
          <cell r="S93" t="str">
            <v>2-1510A045-S0064</v>
          </cell>
          <cell r="T93" t="str">
            <v>LABEL</v>
          </cell>
          <cell r="U93" t="str">
            <v>CARE LABEL</v>
          </cell>
          <cell r="V93" t="str">
            <v>PAPER</v>
          </cell>
          <cell r="W93" t="str">
            <v>106.00x38.00 MM</v>
          </cell>
          <cell r="X93" t="str">
            <v>WHITE/BLACK</v>
          </cell>
          <cell r="Z93" t="str">
            <v>106.00x38.00 MM</v>
          </cell>
          <cell r="AA93" t="str">
            <v>PALACE</v>
          </cell>
          <cell r="AB93" t="str">
            <v>SH TRIMS</v>
          </cell>
          <cell r="AC93" t="str">
            <v>SS25</v>
          </cell>
          <cell r="AD93" t="str">
            <v>PCS</v>
          </cell>
          <cell r="AF93">
            <v>1</v>
          </cell>
          <cell r="AG93">
            <v>339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P28SFTS008</v>
          </cell>
          <cell r="K94" t="str">
            <v>SS TEE</v>
          </cell>
          <cell r="L94" t="str">
            <v>YELLOW</v>
          </cell>
          <cell r="M94" t="str">
            <v>CARE LABEL 100% COTTON</v>
          </cell>
          <cell r="O94" t="str">
            <v>WHITE</v>
          </cell>
          <cell r="P94" t="str">
            <v>WHITE</v>
          </cell>
          <cell r="Q94" t="str">
            <v>Waiting</v>
          </cell>
          <cell r="S94" t="str">
            <v>2-1510A045-S0064</v>
          </cell>
          <cell r="T94" t="str">
            <v>LABEL</v>
          </cell>
          <cell r="U94" t="str">
            <v>CARE LABEL</v>
          </cell>
          <cell r="V94" t="str">
            <v>PAPER</v>
          </cell>
          <cell r="W94" t="str">
            <v>106.00x38.00 MM</v>
          </cell>
          <cell r="X94" t="str">
            <v>WHITE/BLACK</v>
          </cell>
          <cell r="Z94" t="str">
            <v>106.00x38.00 MM</v>
          </cell>
          <cell r="AA94" t="str">
            <v>PALACE</v>
          </cell>
          <cell r="AB94" t="str">
            <v>SH TRIMS</v>
          </cell>
          <cell r="AC94" t="str">
            <v>SS25</v>
          </cell>
          <cell r="AD94" t="str">
            <v>PCS</v>
          </cell>
          <cell r="AF94">
            <v>1</v>
          </cell>
          <cell r="AG94">
            <v>159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P27LS018</v>
          </cell>
          <cell r="K95" t="str">
            <v>LS TEE</v>
          </cell>
          <cell r="L95" t="str">
            <v>SKYLINE BLUE</v>
          </cell>
          <cell r="M95" t="str">
            <v>CARE LABEL 100% COTTON</v>
          </cell>
          <cell r="O95" t="str">
            <v>WHITE</v>
          </cell>
          <cell r="P95" t="str">
            <v>WHITE</v>
          </cell>
          <cell r="Q95" t="str">
            <v>Waiting</v>
          </cell>
          <cell r="S95" t="str">
            <v>2-1510A045-S0064</v>
          </cell>
          <cell r="T95" t="str">
            <v>LABEL</v>
          </cell>
          <cell r="U95" t="str">
            <v>CARE LABEL</v>
          </cell>
          <cell r="V95" t="str">
            <v>PAPER</v>
          </cell>
          <cell r="W95" t="str">
            <v>106.00x38.00 MM</v>
          </cell>
          <cell r="X95" t="str">
            <v>WHITE/BLACK</v>
          </cell>
          <cell r="AA95" t="str">
            <v>PALACE</v>
          </cell>
          <cell r="AB95" t="str">
            <v>SH TRIMS</v>
          </cell>
          <cell r="AC95" t="str">
            <v>SS25</v>
          </cell>
          <cell r="AD95" t="str">
            <v>PCS</v>
          </cell>
          <cell r="AF95">
            <v>1</v>
          </cell>
          <cell r="AG95">
            <v>130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P27LS019</v>
          </cell>
          <cell r="K96" t="str">
            <v>LS TEE</v>
          </cell>
          <cell r="L96" t="str">
            <v>BLACK</v>
          </cell>
          <cell r="M96" t="str">
            <v>CARE LABEL 100% COTTON</v>
          </cell>
          <cell r="O96" t="str">
            <v>WHITE</v>
          </cell>
          <cell r="P96" t="str">
            <v>WHITE</v>
          </cell>
          <cell r="Q96" t="str">
            <v>Waiting</v>
          </cell>
          <cell r="S96" t="str">
            <v>2-1510A045-S0064</v>
          </cell>
          <cell r="T96" t="str">
            <v>LABEL</v>
          </cell>
          <cell r="U96" t="str">
            <v>CARE LABEL</v>
          </cell>
          <cell r="V96" t="str">
            <v>PAPER</v>
          </cell>
          <cell r="W96" t="str">
            <v>106.00x38.00 MM</v>
          </cell>
          <cell r="X96" t="str">
            <v>WHITE/BLACK</v>
          </cell>
          <cell r="AA96" t="str">
            <v>PALACE</v>
          </cell>
          <cell r="AB96" t="str">
            <v>SH TRIMS</v>
          </cell>
          <cell r="AC96" t="str">
            <v>SS25</v>
          </cell>
          <cell r="AD96" t="str">
            <v>PCS</v>
          </cell>
          <cell r="AF96">
            <v>1</v>
          </cell>
          <cell r="AG96">
            <v>407</v>
          </cell>
          <cell r="AH96">
            <v>407</v>
          </cell>
        </row>
      </sheetData>
      <sheetData sheetId="2">
        <row r="4">
          <cell r="J4" t="str">
            <v>P28JCCCS002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heet3"/>
      <sheetName val="MAHARISHI"/>
      <sheetName val="SM25 - CUT&amp;SEW"/>
      <sheetName val="SM25 - CUT&amp;SEW (2)"/>
      <sheetName val="C0007-SS25-240909-003"/>
      <sheetName val="CUT&amp;SEW+ENG"/>
      <sheetName val="ENGINEERED GARMENTS"/>
      <sheetName val="SM25 - PRINTABLES"/>
      <sheetName val="SM25 - BASIC"/>
      <sheetName val="JCC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/>
      <sheetData sheetId="5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N61"/>
  <sheetViews>
    <sheetView tabSelected="1" view="pageBreakPreview" topLeftCell="A8" zoomScale="60" zoomScaleNormal="40" zoomScalePageLayoutView="55" workbookViewId="0">
      <selection activeCell="I11" sqref="I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4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4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4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4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4" ht="34.5" customHeight="1">
      <c r="A5" s="14" t="s">
        <v>7</v>
      </c>
      <c r="B5" s="125" t="s">
        <v>53</v>
      </c>
      <c r="C5" s="125"/>
      <c r="D5" s="125"/>
      <c r="E5" s="15"/>
      <c r="F5" s="52" t="s">
        <v>8</v>
      </c>
      <c r="G5" s="58"/>
      <c r="H5" s="126" t="s">
        <v>54</v>
      </c>
      <c r="I5" s="127"/>
      <c r="J5" s="16"/>
      <c r="K5" s="16"/>
      <c r="L5" s="17"/>
      <c r="M5" s="18" t="s">
        <v>9</v>
      </c>
      <c r="N5" s="53">
        <v>45631</v>
      </c>
    </row>
    <row r="6" spans="1:14" ht="21.75" customHeight="1">
      <c r="A6" s="19" t="s">
        <v>10</v>
      </c>
      <c r="B6" s="128"/>
      <c r="C6" s="128"/>
      <c r="D6" s="128"/>
      <c r="E6" s="15"/>
      <c r="F6" s="52" t="s">
        <v>11</v>
      </c>
      <c r="G6" s="58"/>
      <c r="H6" s="129" t="s">
        <v>209</v>
      </c>
      <c r="I6" s="130"/>
      <c r="J6" s="16"/>
      <c r="K6" s="16"/>
      <c r="L6" s="17"/>
      <c r="M6" s="18" t="s">
        <v>12</v>
      </c>
      <c r="N6" s="54"/>
    </row>
    <row r="7" spans="1:14" ht="23.25" customHeight="1">
      <c r="A7" s="19" t="s">
        <v>13</v>
      </c>
      <c r="B7" s="131"/>
      <c r="C7" s="131"/>
      <c r="D7" s="5"/>
      <c r="E7" s="15"/>
      <c r="F7" s="52" t="s">
        <v>14</v>
      </c>
      <c r="G7" s="58"/>
      <c r="H7" s="132">
        <v>45570</v>
      </c>
      <c r="I7" s="133"/>
      <c r="J7" s="16"/>
      <c r="K7" s="16"/>
      <c r="L7" s="17"/>
      <c r="M7" s="18" t="s">
        <v>15</v>
      </c>
      <c r="N7" s="96" t="s">
        <v>71</v>
      </c>
    </row>
    <row r="8" spans="1:14" ht="21.75" customHeight="1">
      <c r="A8" s="20" t="s">
        <v>16</v>
      </c>
      <c r="B8" s="116"/>
      <c r="C8" s="116"/>
      <c r="D8" s="11"/>
      <c r="E8" s="15"/>
      <c r="F8" s="52" t="s">
        <v>17</v>
      </c>
      <c r="G8" s="58"/>
      <c r="H8" s="117">
        <f>N5+30</f>
        <v>45661</v>
      </c>
      <c r="I8" s="118"/>
      <c r="J8" s="21"/>
      <c r="K8" s="21"/>
      <c r="L8" s="17"/>
      <c r="M8" s="18" t="s">
        <v>18</v>
      </c>
      <c r="N8" s="55" t="s">
        <v>210</v>
      </c>
    </row>
    <row r="9" spans="1:14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4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ht="246.75" customHeight="1">
      <c r="A11" s="71" t="s">
        <v>211</v>
      </c>
      <c r="B11" s="72"/>
      <c r="C11" s="72" t="s">
        <v>51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v>3870</v>
      </c>
      <c r="J11" s="77">
        <v>0</v>
      </c>
      <c r="K11" s="78">
        <f>I11-J11</f>
        <v>3870</v>
      </c>
      <c r="L11" s="79">
        <v>620</v>
      </c>
      <c r="M11" s="80">
        <f>L11*K11</f>
        <v>2399400</v>
      </c>
      <c r="N11" s="82" t="s">
        <v>52</v>
      </c>
    </row>
    <row r="12" spans="1:14" ht="61.5" customHeight="1">
      <c r="A12" s="119" t="s">
        <v>39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1"/>
    </row>
    <row r="13" spans="1:14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4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3870</v>
      </c>
      <c r="J14" s="91"/>
      <c r="K14" s="90">
        <f>SUM(K11:K13)</f>
        <v>3870</v>
      </c>
      <c r="L14" s="92"/>
      <c r="M14" s="93">
        <f>SUM(M11:M13)</f>
        <v>2399400</v>
      </c>
      <c r="N14" s="94"/>
    </row>
    <row r="15" spans="1:14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4" ht="21.75" customHeight="1">
      <c r="A16" s="122" t="s">
        <v>33</v>
      </c>
      <c r="B16" s="122"/>
      <c r="C16" s="36"/>
      <c r="D16" s="37"/>
      <c r="E16" s="123" t="s">
        <v>34</v>
      </c>
      <c r="F16" s="123"/>
      <c r="G16" s="123"/>
      <c r="H16" s="38"/>
      <c r="I16" s="39"/>
      <c r="J16" s="39"/>
      <c r="K16" s="39"/>
      <c r="L16" s="124" t="s">
        <v>35</v>
      </c>
      <c r="M16" s="124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2:N12"/>
    <mergeCell ref="A16:B16"/>
    <mergeCell ref="E16:G16"/>
    <mergeCell ref="L16:M16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167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2" t="s">
        <v>48</v>
      </c>
      <c r="L4" s="113"/>
      <c r="M4" s="113"/>
      <c r="N4" s="114"/>
      <c r="O4" s="66" t="s">
        <v>67</v>
      </c>
    </row>
    <row r="5" spans="1:15" s="86" customFormat="1" ht="31.5" customHeight="1">
      <c r="A5" s="81">
        <f t="shared" ref="A5:A36" si="1">ROW()-4</f>
        <v>1</v>
      </c>
      <c r="B5" s="83" t="s">
        <v>106</v>
      </c>
      <c r="C5" s="83" t="str">
        <f>VLOOKUP(B5,'[1]CARE-TA'!G$2:J$96,4,0)</f>
        <v>P28TS030</v>
      </c>
      <c r="D5" s="83" t="str">
        <f>VLOOKUP(C5,'[2]C0007-SS25-240909-003'!D$3:G$111,4,0)</f>
        <v>PRINTABLES</v>
      </c>
      <c r="E5" s="84" t="str">
        <f>VLOOKUP(C5,[2]TOTAL!F$3:G$211,2,0)</f>
        <v>ATOM T-SHIRT</v>
      </c>
      <c r="F5" s="85" t="s">
        <v>168</v>
      </c>
      <c r="G5" s="81">
        <f>VLOOKUP(C5,'[1]CARE-TA'!J$4:AH$96,25,0)</f>
        <v>298</v>
      </c>
      <c r="H5" s="81">
        <f>ROUNDUP(G5*0.03,0)</f>
        <v>9</v>
      </c>
      <c r="I5" s="81">
        <f>VLOOKUP(C5,'[2]C0007-SS25-240909-003'!D$3:AB$111,25,0)</f>
        <v>298</v>
      </c>
      <c r="J5" s="97" t="s">
        <v>68</v>
      </c>
      <c r="K5" s="103">
        <f>SUM(G5:H5)</f>
        <v>307</v>
      </c>
      <c r="L5" s="104"/>
      <c r="M5" s="104"/>
      <c r="N5" s="105"/>
      <c r="O5" s="86" t="s">
        <v>55</v>
      </c>
    </row>
    <row r="6" spans="1:15" s="86" customFormat="1" ht="31.5" customHeight="1">
      <c r="A6" s="81">
        <f t="shared" si="1"/>
        <v>2</v>
      </c>
      <c r="B6" s="83" t="s">
        <v>107</v>
      </c>
      <c r="C6" s="83" t="str">
        <f>VLOOKUP(B6,'[1]CARE-TA'!G$2:J$96,4,0)</f>
        <v>P28TS122</v>
      </c>
      <c r="D6" s="83" t="str">
        <f>VLOOKUP(C6,'[2]C0007-SS25-240909-003'!D$3:G$111,4,0)</f>
        <v>PRINTABLES</v>
      </c>
      <c r="E6" s="84" t="str">
        <f>VLOOKUP(C6,[2]TOTAL!F$3:G$211,2,0)</f>
        <v>ATOM T-SHIRT</v>
      </c>
      <c r="F6" s="85" t="s">
        <v>168</v>
      </c>
      <c r="G6" s="81">
        <f>VLOOKUP(C6,'[1]CARE-TA'!J$4:AH$96,25,0)</f>
        <v>448</v>
      </c>
      <c r="H6" s="81">
        <f t="shared" ref="H6:H69" si="2">ROUNDUP(G6*0.03,0)</f>
        <v>14</v>
      </c>
      <c r="I6" s="81">
        <f>VLOOKUP(C6,'[2]C0007-SS25-240909-003'!D$3:AB$111,25,0)</f>
        <v>448</v>
      </c>
      <c r="J6" s="97" t="s">
        <v>68</v>
      </c>
      <c r="K6" s="103">
        <f t="shared" ref="K6:K69" si="3">SUM(G6:H6)</f>
        <v>462</v>
      </c>
      <c r="L6" s="106"/>
      <c r="M6" s="106"/>
      <c r="N6" s="107"/>
      <c r="O6" s="86" t="s">
        <v>55</v>
      </c>
    </row>
    <row r="7" spans="1:15" s="86" customFormat="1" ht="31.5" customHeight="1">
      <c r="A7" s="81">
        <f t="shared" si="1"/>
        <v>3</v>
      </c>
      <c r="B7" s="83" t="s">
        <v>108</v>
      </c>
      <c r="C7" s="83" t="str">
        <f>VLOOKUP(B7,'[1]CARE-TA'!G$2:J$96,4,0)</f>
        <v>P28TS026</v>
      </c>
      <c r="D7" s="83" t="str">
        <f>VLOOKUP(C7,'[2]C0007-SS25-240909-003'!D$3:G$111,4,0)</f>
        <v>PRINTABLES</v>
      </c>
      <c r="E7" s="84" t="str">
        <f>VLOOKUP(C7,[2]TOTAL!F$3:G$211,2,0)</f>
        <v>ATOM T-SHIRT</v>
      </c>
      <c r="F7" s="85" t="s">
        <v>168</v>
      </c>
      <c r="G7" s="81">
        <f>VLOOKUP(C7,'[1]CARE-TA'!J$4:AH$96,25,0)</f>
        <v>448</v>
      </c>
      <c r="H7" s="81">
        <f t="shared" si="2"/>
        <v>14</v>
      </c>
      <c r="I7" s="81">
        <f>VLOOKUP(C7,'[2]C0007-SS25-240909-003'!D$3:AB$111,25,0)</f>
        <v>448</v>
      </c>
      <c r="J7" s="97" t="s">
        <v>68</v>
      </c>
      <c r="K7" s="103">
        <f t="shared" si="3"/>
        <v>462</v>
      </c>
      <c r="L7" s="106"/>
      <c r="M7" s="106"/>
      <c r="N7" s="107"/>
      <c r="O7" s="86" t="s">
        <v>55</v>
      </c>
    </row>
    <row r="8" spans="1:15" s="86" customFormat="1" ht="31.5" customHeight="1">
      <c r="A8" s="81">
        <f t="shared" si="1"/>
        <v>4</v>
      </c>
      <c r="B8" s="83" t="s">
        <v>109</v>
      </c>
      <c r="C8" s="83" t="str">
        <f>VLOOKUP(B8,'[1]CARE-TA'!G$2:J$96,4,0)</f>
        <v>P28TS099</v>
      </c>
      <c r="D8" s="83" t="str">
        <f>VLOOKUP(C8,'[2]C0007-SS25-240909-003'!D$3:G$111,4,0)</f>
        <v>PRINTABLES</v>
      </c>
      <c r="E8" s="84" t="str">
        <f>VLOOKUP(C8,[2]TOTAL!F$3:G$211,2,0)</f>
        <v>ATOM T-SHIRT</v>
      </c>
      <c r="F8" s="85" t="s">
        <v>168</v>
      </c>
      <c r="G8" s="81">
        <f>VLOOKUP(C8,'[1]CARE-TA'!J$4:AH$96,25,0)</f>
        <v>58</v>
      </c>
      <c r="H8" s="81">
        <f t="shared" si="2"/>
        <v>2</v>
      </c>
      <c r="I8" s="81">
        <f>VLOOKUP(C8,'[2]C0007-SS25-240909-003'!D$3:AB$111,25,0)</f>
        <v>278</v>
      </c>
      <c r="J8" s="97" t="s">
        <v>68</v>
      </c>
      <c r="K8" s="103">
        <f t="shared" si="3"/>
        <v>60</v>
      </c>
      <c r="L8" s="106"/>
      <c r="M8" s="106"/>
      <c r="N8" s="107"/>
      <c r="O8" s="86" t="s">
        <v>55</v>
      </c>
    </row>
    <row r="9" spans="1:15" s="86" customFormat="1" ht="31.5" customHeight="1">
      <c r="A9" s="81">
        <f t="shared" si="1"/>
        <v>5</v>
      </c>
      <c r="B9" s="83" t="s">
        <v>110</v>
      </c>
      <c r="C9" s="83" t="str">
        <f>VLOOKUP(B9,'[1]CARE-TA'!G$2:J$96,4,0)</f>
        <v>P28TS091</v>
      </c>
      <c r="D9" s="83" t="str">
        <f>VLOOKUP(C9,'[2]C0007-SS25-240909-003'!D$3:G$111,4,0)</f>
        <v>PRINTABLES</v>
      </c>
      <c r="E9" s="84" t="str">
        <f>VLOOKUP(C9,[2]TOTAL!F$3:G$211,2,0)</f>
        <v>ATOM T-SHIRT</v>
      </c>
      <c r="F9" s="85" t="s">
        <v>168</v>
      </c>
      <c r="G9" s="81">
        <f>VLOOKUP(C9,'[1]CARE-TA'!J$4:AH$96,25,0)</f>
        <v>174</v>
      </c>
      <c r="H9" s="81">
        <f t="shared" si="2"/>
        <v>6</v>
      </c>
      <c r="I9" s="81">
        <f>VLOOKUP(C9,'[2]C0007-SS25-240909-003'!D$3:AB$111,25,0)</f>
        <v>174</v>
      </c>
      <c r="J9" s="97" t="s">
        <v>68</v>
      </c>
      <c r="K9" s="103">
        <f t="shared" si="3"/>
        <v>180</v>
      </c>
      <c r="L9" s="106"/>
      <c r="M9" s="106"/>
      <c r="N9" s="107"/>
      <c r="O9" s="86" t="s">
        <v>56</v>
      </c>
    </row>
    <row r="10" spans="1:15" s="86" customFormat="1" ht="31.5" customHeight="1">
      <c r="A10" s="81">
        <f t="shared" si="1"/>
        <v>6</v>
      </c>
      <c r="B10" s="83" t="s">
        <v>111</v>
      </c>
      <c r="C10" s="83" t="str">
        <f>VLOOKUP(B10,'[1]CARE-TA'!G$2:J$96,4,0)</f>
        <v>P28TS085</v>
      </c>
      <c r="D10" s="83" t="str">
        <f>VLOOKUP(C10,'[2]C0007-SS25-240909-003'!D$3:G$111,4,0)</f>
        <v>PRINTABLES</v>
      </c>
      <c r="E10" s="84" t="str">
        <f>VLOOKUP(C10,[2]TOTAL!F$3:G$211,2,0)</f>
        <v>ATOM T-SHIRT</v>
      </c>
      <c r="F10" s="85" t="s">
        <v>168</v>
      </c>
      <c r="G10" s="81">
        <f>VLOOKUP(C10,'[1]CARE-TA'!J$4:AH$96,25,0)</f>
        <v>184</v>
      </c>
      <c r="H10" s="81">
        <f t="shared" si="2"/>
        <v>6</v>
      </c>
      <c r="I10" s="81">
        <f>VLOOKUP(C10,'[2]C0007-SS25-240909-003'!D$3:AB$111,25,0)</f>
        <v>184</v>
      </c>
      <c r="J10" s="97" t="s">
        <v>68</v>
      </c>
      <c r="K10" s="103">
        <f t="shared" si="3"/>
        <v>190</v>
      </c>
      <c r="L10" s="106"/>
      <c r="M10" s="106"/>
      <c r="N10" s="107"/>
      <c r="O10" s="86" t="s">
        <v>56</v>
      </c>
    </row>
    <row r="11" spans="1:15" s="86" customFormat="1" ht="31.5" customHeight="1">
      <c r="A11" s="81">
        <f t="shared" si="1"/>
        <v>7</v>
      </c>
      <c r="B11" s="83" t="s">
        <v>144</v>
      </c>
      <c r="C11" s="83" t="str">
        <f>VLOOKUP(B11,'[1]CARE-TA'!G$2:J$96,4,0)</f>
        <v>P28TS217</v>
      </c>
      <c r="D11" s="83" t="str">
        <f>VLOOKUP(C11,'[2]C0007-SS25-240909-003'!D$3:G$111,4,0)</f>
        <v>PRINTABLES</v>
      </c>
      <c r="E11" s="84" t="str">
        <f>VLOOKUP(C11,[2]TOTAL!F$3:G$211,2,0)</f>
        <v>BAD APPLE T-SHIRT</v>
      </c>
      <c r="F11" s="85" t="s">
        <v>168</v>
      </c>
      <c r="G11" s="81">
        <f>VLOOKUP(C11,'[1]CARE-TA'!J$4:AH$96,25,0)</f>
        <v>130</v>
      </c>
      <c r="H11" s="81">
        <f t="shared" si="2"/>
        <v>4</v>
      </c>
      <c r="I11" s="81">
        <f>VLOOKUP(C11,'[2]C0007-SS25-240909-003'!D$3:AB$111,25,0)</f>
        <v>130</v>
      </c>
      <c r="J11" s="97" t="s">
        <v>68</v>
      </c>
      <c r="K11" s="103">
        <f t="shared" si="3"/>
        <v>134</v>
      </c>
      <c r="L11" s="106"/>
      <c r="M11" s="106"/>
      <c r="N11" s="107"/>
      <c r="O11" s="86" t="s">
        <v>56</v>
      </c>
    </row>
    <row r="12" spans="1:15" s="86" customFormat="1" ht="31.5" customHeight="1">
      <c r="A12" s="81">
        <f t="shared" si="1"/>
        <v>8</v>
      </c>
      <c r="B12" s="83" t="s">
        <v>145</v>
      </c>
      <c r="C12" s="83" t="str">
        <f>VLOOKUP(B12,'[1]CARE-TA'!G$2:J$96,4,0)</f>
        <v>P28TS213</v>
      </c>
      <c r="D12" s="83" t="str">
        <f>VLOOKUP(C12,'[2]C0007-SS25-240909-003'!D$3:G$111,4,0)</f>
        <v>PRINTABLES</v>
      </c>
      <c r="E12" s="84" t="str">
        <f>VLOOKUP(C12,[2]TOTAL!F$3:G$211,2,0)</f>
        <v>BAD APPLE T-SHIRT</v>
      </c>
      <c r="F12" s="85" t="s">
        <v>168</v>
      </c>
      <c r="G12" s="81">
        <f>VLOOKUP(C12,'[1]CARE-TA'!J$4:AH$96,25,0)</f>
        <v>165</v>
      </c>
      <c r="H12" s="81">
        <f t="shared" si="2"/>
        <v>5</v>
      </c>
      <c r="I12" s="81">
        <f>VLOOKUP(C12,'[2]C0007-SS25-240909-003'!D$3:AB$111,25,0)</f>
        <v>165</v>
      </c>
      <c r="J12" s="97" t="s">
        <v>68</v>
      </c>
      <c r="K12" s="103">
        <f t="shared" si="3"/>
        <v>170</v>
      </c>
      <c r="L12" s="106"/>
      <c r="M12" s="106"/>
      <c r="N12" s="107"/>
      <c r="O12" s="86" t="s">
        <v>56</v>
      </c>
    </row>
    <row r="13" spans="1:15" s="86" customFormat="1" ht="31.5" customHeight="1">
      <c r="A13" s="81">
        <f t="shared" si="1"/>
        <v>9</v>
      </c>
      <c r="B13" s="83" t="s">
        <v>146</v>
      </c>
      <c r="C13" s="83" t="str">
        <f>VLOOKUP(B13,'[1]CARE-TA'!G$2:J$96,4,0)</f>
        <v>P28TS155</v>
      </c>
      <c r="D13" s="83" t="str">
        <f>VLOOKUP(C13,'[2]C0007-SS25-240909-003'!D$3:G$111,4,0)</f>
        <v>PRINTABLES</v>
      </c>
      <c r="E13" s="84" t="str">
        <f>VLOOKUP(C13,[2]TOTAL!F$3:G$211,2,0)</f>
        <v>BAD APPLE T-SHIRT</v>
      </c>
      <c r="F13" s="85" t="s">
        <v>168</v>
      </c>
      <c r="G13" s="81">
        <f>VLOOKUP(C13,'[1]CARE-TA'!J$4:AH$96,25,0)</f>
        <v>46</v>
      </c>
      <c r="H13" s="81">
        <f t="shared" si="2"/>
        <v>2</v>
      </c>
      <c r="I13" s="81">
        <f>VLOOKUP(C13,'[2]C0007-SS25-240909-003'!D$3:AB$111,25,0)</f>
        <v>342</v>
      </c>
      <c r="J13" s="97" t="s">
        <v>68</v>
      </c>
      <c r="K13" s="103">
        <f t="shared" si="3"/>
        <v>48</v>
      </c>
      <c r="L13" s="106"/>
      <c r="M13" s="106"/>
      <c r="N13" s="107"/>
      <c r="O13" s="86" t="s">
        <v>57</v>
      </c>
    </row>
    <row r="14" spans="1:15" s="86" customFormat="1" ht="31.5" customHeight="1">
      <c r="A14" s="81">
        <f t="shared" si="1"/>
        <v>10</v>
      </c>
      <c r="B14" s="83" t="s">
        <v>147</v>
      </c>
      <c r="C14" s="83" t="str">
        <f>VLOOKUP(B14,'[1]CARE-TA'!G$2:J$96,4,0)</f>
        <v>P28TS156</v>
      </c>
      <c r="D14" s="83" t="str">
        <f>VLOOKUP(C14,'[2]C0007-SS25-240909-003'!D$3:G$111,4,0)</f>
        <v>PRINTABLES</v>
      </c>
      <c r="E14" s="84" t="str">
        <f>VLOOKUP(C14,[2]TOTAL!F$3:G$211,2,0)</f>
        <v>BAD APPLE T-SHIRT</v>
      </c>
      <c r="F14" s="85" t="s">
        <v>168</v>
      </c>
      <c r="G14" s="81">
        <f>VLOOKUP(C14,'[1]CARE-TA'!J$4:AH$96,25,0)</f>
        <v>309</v>
      </c>
      <c r="H14" s="81">
        <f t="shared" si="2"/>
        <v>10</v>
      </c>
      <c r="I14" s="81">
        <f>VLOOKUP(C14,'[2]C0007-SS25-240909-003'!D$3:AB$111,25,0)</f>
        <v>309</v>
      </c>
      <c r="J14" s="97" t="s">
        <v>68</v>
      </c>
      <c r="K14" s="103">
        <f t="shared" si="3"/>
        <v>319</v>
      </c>
      <c r="L14" s="106"/>
      <c r="M14" s="106"/>
      <c r="N14" s="107"/>
      <c r="O14" s="86" t="s">
        <v>57</v>
      </c>
    </row>
    <row r="15" spans="1:15" s="86" customFormat="1" ht="31.5" customHeight="1">
      <c r="A15" s="81">
        <f t="shared" si="1"/>
        <v>11</v>
      </c>
      <c r="B15" s="83" t="s">
        <v>148</v>
      </c>
      <c r="C15" s="83" t="str">
        <f>VLOOKUP(B15,'[1]CARE-TA'!G$2:J$96,4,0)</f>
        <v>P28TS160</v>
      </c>
      <c r="D15" s="83" t="str">
        <f>VLOOKUP(C15,'[2]C0007-SS25-240909-003'!D$3:G$111,4,0)</f>
        <v>PRINTABLES</v>
      </c>
      <c r="E15" s="84" t="str">
        <f>VLOOKUP(C15,[2]TOTAL!F$3:G$211,2,0)</f>
        <v>BAD APPLE T-SHIRT</v>
      </c>
      <c r="F15" s="85" t="s">
        <v>168</v>
      </c>
      <c r="G15" s="81">
        <f>VLOOKUP(C15,'[1]CARE-TA'!J$4:AH$96,25,0)</f>
        <v>246</v>
      </c>
      <c r="H15" s="81">
        <f t="shared" si="2"/>
        <v>8</v>
      </c>
      <c r="I15" s="81">
        <f>VLOOKUP(C15,'[2]C0007-SS25-240909-003'!D$3:AB$111,25,0)</f>
        <v>246</v>
      </c>
      <c r="J15" s="97" t="s">
        <v>68</v>
      </c>
      <c r="K15" s="103">
        <f t="shared" si="3"/>
        <v>254</v>
      </c>
      <c r="L15" s="106"/>
      <c r="M15" s="106"/>
      <c r="N15" s="107"/>
      <c r="O15" s="86" t="s">
        <v>57</v>
      </c>
    </row>
    <row r="16" spans="1:15" s="86" customFormat="1" ht="31.5" customHeight="1">
      <c r="A16" s="81">
        <f t="shared" si="1"/>
        <v>12</v>
      </c>
      <c r="B16" s="83" t="s">
        <v>149</v>
      </c>
      <c r="C16" s="83" t="str">
        <f>VLOOKUP(B16,'[1]CARE-TA'!G$2:J$96,4,0)</f>
        <v>P28TS158</v>
      </c>
      <c r="D16" s="83" t="str">
        <f>VLOOKUP(C16,'[2]C0007-SS25-240909-003'!D$3:G$111,4,0)</f>
        <v>PRINTABLES</v>
      </c>
      <c r="E16" s="84" t="str">
        <f>VLOOKUP(C16,[2]TOTAL!F$3:G$211,2,0)</f>
        <v>BAD APPLE T-SHIRT</v>
      </c>
      <c r="F16" s="85" t="s">
        <v>168</v>
      </c>
      <c r="G16" s="81">
        <f>VLOOKUP(C16,'[1]CARE-TA'!J$4:AH$96,25,0)</f>
        <v>246</v>
      </c>
      <c r="H16" s="81">
        <f t="shared" si="2"/>
        <v>8</v>
      </c>
      <c r="I16" s="81">
        <f>VLOOKUP(C16,'[2]C0007-SS25-240909-003'!D$3:AB$111,25,0)</f>
        <v>246</v>
      </c>
      <c r="J16" s="97" t="s">
        <v>68</v>
      </c>
      <c r="K16" s="103">
        <f t="shared" si="3"/>
        <v>254</v>
      </c>
      <c r="L16" s="106"/>
      <c r="M16" s="106"/>
      <c r="N16" s="107"/>
      <c r="O16" s="86" t="s">
        <v>57</v>
      </c>
    </row>
    <row r="17" spans="1:15" s="86" customFormat="1" ht="31.5" customHeight="1">
      <c r="A17" s="81">
        <f t="shared" si="1"/>
        <v>13</v>
      </c>
      <c r="B17" s="83" t="s">
        <v>74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168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7" t="s">
        <v>68</v>
      </c>
      <c r="K17" s="103" t="e">
        <f t="shared" si="3"/>
        <v>#N/A</v>
      </c>
      <c r="L17" s="106"/>
      <c r="M17" s="106"/>
      <c r="N17" s="107"/>
      <c r="O17" s="86" t="s">
        <v>57</v>
      </c>
    </row>
    <row r="18" spans="1:15" s="86" customFormat="1" ht="31.5" customHeight="1">
      <c r="A18" s="81">
        <f t="shared" si="1"/>
        <v>14</v>
      </c>
      <c r="B18" s="83" t="s">
        <v>75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168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7" t="s">
        <v>68</v>
      </c>
      <c r="K18" s="103" t="e">
        <f t="shared" si="3"/>
        <v>#N/A</v>
      </c>
      <c r="L18" s="106"/>
      <c r="M18" s="106"/>
      <c r="N18" s="107"/>
      <c r="O18" s="86" t="s">
        <v>58</v>
      </c>
    </row>
    <row r="19" spans="1:15" s="86" customFormat="1" ht="31.5" customHeight="1">
      <c r="A19" s="81">
        <f t="shared" si="1"/>
        <v>15</v>
      </c>
      <c r="B19" s="83" t="s">
        <v>76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168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7" t="s">
        <v>68</v>
      </c>
      <c r="K19" s="103" t="e">
        <f t="shared" si="3"/>
        <v>#N/A</v>
      </c>
      <c r="L19" s="106"/>
      <c r="M19" s="106"/>
      <c r="N19" s="107"/>
      <c r="O19" s="86" t="s">
        <v>58</v>
      </c>
    </row>
    <row r="20" spans="1:15" s="86" customFormat="1" ht="31.5" customHeight="1">
      <c r="A20" s="81">
        <f t="shared" si="1"/>
        <v>16</v>
      </c>
      <c r="B20" s="83" t="s">
        <v>77</v>
      </c>
      <c r="C20" s="83" t="str">
        <f>VLOOKUP(B20,'[1]CARE-TA'!G$2:J$96,4,0)</f>
        <v>P27TS377</v>
      </c>
      <c r="D20" s="83" t="str">
        <f>VLOOKUP(C20,'[2]C0007-SS25-240909-003'!D$3:G$111,4,0)</f>
        <v>BASIC</v>
      </c>
      <c r="E20" s="84" t="str">
        <f>VLOOKUP(C20,[2]TOTAL!F$3:G$211,2,0)</f>
        <v>BASICALLY A T-SHIRT</v>
      </c>
      <c r="F20" s="85" t="s">
        <v>168</v>
      </c>
      <c r="G20" s="81">
        <f>VLOOKUP(C20,'[1]CARE-TA'!J$4:AH$96,25,0)</f>
        <v>98</v>
      </c>
      <c r="H20" s="81">
        <f t="shared" si="2"/>
        <v>3</v>
      </c>
      <c r="I20" s="81">
        <f>VLOOKUP(C20,'[2]C0007-SS25-240909-003'!D$3:AB$111,25,0)</f>
        <v>828</v>
      </c>
      <c r="J20" s="97" t="s">
        <v>68</v>
      </c>
      <c r="K20" s="103">
        <f t="shared" si="3"/>
        <v>101</v>
      </c>
      <c r="L20" s="106"/>
      <c r="M20" s="106"/>
      <c r="N20" s="107"/>
      <c r="O20" s="86" t="s">
        <v>58</v>
      </c>
    </row>
    <row r="21" spans="1:15" s="86" customFormat="1" ht="31.5" customHeight="1">
      <c r="A21" s="81">
        <f t="shared" si="1"/>
        <v>17</v>
      </c>
      <c r="B21" s="83" t="s">
        <v>78</v>
      </c>
      <c r="C21" s="83" t="str">
        <f>VLOOKUP(B21,'[1]CARE-TA'!G$2:J$96,4,0)</f>
        <v>P27TS374</v>
      </c>
      <c r="D21" s="83" t="str">
        <f>VLOOKUP(C21,'[2]C0007-SS25-240909-003'!D$3:G$111,4,0)</f>
        <v>BASIC</v>
      </c>
      <c r="E21" s="84" t="str">
        <f>VLOOKUP(C21,[2]TOTAL!F$3:G$211,2,0)</f>
        <v>BASICALLY A T-SHIRT</v>
      </c>
      <c r="F21" s="85" t="s">
        <v>168</v>
      </c>
      <c r="G21" s="81">
        <f>VLOOKUP(C21,'[1]CARE-TA'!J$4:AH$96,25,0)</f>
        <v>432</v>
      </c>
      <c r="H21" s="81">
        <f t="shared" si="2"/>
        <v>13</v>
      </c>
      <c r="I21" s="81">
        <f>VLOOKUP(C21,'[2]C0007-SS25-240909-003'!D$3:AB$111,25,0)</f>
        <v>432</v>
      </c>
      <c r="J21" s="97" t="s">
        <v>68</v>
      </c>
      <c r="K21" s="103">
        <f t="shared" si="3"/>
        <v>445</v>
      </c>
      <c r="L21" s="106"/>
      <c r="M21" s="106"/>
      <c r="N21" s="107"/>
      <c r="O21" s="86" t="s">
        <v>58</v>
      </c>
    </row>
    <row r="22" spans="1:15" s="86" customFormat="1" ht="31.5" customHeight="1">
      <c r="A22" s="81">
        <f t="shared" si="1"/>
        <v>18</v>
      </c>
      <c r="B22" s="83" t="s">
        <v>81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168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7" t="s">
        <v>68</v>
      </c>
      <c r="K22" s="103" t="e">
        <f t="shared" si="3"/>
        <v>#N/A</v>
      </c>
      <c r="L22" s="106"/>
      <c r="M22" s="106"/>
      <c r="N22" s="107"/>
      <c r="O22" s="86" t="s">
        <v>58</v>
      </c>
    </row>
    <row r="23" spans="1:15" s="86" customFormat="1" ht="31.5" customHeight="1">
      <c r="A23" s="81">
        <f t="shared" si="1"/>
        <v>19</v>
      </c>
      <c r="B23" s="83" t="s">
        <v>82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168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7" t="s">
        <v>68</v>
      </c>
      <c r="K23" s="103" t="e">
        <f t="shared" si="3"/>
        <v>#N/A</v>
      </c>
      <c r="L23" s="106"/>
      <c r="M23" s="106"/>
      <c r="N23" s="107"/>
      <c r="O23" s="86" t="s">
        <v>58</v>
      </c>
    </row>
    <row r="24" spans="1:15" s="86" customFormat="1" ht="31.5" customHeight="1">
      <c r="A24" s="81">
        <f t="shared" si="1"/>
        <v>20</v>
      </c>
      <c r="B24" s="83" t="s">
        <v>132</v>
      </c>
      <c r="C24" s="83" t="str">
        <f>VLOOKUP(B24,'[1]CARE-TA'!G$2:J$96,4,0)</f>
        <v>P28TS188</v>
      </c>
      <c r="D24" s="83" t="str">
        <f>VLOOKUP(C24,'[2]C0007-SS25-240909-003'!D$3:G$111,4,0)</f>
        <v>PRINTABLES</v>
      </c>
      <c r="E24" s="84" t="str">
        <f>VLOOKUP(C24,[2]TOTAL!F$3:G$211,2,0)</f>
        <v>CHAKRADICAL T-SHIRT</v>
      </c>
      <c r="F24" s="85" t="s">
        <v>168</v>
      </c>
      <c r="G24" s="81">
        <f>VLOOKUP(C24,'[1]CARE-TA'!J$4:AH$96,25,0)</f>
        <v>123</v>
      </c>
      <c r="H24" s="81">
        <f t="shared" si="2"/>
        <v>4</v>
      </c>
      <c r="I24" s="81">
        <f>VLOOKUP(C24,'[2]C0007-SS25-240909-003'!D$3:AB$111,25,0)</f>
        <v>123</v>
      </c>
      <c r="J24" s="99" t="s">
        <v>70</v>
      </c>
      <c r="K24" s="103">
        <f t="shared" si="3"/>
        <v>127</v>
      </c>
      <c r="L24" s="106"/>
      <c r="M24" s="106"/>
      <c r="N24" s="107"/>
      <c r="O24" s="86" t="s">
        <v>59</v>
      </c>
    </row>
    <row r="25" spans="1:15" s="86" customFormat="1" ht="31.5" customHeight="1">
      <c r="A25" s="81">
        <f t="shared" si="1"/>
        <v>21</v>
      </c>
      <c r="B25" s="83" t="s">
        <v>133</v>
      </c>
      <c r="C25" s="83" t="str">
        <f>VLOOKUP(B25,'[1]CARE-TA'!G$2:J$96,4,0)</f>
        <v>P28TS164</v>
      </c>
      <c r="D25" s="83" t="str">
        <f>VLOOKUP(C25,'[2]C0007-SS25-240909-003'!D$3:G$111,4,0)</f>
        <v>PRINTABLES</v>
      </c>
      <c r="E25" s="84" t="str">
        <f>VLOOKUP(C25,[2]TOTAL!F$3:G$211,2,0)</f>
        <v>CHAKRADICAL T-SHIRT</v>
      </c>
      <c r="F25" s="85" t="s">
        <v>168</v>
      </c>
      <c r="G25" s="81">
        <f>VLOOKUP(C25,'[1]CARE-TA'!J$4:AH$96,25,0)</f>
        <v>41</v>
      </c>
      <c r="H25" s="81">
        <f t="shared" si="2"/>
        <v>2</v>
      </c>
      <c r="I25" s="81">
        <f>VLOOKUP(C25,'[2]C0007-SS25-240909-003'!D$3:AB$111,25,0)</f>
        <v>297</v>
      </c>
      <c r="J25" s="99" t="s">
        <v>70</v>
      </c>
      <c r="K25" s="103">
        <f t="shared" si="3"/>
        <v>43</v>
      </c>
      <c r="L25" s="106"/>
      <c r="M25" s="106"/>
      <c r="N25" s="107"/>
      <c r="O25" s="86" t="s">
        <v>59</v>
      </c>
    </row>
    <row r="26" spans="1:15" s="86" customFormat="1" ht="31.5" customHeight="1">
      <c r="A26" s="81">
        <f t="shared" si="1"/>
        <v>22</v>
      </c>
      <c r="B26" s="83" t="s">
        <v>134</v>
      </c>
      <c r="C26" s="83" t="str">
        <f>VLOOKUP(B26,'[1]CARE-TA'!G$2:J$96,4,0)</f>
        <v>P28TS166</v>
      </c>
      <c r="D26" s="83" t="str">
        <f>VLOOKUP(C26,'[2]C0007-SS25-240909-003'!D$3:G$111,4,0)</f>
        <v>PRINTABLES</v>
      </c>
      <c r="E26" s="84" t="str">
        <f>VLOOKUP(C26,[2]TOTAL!F$3:G$211,2,0)</f>
        <v>CHAKRADICAL T-SHIRT</v>
      </c>
      <c r="F26" s="85" t="s">
        <v>168</v>
      </c>
      <c r="G26" s="81">
        <f>VLOOKUP(C26,'[1]CARE-TA'!J$4:AH$96,25,0)</f>
        <v>214</v>
      </c>
      <c r="H26" s="81">
        <f t="shared" si="2"/>
        <v>7</v>
      </c>
      <c r="I26" s="81">
        <f>VLOOKUP(C26,'[2]C0007-SS25-240909-003'!D$3:AB$111,25,0)</f>
        <v>214</v>
      </c>
      <c r="J26" s="99" t="s">
        <v>70</v>
      </c>
      <c r="K26" s="103">
        <f t="shared" si="3"/>
        <v>221</v>
      </c>
      <c r="L26" s="106"/>
      <c r="M26" s="106"/>
      <c r="N26" s="107"/>
      <c r="O26" s="86" t="s">
        <v>59</v>
      </c>
    </row>
    <row r="27" spans="1:15" s="86" customFormat="1" ht="31.5" customHeight="1">
      <c r="A27" s="81">
        <f t="shared" si="1"/>
        <v>23</v>
      </c>
      <c r="B27" s="83" t="s">
        <v>135</v>
      </c>
      <c r="C27" s="83" t="str">
        <f>VLOOKUP(B27,'[1]CARE-TA'!G$2:J$96,4,0)</f>
        <v>P28TS183</v>
      </c>
      <c r="D27" s="83" t="str">
        <f>VLOOKUP(C27,'[2]C0007-SS25-240909-003'!D$3:G$111,4,0)</f>
        <v>PRINTABLES</v>
      </c>
      <c r="E27" s="84" t="str">
        <f>VLOOKUP(C27,[2]TOTAL!F$3:G$211,2,0)</f>
        <v>CHAKRADICAL T-SHIRT</v>
      </c>
      <c r="F27" s="85" t="s">
        <v>168</v>
      </c>
      <c r="G27" s="81">
        <f>VLOOKUP(C27,'[1]CARE-TA'!J$4:AH$96,25,0)</f>
        <v>214</v>
      </c>
      <c r="H27" s="81">
        <f t="shared" si="2"/>
        <v>7</v>
      </c>
      <c r="I27" s="81">
        <f>VLOOKUP(C27,'[2]C0007-SS25-240909-003'!D$3:AB$111,25,0)</f>
        <v>214</v>
      </c>
      <c r="J27" s="99" t="s">
        <v>70</v>
      </c>
      <c r="K27" s="103">
        <f t="shared" si="3"/>
        <v>221</v>
      </c>
      <c r="L27" s="106"/>
      <c r="M27" s="106"/>
      <c r="N27" s="107"/>
      <c r="O27" s="86" t="s">
        <v>59</v>
      </c>
    </row>
    <row r="28" spans="1:15" s="86" customFormat="1" ht="31.5" customHeight="1">
      <c r="A28" s="81">
        <f t="shared" si="1"/>
        <v>24</v>
      </c>
      <c r="B28" s="83" t="s">
        <v>136</v>
      </c>
      <c r="C28" s="83" t="str">
        <f>VLOOKUP(B28,'[1]CARE-TA'!G$2:J$96,4,0)</f>
        <v>P28TS165</v>
      </c>
      <c r="D28" s="83" t="str">
        <f>VLOOKUP(C28,'[2]C0007-SS25-240909-003'!D$3:G$111,4,0)</f>
        <v>PRINTABLES</v>
      </c>
      <c r="E28" s="84" t="str">
        <f>VLOOKUP(C28,[2]TOTAL!F$3:G$211,2,0)</f>
        <v>CHAKRADICAL T-SHIRT</v>
      </c>
      <c r="F28" s="85" t="s">
        <v>168</v>
      </c>
      <c r="G28" s="81">
        <f>VLOOKUP(C28,'[1]CARE-TA'!J$4:AH$96,25,0)</f>
        <v>297</v>
      </c>
      <c r="H28" s="81">
        <f t="shared" si="2"/>
        <v>9</v>
      </c>
      <c r="I28" s="81">
        <f>VLOOKUP(C28,'[2]C0007-SS25-240909-003'!D$3:AB$111,25,0)</f>
        <v>297</v>
      </c>
      <c r="J28" s="99" t="s">
        <v>70</v>
      </c>
      <c r="K28" s="103">
        <f t="shared" si="3"/>
        <v>306</v>
      </c>
      <c r="L28" s="106"/>
      <c r="M28" s="106"/>
      <c r="N28" s="107"/>
      <c r="O28" s="86" t="s">
        <v>59</v>
      </c>
    </row>
    <row r="29" spans="1:15" s="86" customFormat="1" ht="31.5" customHeight="1">
      <c r="A29" s="81">
        <f t="shared" si="1"/>
        <v>25</v>
      </c>
      <c r="B29" s="83" t="s">
        <v>137</v>
      </c>
      <c r="C29" s="83" t="str">
        <f>VLOOKUP(B29,'[1]CARE-TA'!G$2:J$96,4,0)</f>
        <v>P28TS212</v>
      </c>
      <c r="D29" s="83" t="str">
        <f>VLOOKUP(C29,'[2]C0007-SS25-240909-003'!D$3:G$111,4,0)</f>
        <v>PRINTABLES</v>
      </c>
      <c r="E29" s="84" t="str">
        <f>VLOOKUP(C29,[2]TOTAL!F$3:G$211,2,0)</f>
        <v>CHAKRADICAL T-SHIRT</v>
      </c>
      <c r="F29" s="85" t="s">
        <v>168</v>
      </c>
      <c r="G29" s="81">
        <f>VLOOKUP(C29,'[1]CARE-TA'!J$4:AH$96,25,0)</f>
        <v>152</v>
      </c>
      <c r="H29" s="81">
        <f t="shared" si="2"/>
        <v>5</v>
      </c>
      <c r="I29" s="81">
        <f>VLOOKUP(C29,'[2]C0007-SS25-240909-003'!D$3:AB$111,25,0)</f>
        <v>152</v>
      </c>
      <c r="J29" s="99" t="s">
        <v>70</v>
      </c>
      <c r="K29" s="103">
        <f t="shared" si="3"/>
        <v>157</v>
      </c>
      <c r="L29" s="106"/>
      <c r="M29" s="106"/>
      <c r="N29" s="107"/>
      <c r="O29" s="86" t="s">
        <v>59</v>
      </c>
    </row>
    <row r="30" spans="1:15" s="86" customFormat="1" ht="31.5" customHeight="1">
      <c r="A30" s="81">
        <f t="shared" si="1"/>
        <v>26</v>
      </c>
      <c r="B30" s="83" t="s">
        <v>95</v>
      </c>
      <c r="C30" s="83" t="str">
        <f>VLOOKUP(B30,'[1]CARE-TA'!G$2:J$96,4,0)</f>
        <v>P28TS150</v>
      </c>
      <c r="D30" s="83" t="str">
        <f>VLOOKUP(C30,'[2]C0007-SS25-240909-003'!D$3:G$111,4,0)</f>
        <v>PRINTABLES</v>
      </c>
      <c r="E30" s="84" t="str">
        <f>VLOOKUP(C30,[2]TOTAL!F$3:G$211,2,0)</f>
        <v>DUCK OFF T-SHIRT</v>
      </c>
      <c r="F30" s="85" t="s">
        <v>168</v>
      </c>
      <c r="G30" s="81">
        <f>VLOOKUP(C30,'[1]CARE-TA'!J$4:AH$96,25,0)</f>
        <v>231</v>
      </c>
      <c r="H30" s="81">
        <f t="shared" si="2"/>
        <v>7</v>
      </c>
      <c r="I30" s="81">
        <f>VLOOKUP(C30,'[2]C0007-SS25-240909-003'!D$3:AB$111,25,0)</f>
        <v>231</v>
      </c>
      <c r="J30" s="97" t="s">
        <v>68</v>
      </c>
      <c r="K30" s="103">
        <f t="shared" si="3"/>
        <v>238</v>
      </c>
      <c r="L30" s="106"/>
      <c r="M30" s="106"/>
      <c r="N30" s="107"/>
      <c r="O30" s="86" t="s">
        <v>60</v>
      </c>
    </row>
    <row r="31" spans="1:15" s="86" customFormat="1" ht="31.5" customHeight="1">
      <c r="A31" s="81">
        <f t="shared" si="1"/>
        <v>27</v>
      </c>
      <c r="B31" s="83" t="s">
        <v>96</v>
      </c>
      <c r="C31" s="83" t="str">
        <f>VLOOKUP(B31,'[1]CARE-TA'!G$2:J$96,4,0)</f>
        <v>P28TS219</v>
      </c>
      <c r="D31" s="83" t="str">
        <f>VLOOKUP(C31,'[2]C0007-SS25-240909-003'!D$3:G$111,4,0)</f>
        <v>PRINTABLES</v>
      </c>
      <c r="E31" s="84" t="str">
        <f>VLOOKUP(C31,[2]TOTAL!F$3:G$211,2,0)</f>
        <v>DUCK OFF T-SHIRT</v>
      </c>
      <c r="F31" s="85" t="s">
        <v>168</v>
      </c>
      <c r="G31" s="81">
        <f>VLOOKUP(C31,'[1]CARE-TA'!J$4:AH$96,25,0)</f>
        <v>178</v>
      </c>
      <c r="H31" s="81">
        <f t="shared" si="2"/>
        <v>6</v>
      </c>
      <c r="I31" s="81">
        <f>VLOOKUP(C31,'[2]C0007-SS25-240909-003'!D$3:AB$111,25,0)</f>
        <v>178</v>
      </c>
      <c r="J31" s="97" t="s">
        <v>68</v>
      </c>
      <c r="K31" s="103">
        <f t="shared" si="3"/>
        <v>184</v>
      </c>
      <c r="L31" s="106"/>
      <c r="M31" s="106"/>
      <c r="N31" s="107"/>
      <c r="O31" s="86" t="s">
        <v>60</v>
      </c>
    </row>
    <row r="32" spans="1:15" s="86" customFormat="1" ht="31.5" customHeight="1">
      <c r="A32" s="81">
        <f t="shared" si="1"/>
        <v>28</v>
      </c>
      <c r="B32" s="83" t="s">
        <v>97</v>
      </c>
      <c r="C32" s="83" t="str">
        <f>VLOOKUP(B32,'[1]CARE-TA'!G$2:J$96,4,0)</f>
        <v>P28TS189</v>
      </c>
      <c r="D32" s="83" t="str">
        <f>VLOOKUP(C32,'[2]C0007-SS25-240909-003'!D$3:G$111,4,0)</f>
        <v>PRINTABLES</v>
      </c>
      <c r="E32" s="84" t="str">
        <f>VLOOKUP(C32,[2]TOTAL!F$3:G$211,2,0)</f>
        <v>DUCK OFF T-SHIRT</v>
      </c>
      <c r="F32" s="85" t="s">
        <v>168</v>
      </c>
      <c r="G32" s="81">
        <f>VLOOKUP(C32,'[1]CARE-TA'!J$4:AH$96,25,0)</f>
        <v>159</v>
      </c>
      <c r="H32" s="81">
        <f t="shared" si="2"/>
        <v>5</v>
      </c>
      <c r="I32" s="81">
        <f>VLOOKUP(C32,'[2]C0007-SS25-240909-003'!D$3:AB$111,25,0)</f>
        <v>159</v>
      </c>
      <c r="J32" s="97" t="s">
        <v>68</v>
      </c>
      <c r="K32" s="103">
        <f t="shared" si="3"/>
        <v>164</v>
      </c>
      <c r="L32" s="106"/>
      <c r="M32" s="106"/>
      <c r="N32" s="107"/>
      <c r="O32" s="86" t="s">
        <v>60</v>
      </c>
    </row>
    <row r="33" spans="1:15" s="86" customFormat="1" ht="31.5" customHeight="1">
      <c r="A33" s="81">
        <f t="shared" si="1"/>
        <v>29</v>
      </c>
      <c r="B33" s="83" t="s">
        <v>98</v>
      </c>
      <c r="C33" s="83" t="str">
        <f>VLOOKUP(B33,'[1]CARE-TA'!G$2:J$96,4,0)</f>
        <v>P28TS148</v>
      </c>
      <c r="D33" s="83" t="str">
        <f>VLOOKUP(C33,'[2]C0007-SS25-240909-003'!D$3:G$111,4,0)</f>
        <v>PRINTABLES</v>
      </c>
      <c r="E33" s="84" t="str">
        <f>VLOOKUP(C33,[2]TOTAL!F$3:G$211,2,0)</f>
        <v>DUCK OFF T-SHIRT</v>
      </c>
      <c r="F33" s="85" t="s">
        <v>168</v>
      </c>
      <c r="G33" s="81">
        <f>VLOOKUP(C33,'[1]CARE-TA'!J$4:AH$96,25,0)</f>
        <v>286</v>
      </c>
      <c r="H33" s="81">
        <f t="shared" si="2"/>
        <v>9</v>
      </c>
      <c r="I33" s="81">
        <f>VLOOKUP(C33,'[2]C0007-SS25-240909-003'!D$3:AB$111,25,0)</f>
        <v>286</v>
      </c>
      <c r="J33" s="97" t="s">
        <v>68</v>
      </c>
      <c r="K33" s="103">
        <f t="shared" si="3"/>
        <v>295</v>
      </c>
      <c r="L33" s="106"/>
      <c r="M33" s="106"/>
      <c r="N33" s="107"/>
      <c r="O33" s="86" t="s">
        <v>60</v>
      </c>
    </row>
    <row r="34" spans="1:15" s="86" customFormat="1" ht="31.5" customHeight="1">
      <c r="A34" s="81">
        <f t="shared" si="1"/>
        <v>30</v>
      </c>
      <c r="B34" s="83" t="s">
        <v>99</v>
      </c>
      <c r="C34" s="83" t="str">
        <f>VLOOKUP(B34,'[1]CARE-TA'!G$2:J$96,4,0)</f>
        <v>P28TS147</v>
      </c>
      <c r="D34" s="83" t="str">
        <f>VLOOKUP(C34,'[2]C0007-SS25-240909-003'!D$3:G$111,4,0)</f>
        <v>PRINTABLES</v>
      </c>
      <c r="E34" s="84" t="str">
        <f>VLOOKUP(C34,[2]TOTAL!F$3:G$211,2,0)</f>
        <v>DUCK OFF T-SHIRT</v>
      </c>
      <c r="F34" s="85" t="s">
        <v>168</v>
      </c>
      <c r="G34" s="81">
        <f>VLOOKUP(C34,'[1]CARE-TA'!J$4:AH$96,25,0)</f>
        <v>286</v>
      </c>
      <c r="H34" s="81">
        <f t="shared" si="2"/>
        <v>9</v>
      </c>
      <c r="I34" s="81">
        <f>VLOOKUP(C34,'[2]C0007-SS25-240909-003'!D$3:AB$111,25,0)</f>
        <v>286</v>
      </c>
      <c r="J34" s="97" t="s">
        <v>68</v>
      </c>
      <c r="K34" s="103">
        <f t="shared" si="3"/>
        <v>295</v>
      </c>
      <c r="L34" s="106"/>
      <c r="M34" s="106"/>
      <c r="N34" s="107"/>
      <c r="O34" s="86" t="s">
        <v>60</v>
      </c>
    </row>
    <row r="35" spans="1:15" s="86" customFormat="1" ht="31.5" customHeight="1">
      <c r="A35" s="81">
        <f t="shared" si="1"/>
        <v>31</v>
      </c>
      <c r="B35" s="83" t="s">
        <v>100</v>
      </c>
      <c r="C35" s="83" t="str">
        <f>VLOOKUP(B35,'[1]CARE-TA'!G$2:J$96,4,0)</f>
        <v>P28TS149</v>
      </c>
      <c r="D35" s="83" t="str">
        <f>VLOOKUP(C35,'[2]C0007-SS25-240909-003'!D$3:G$111,4,0)</f>
        <v>PRINTABLES</v>
      </c>
      <c r="E35" s="84" t="str">
        <f>VLOOKUP(C35,[2]TOTAL!F$3:G$211,2,0)</f>
        <v>DUCK OFF T-SHIRT</v>
      </c>
      <c r="F35" s="85" t="s">
        <v>168</v>
      </c>
      <c r="G35" s="81">
        <f>VLOOKUP(C35,'[1]CARE-TA'!J$4:AH$96,25,0)</f>
        <v>211</v>
      </c>
      <c r="H35" s="81">
        <f t="shared" si="2"/>
        <v>7</v>
      </c>
      <c r="I35" s="81">
        <f>VLOOKUP(C35,'[2]C0007-SS25-240909-003'!D$3:AB$111,25,0)</f>
        <v>211</v>
      </c>
      <c r="J35" s="97" t="s">
        <v>68</v>
      </c>
      <c r="K35" s="103">
        <f t="shared" si="3"/>
        <v>218</v>
      </c>
      <c r="L35" s="106"/>
      <c r="M35" s="106"/>
      <c r="N35" s="107"/>
      <c r="O35" s="86" t="s">
        <v>60</v>
      </c>
    </row>
    <row r="36" spans="1:15" s="86" customFormat="1" ht="31.5" customHeight="1">
      <c r="A36" s="81">
        <f t="shared" si="1"/>
        <v>32</v>
      </c>
      <c r="B36" s="83" t="s">
        <v>89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168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7" t="s">
        <v>68</v>
      </c>
      <c r="K36" s="103" t="e">
        <f t="shared" si="3"/>
        <v>#N/A</v>
      </c>
      <c r="L36" s="106"/>
      <c r="M36" s="106"/>
      <c r="N36" s="107"/>
      <c r="O36" s="86" t="s">
        <v>60</v>
      </c>
    </row>
    <row r="37" spans="1:15" s="86" customFormat="1" ht="31.5" customHeight="1">
      <c r="A37" s="81">
        <f t="shared" ref="A37:A68" si="4">ROW()-4</f>
        <v>33</v>
      </c>
      <c r="B37" s="83" t="s">
        <v>90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168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7" t="s">
        <v>68</v>
      </c>
      <c r="K37" s="103" t="e">
        <f t="shared" si="3"/>
        <v>#N/A</v>
      </c>
      <c r="L37" s="106"/>
      <c r="M37" s="106"/>
      <c r="N37" s="107"/>
      <c r="O37" s="86" t="s">
        <v>61</v>
      </c>
    </row>
    <row r="38" spans="1:15" s="86" customFormat="1" ht="31.5" customHeight="1">
      <c r="A38" s="81">
        <f t="shared" si="4"/>
        <v>34</v>
      </c>
      <c r="B38" s="83" t="s">
        <v>91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168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7" t="s">
        <v>68</v>
      </c>
      <c r="K38" s="103" t="e">
        <f t="shared" si="3"/>
        <v>#N/A</v>
      </c>
      <c r="L38" s="106"/>
      <c r="M38" s="106"/>
      <c r="N38" s="107"/>
      <c r="O38" s="86" t="s">
        <v>61</v>
      </c>
    </row>
    <row r="39" spans="1:15" s="86" customFormat="1" ht="31.5" customHeight="1">
      <c r="A39" s="81">
        <f t="shared" si="4"/>
        <v>35</v>
      </c>
      <c r="B39" s="83" t="s">
        <v>92</v>
      </c>
      <c r="C39" s="83" t="str">
        <f>VLOOKUP(B39,'[1]CARE-TA'!G$2:J$96,4,0)</f>
        <v>P28TS157</v>
      </c>
      <c r="D39" s="83" t="str">
        <f>VLOOKUP(C39,'[2]C0007-SS25-240909-003'!D$3:G$111,4,0)</f>
        <v>PRINTABLES</v>
      </c>
      <c r="E39" s="84" t="str">
        <f>VLOOKUP(C39,[2]TOTAL!F$3:G$211,2,0)</f>
        <v>FLOWER TYPE T-SHIRT</v>
      </c>
      <c r="F39" s="85" t="s">
        <v>168</v>
      </c>
      <c r="G39" s="81">
        <f>VLOOKUP(C39,'[1]CARE-TA'!J$4:AH$96,25,0)</f>
        <v>36</v>
      </c>
      <c r="H39" s="81">
        <f t="shared" si="2"/>
        <v>2</v>
      </c>
      <c r="I39" s="81">
        <f>VLOOKUP(C39,'[2]C0007-SS25-240909-003'!D$3:AB$111,25,0)</f>
        <v>201</v>
      </c>
      <c r="J39" s="97" t="s">
        <v>68</v>
      </c>
      <c r="K39" s="103">
        <f t="shared" si="3"/>
        <v>38</v>
      </c>
      <c r="L39" s="106"/>
      <c r="M39" s="106"/>
      <c r="N39" s="107"/>
      <c r="O39" s="86" t="s">
        <v>61</v>
      </c>
    </row>
    <row r="40" spans="1:15" s="86" customFormat="1" ht="31.5" customHeight="1">
      <c r="A40" s="81">
        <f t="shared" si="4"/>
        <v>36</v>
      </c>
      <c r="B40" s="83" t="s">
        <v>93</v>
      </c>
      <c r="C40" s="83" t="str">
        <f>VLOOKUP(B40,'[1]CARE-TA'!G$2:J$96,4,0)</f>
        <v>P28TS195</v>
      </c>
      <c r="D40" s="83" t="str">
        <f>VLOOKUP(C40,'[2]C0007-SS25-240909-003'!D$3:G$111,4,0)</f>
        <v>PRINTABLES</v>
      </c>
      <c r="E40" s="84" t="str">
        <f>VLOOKUP(C40,[2]TOTAL!F$3:G$211,2,0)</f>
        <v>FLOWER TYPE T-SHIRT</v>
      </c>
      <c r="F40" s="85" t="s">
        <v>168</v>
      </c>
      <c r="G40" s="81">
        <f>VLOOKUP(C40,'[1]CARE-TA'!J$4:AH$96,25,0)</f>
        <v>151</v>
      </c>
      <c r="H40" s="81">
        <f t="shared" si="2"/>
        <v>5</v>
      </c>
      <c r="I40" s="81">
        <f>VLOOKUP(C40,'[2]C0007-SS25-240909-003'!D$3:AB$111,25,0)</f>
        <v>151</v>
      </c>
      <c r="J40" s="97" t="s">
        <v>68</v>
      </c>
      <c r="K40" s="103">
        <f t="shared" si="3"/>
        <v>156</v>
      </c>
      <c r="L40" s="106"/>
      <c r="M40" s="106"/>
      <c r="N40" s="107"/>
      <c r="O40" s="86" t="s">
        <v>61</v>
      </c>
    </row>
    <row r="41" spans="1:15" s="86" customFormat="1" ht="31.5" customHeight="1">
      <c r="A41" s="81">
        <f t="shared" si="4"/>
        <v>37</v>
      </c>
      <c r="B41" s="83" t="s">
        <v>94</v>
      </c>
      <c r="C41" s="83" t="str">
        <f>VLOOKUP(B41,'[1]CARE-TA'!G$2:J$96,4,0)</f>
        <v>P28TS159</v>
      </c>
      <c r="D41" s="83" t="str">
        <f>VLOOKUP(C41,'[2]C0007-SS25-240909-003'!D$3:G$111,4,0)</f>
        <v>PRINTABLES</v>
      </c>
      <c r="E41" s="84" t="str">
        <f>VLOOKUP(C41,[2]TOTAL!F$3:G$211,2,0)</f>
        <v>FLOWER TYPE T-SHIRT</v>
      </c>
      <c r="F41" s="85" t="s">
        <v>168</v>
      </c>
      <c r="G41" s="81">
        <f>VLOOKUP(C41,'[1]CARE-TA'!J$4:AH$96,25,0)</f>
        <v>201</v>
      </c>
      <c r="H41" s="81">
        <f t="shared" si="2"/>
        <v>7</v>
      </c>
      <c r="I41" s="81">
        <f>VLOOKUP(C41,'[2]C0007-SS25-240909-003'!D$3:AB$111,25,0)</f>
        <v>201</v>
      </c>
      <c r="J41" s="97" t="s">
        <v>68</v>
      </c>
      <c r="K41" s="103">
        <f t="shared" si="3"/>
        <v>208</v>
      </c>
      <c r="L41" s="106"/>
      <c r="M41" s="106"/>
      <c r="N41" s="107"/>
      <c r="O41" s="86" t="s">
        <v>61</v>
      </c>
    </row>
    <row r="42" spans="1:15" s="86" customFormat="1" ht="31.5" customHeight="1">
      <c r="A42" s="81">
        <f t="shared" si="4"/>
        <v>38</v>
      </c>
      <c r="B42" s="83" t="s">
        <v>112</v>
      </c>
      <c r="C42" s="83" t="str">
        <f>VLOOKUP(B42,'[1]CARE-TA'!G$2:J$96,4,0)</f>
        <v>P28TS038</v>
      </c>
      <c r="D42" s="83" t="str">
        <f>VLOOKUP(C42,'[2]C0007-SS25-240909-003'!D$3:G$111,4,0)</f>
        <v>PRINTABLES</v>
      </c>
      <c r="E42" s="84" t="str">
        <f>VLOOKUP(C42,[2]TOTAL!F$3:G$211,2,0)</f>
        <v>HAPPY PALACE T-SHIRT</v>
      </c>
      <c r="F42" s="85" t="s">
        <v>168</v>
      </c>
      <c r="G42" s="81">
        <f>VLOOKUP(C42,'[1]CARE-TA'!J$4:AH$96,25,0)</f>
        <v>36</v>
      </c>
      <c r="H42" s="81">
        <f t="shared" si="2"/>
        <v>2</v>
      </c>
      <c r="I42" s="81">
        <f>VLOOKUP(C42,'[2]C0007-SS25-240909-003'!D$3:AB$111,25,0)</f>
        <v>166</v>
      </c>
      <c r="J42" s="97" t="s">
        <v>68</v>
      </c>
      <c r="K42" s="103">
        <f t="shared" si="3"/>
        <v>38</v>
      </c>
      <c r="L42" s="106"/>
      <c r="M42" s="106"/>
      <c r="N42" s="107"/>
      <c r="O42" s="86" t="s">
        <v>61</v>
      </c>
    </row>
    <row r="43" spans="1:15" s="86" customFormat="1" ht="31.5" customHeight="1">
      <c r="A43" s="81">
        <f t="shared" si="4"/>
        <v>39</v>
      </c>
      <c r="B43" s="83" t="s">
        <v>113</v>
      </c>
      <c r="C43" s="83" t="str">
        <f>VLOOKUP(B43,'[1]CARE-TA'!G$2:J$96,4,0)</f>
        <v>P28TS044</v>
      </c>
      <c r="D43" s="83" t="str">
        <f>VLOOKUP(C43,'[2]C0007-SS25-240909-003'!D$3:G$111,4,0)</f>
        <v>PRINTABLES</v>
      </c>
      <c r="E43" s="84" t="str">
        <f>VLOOKUP(C43,[2]TOTAL!F$3:G$211,2,0)</f>
        <v>HAPPY PALACE T-SHIRT</v>
      </c>
      <c r="F43" s="85" t="s">
        <v>168</v>
      </c>
      <c r="G43" s="81">
        <f>VLOOKUP(C43,'[1]CARE-TA'!J$4:AH$96,25,0)</f>
        <v>238</v>
      </c>
      <c r="H43" s="81">
        <f t="shared" si="2"/>
        <v>8</v>
      </c>
      <c r="I43" s="81">
        <f>VLOOKUP(C43,'[2]C0007-SS25-240909-003'!D$3:AB$111,25,0)</f>
        <v>238</v>
      </c>
      <c r="J43" s="97" t="s">
        <v>68</v>
      </c>
      <c r="K43" s="103">
        <f t="shared" si="3"/>
        <v>246</v>
      </c>
      <c r="L43" s="106"/>
      <c r="M43" s="106"/>
      <c r="N43" s="107"/>
      <c r="O43" s="86" t="s">
        <v>60</v>
      </c>
    </row>
    <row r="44" spans="1:15" s="86" customFormat="1" ht="31.5" customHeight="1">
      <c r="A44" s="81">
        <f t="shared" si="4"/>
        <v>40</v>
      </c>
      <c r="B44" s="83" t="s">
        <v>114</v>
      </c>
      <c r="C44" s="83" t="str">
        <f>VLOOKUP(B44,'[1]CARE-TA'!G$2:J$96,4,0)</f>
        <v>P28TS101</v>
      </c>
      <c r="D44" s="83" t="str">
        <f>VLOOKUP(C44,'[2]C0007-SS25-240909-003'!D$3:G$111,4,0)</f>
        <v>PRINTABLES</v>
      </c>
      <c r="E44" s="84" t="str">
        <f>VLOOKUP(C44,[2]TOTAL!F$3:G$211,2,0)</f>
        <v>HAPPY PALACE T-SHIRT</v>
      </c>
      <c r="F44" s="85" t="s">
        <v>168</v>
      </c>
      <c r="G44" s="81">
        <f>VLOOKUP(C44,'[1]CARE-TA'!J$4:AH$96,25,0)</f>
        <v>238</v>
      </c>
      <c r="H44" s="81">
        <f t="shared" si="2"/>
        <v>8</v>
      </c>
      <c r="I44" s="81">
        <f>VLOOKUP(C44,'[2]C0007-SS25-240909-003'!D$3:AB$111,25,0)</f>
        <v>238</v>
      </c>
      <c r="J44" s="97" t="s">
        <v>68</v>
      </c>
      <c r="K44" s="103">
        <f t="shared" si="3"/>
        <v>246</v>
      </c>
      <c r="L44" s="106"/>
      <c r="M44" s="106"/>
      <c r="N44" s="107"/>
      <c r="O44" s="86" t="s">
        <v>60</v>
      </c>
    </row>
    <row r="45" spans="1:15" s="86" customFormat="1" ht="31.5" customHeight="1">
      <c r="A45" s="81">
        <f t="shared" si="4"/>
        <v>41</v>
      </c>
      <c r="B45" s="83" t="s">
        <v>115</v>
      </c>
      <c r="C45" s="83" t="str">
        <f>VLOOKUP(B45,'[1]CARE-TA'!G$2:J$96,4,0)</f>
        <v>P28TS035</v>
      </c>
      <c r="D45" s="83" t="str">
        <f>VLOOKUP(C45,'[2]C0007-SS25-240909-003'!D$3:G$111,4,0)</f>
        <v>PRINTABLES</v>
      </c>
      <c r="E45" s="84" t="str">
        <f>VLOOKUP(C45,[2]TOTAL!F$3:G$211,2,0)</f>
        <v>HAPPY PALACE T-SHIRT</v>
      </c>
      <c r="F45" s="85" t="s">
        <v>168</v>
      </c>
      <c r="G45" s="81">
        <f>VLOOKUP(C45,'[1]CARE-TA'!J$4:AH$96,25,0)</f>
        <v>166</v>
      </c>
      <c r="H45" s="81">
        <f t="shared" si="2"/>
        <v>5</v>
      </c>
      <c r="I45" s="81">
        <f>VLOOKUP(C45,'[2]C0007-SS25-240909-003'!D$3:AB$111,25,0)</f>
        <v>166</v>
      </c>
      <c r="J45" s="97" t="s">
        <v>68</v>
      </c>
      <c r="K45" s="103">
        <f t="shared" si="3"/>
        <v>171</v>
      </c>
      <c r="L45" s="106"/>
      <c r="M45" s="106"/>
      <c r="N45" s="107"/>
      <c r="O45" s="86" t="s">
        <v>60</v>
      </c>
    </row>
    <row r="46" spans="1:15" s="86" customFormat="1" ht="31.5" customHeight="1">
      <c r="A46" s="81">
        <f t="shared" si="4"/>
        <v>42</v>
      </c>
      <c r="B46" s="83" t="s">
        <v>116</v>
      </c>
      <c r="C46" s="83" t="str">
        <f>VLOOKUP(B46,'[1]CARE-TA'!G$2:J$96,4,0)</f>
        <v>P28TS079</v>
      </c>
      <c r="D46" s="83" t="str">
        <f>VLOOKUP(C46,'[2]C0007-SS25-240909-003'!D$3:G$111,4,0)</f>
        <v>PRINTABLES</v>
      </c>
      <c r="E46" s="84" t="str">
        <f>VLOOKUP(C46,[2]TOTAL!F$3:G$211,2,0)</f>
        <v>HAPPY PALACE T-SHIRT</v>
      </c>
      <c r="F46" s="85" t="s">
        <v>168</v>
      </c>
      <c r="G46" s="81">
        <f>VLOOKUP(C46,'[1]CARE-TA'!J$4:AH$96,25,0)</f>
        <v>148</v>
      </c>
      <c r="H46" s="81">
        <f t="shared" si="2"/>
        <v>5</v>
      </c>
      <c r="I46" s="81">
        <f>VLOOKUP(C46,'[2]C0007-SS25-240909-003'!D$3:AB$111,25,0)</f>
        <v>148</v>
      </c>
      <c r="J46" s="97" t="s">
        <v>68</v>
      </c>
      <c r="K46" s="103">
        <f t="shared" si="3"/>
        <v>153</v>
      </c>
      <c r="L46" s="106"/>
      <c r="M46" s="106"/>
      <c r="N46" s="107"/>
      <c r="O46" s="86" t="s">
        <v>60</v>
      </c>
    </row>
    <row r="47" spans="1:15" s="86" customFormat="1" ht="31.5" customHeight="1">
      <c r="A47" s="81">
        <f t="shared" si="4"/>
        <v>43</v>
      </c>
      <c r="B47" s="83" t="s">
        <v>117</v>
      </c>
      <c r="C47" s="83" t="str">
        <f>VLOOKUP(B47,'[1]CARE-TA'!G$2:J$96,4,0)</f>
        <v>P28TS080</v>
      </c>
      <c r="D47" s="83" t="str">
        <f>VLOOKUP(C47,'[2]C0007-SS25-240909-003'!D$3:G$111,4,0)</f>
        <v>PRINTABLES</v>
      </c>
      <c r="E47" s="84" t="str">
        <f>VLOOKUP(C47,[2]TOTAL!F$3:G$211,2,0)</f>
        <v>HAPPY PALACE T-SHIRT</v>
      </c>
      <c r="F47" s="85" t="s">
        <v>168</v>
      </c>
      <c r="G47" s="81">
        <f>VLOOKUP(C47,'[1]CARE-TA'!J$4:AH$96,25,0)</f>
        <v>148</v>
      </c>
      <c r="H47" s="81">
        <f t="shared" si="2"/>
        <v>5</v>
      </c>
      <c r="I47" s="81">
        <f>VLOOKUP(C47,'[2]C0007-SS25-240909-003'!D$3:AB$111,25,0)</f>
        <v>148</v>
      </c>
      <c r="J47" s="97" t="s">
        <v>68</v>
      </c>
      <c r="K47" s="103">
        <f t="shared" si="3"/>
        <v>153</v>
      </c>
      <c r="L47" s="106"/>
      <c r="M47" s="106"/>
      <c r="N47" s="107"/>
      <c r="O47" s="86" t="s">
        <v>60</v>
      </c>
    </row>
    <row r="48" spans="1:15" s="86" customFormat="1" ht="31.5" customHeight="1">
      <c r="A48" s="81">
        <f t="shared" si="4"/>
        <v>44</v>
      </c>
      <c r="B48" s="83" t="s">
        <v>118</v>
      </c>
      <c r="C48" s="83" t="str">
        <f>VLOOKUP(B48,'[1]CARE-TA'!G$2:J$96,4,0)</f>
        <v>P28TS198</v>
      </c>
      <c r="D48" s="83" t="str">
        <f>VLOOKUP(C48,'[2]C0007-SS25-240909-003'!D$3:G$111,4,0)</f>
        <v>PRINTABLES</v>
      </c>
      <c r="E48" s="84" t="str">
        <f>VLOOKUP(C48,[2]TOTAL!F$3:G$211,2,0)</f>
        <v>P3 SKULL T-SHIRT</v>
      </c>
      <c r="F48" s="85" t="s">
        <v>168</v>
      </c>
      <c r="G48" s="81">
        <f>VLOOKUP(C48,'[1]CARE-TA'!J$4:AH$96,25,0)</f>
        <v>249</v>
      </c>
      <c r="H48" s="81">
        <f t="shared" si="2"/>
        <v>8</v>
      </c>
      <c r="I48" s="81">
        <f>VLOOKUP(C48,'[2]C0007-SS25-240909-003'!D$3:AB$111,25,0)</f>
        <v>249</v>
      </c>
      <c r="J48" s="97" t="s">
        <v>68</v>
      </c>
      <c r="K48" s="103">
        <f t="shared" si="3"/>
        <v>257</v>
      </c>
      <c r="L48" s="106"/>
      <c r="M48" s="106"/>
      <c r="N48" s="107"/>
      <c r="O48" s="86" t="s">
        <v>60</v>
      </c>
    </row>
    <row r="49" spans="1:15" s="86" customFormat="1" ht="31.5" customHeight="1">
      <c r="A49" s="81">
        <f t="shared" si="4"/>
        <v>45</v>
      </c>
      <c r="B49" s="83" t="s">
        <v>119</v>
      </c>
      <c r="C49" s="83" t="str">
        <f>VLOOKUP(B49,'[1]CARE-TA'!G$2:J$96,4,0)</f>
        <v>P28TS141</v>
      </c>
      <c r="D49" s="83" t="str">
        <f>VLOOKUP(C49,'[2]C0007-SS25-240909-003'!D$3:G$111,4,0)</f>
        <v>PRINTABLES</v>
      </c>
      <c r="E49" s="84" t="str">
        <f>VLOOKUP(C49,[2]TOTAL!F$3:G$211,2,0)</f>
        <v>P3 SKULL T-SHIRT</v>
      </c>
      <c r="F49" s="85" t="s">
        <v>168</v>
      </c>
      <c r="G49" s="81">
        <f>VLOOKUP(C49,'[1]CARE-TA'!J$4:AH$96,25,0)</f>
        <v>192</v>
      </c>
      <c r="H49" s="81">
        <f t="shared" si="2"/>
        <v>6</v>
      </c>
      <c r="I49" s="81">
        <f>VLOOKUP(C49,'[2]C0007-SS25-240909-003'!D$3:AB$111,25,0)</f>
        <v>1605</v>
      </c>
      <c r="J49" s="97" t="s">
        <v>68</v>
      </c>
      <c r="K49" s="103">
        <f t="shared" si="3"/>
        <v>198</v>
      </c>
      <c r="L49" s="106"/>
      <c r="M49" s="106"/>
      <c r="N49" s="107"/>
      <c r="O49" s="86" t="s">
        <v>60</v>
      </c>
    </row>
    <row r="50" spans="1:15" s="86" customFormat="1" ht="31.5" customHeight="1">
      <c r="A50" s="81">
        <f t="shared" si="4"/>
        <v>46</v>
      </c>
      <c r="B50" s="83" t="s">
        <v>120</v>
      </c>
      <c r="C50" s="83" t="str">
        <f>VLOOKUP(B50,'[1]CARE-TA'!G$2:J$96,4,0)</f>
        <v>P28TS143</v>
      </c>
      <c r="D50" s="83" t="str">
        <f>VLOOKUP(C50,'[2]C0007-SS25-240909-003'!D$3:G$111,4,0)</f>
        <v>PRINTABLES</v>
      </c>
      <c r="E50" s="84" t="str">
        <f>VLOOKUP(C50,[2]TOTAL!F$3:G$211,2,0)</f>
        <v>P3 SKULL T-SHIRT</v>
      </c>
      <c r="F50" s="85" t="s">
        <v>168</v>
      </c>
      <c r="G50" s="81">
        <f>VLOOKUP(C50,'[1]CARE-TA'!J$4:AH$96,25,0)</f>
        <v>1491</v>
      </c>
      <c r="H50" s="81">
        <f t="shared" si="2"/>
        <v>45</v>
      </c>
      <c r="I50" s="81">
        <f>VLOOKUP(C50,'[2]C0007-SS25-240909-003'!D$3:AB$111,25,0)</f>
        <v>1491</v>
      </c>
      <c r="J50" s="97" t="s">
        <v>68</v>
      </c>
      <c r="K50" s="103">
        <f t="shared" si="3"/>
        <v>1536</v>
      </c>
      <c r="L50" s="106"/>
      <c r="M50" s="106"/>
      <c r="N50" s="107"/>
      <c r="O50" s="86" t="s">
        <v>60</v>
      </c>
    </row>
    <row r="51" spans="1:15" s="86" customFormat="1" ht="31.5" customHeight="1">
      <c r="A51" s="81">
        <f t="shared" si="4"/>
        <v>47</v>
      </c>
      <c r="B51" s="83" t="s">
        <v>121</v>
      </c>
      <c r="C51" s="83" t="str">
        <f>VLOOKUP(B51,'[1]CARE-TA'!G$2:J$96,4,0)</f>
        <v>P28TS146</v>
      </c>
      <c r="D51" s="83" t="str">
        <f>VLOOKUP(C51,'[2]C0007-SS25-240909-003'!D$3:G$111,4,0)</f>
        <v>PRINTABLES</v>
      </c>
      <c r="E51" s="84" t="str">
        <f>VLOOKUP(C51,[2]TOTAL!F$3:G$211,2,0)</f>
        <v>P3 SKULL T-SHIRT</v>
      </c>
      <c r="F51" s="85" t="s">
        <v>168</v>
      </c>
      <c r="G51" s="81">
        <f>VLOOKUP(C51,'[1]CARE-TA'!J$4:AH$96,25,0)</f>
        <v>380</v>
      </c>
      <c r="H51" s="81">
        <f t="shared" si="2"/>
        <v>12</v>
      </c>
      <c r="I51" s="81">
        <f>VLOOKUP(C51,'[2]C0007-SS25-240909-003'!D$3:AB$111,25,0)</f>
        <v>380</v>
      </c>
      <c r="J51" s="97" t="s">
        <v>68</v>
      </c>
      <c r="K51" s="103">
        <f t="shared" si="3"/>
        <v>392</v>
      </c>
      <c r="L51" s="106"/>
      <c r="M51" s="106"/>
      <c r="N51" s="107"/>
      <c r="O51" s="86" t="s">
        <v>62</v>
      </c>
    </row>
    <row r="52" spans="1:15" s="86" customFormat="1" ht="31.5" customHeight="1">
      <c r="A52" s="81">
        <f t="shared" si="4"/>
        <v>48</v>
      </c>
      <c r="B52" s="83" t="s">
        <v>122</v>
      </c>
      <c r="C52" s="83" t="str">
        <f>VLOOKUP(B52,'[1]CARE-TA'!G$2:J$96,4,0)</f>
        <v>P28TS182</v>
      </c>
      <c r="D52" s="83" t="str">
        <f>VLOOKUP(C52,'[2]C0007-SS25-240909-003'!D$3:G$111,4,0)</f>
        <v>PRINTABLES</v>
      </c>
      <c r="E52" s="84" t="str">
        <f>VLOOKUP(C52,[2]TOTAL!F$3:G$211,2,0)</f>
        <v>P3 SKULL T-SHIRT</v>
      </c>
      <c r="F52" s="85" t="s">
        <v>168</v>
      </c>
      <c r="G52" s="81">
        <f>VLOOKUP(C52,'[1]CARE-TA'!J$4:AH$96,25,0)</f>
        <v>484</v>
      </c>
      <c r="H52" s="81">
        <f t="shared" si="2"/>
        <v>15</v>
      </c>
      <c r="I52" s="81">
        <f>VLOOKUP(C52,'[2]C0007-SS25-240909-003'!D$3:AB$111,25,0)</f>
        <v>484</v>
      </c>
      <c r="J52" s="97" t="s">
        <v>68</v>
      </c>
      <c r="K52" s="103">
        <f t="shared" si="3"/>
        <v>499</v>
      </c>
      <c r="L52" s="106"/>
      <c r="M52" s="106"/>
      <c r="N52" s="107"/>
      <c r="O52" s="86" t="s">
        <v>62</v>
      </c>
    </row>
    <row r="53" spans="1:15" s="86" customFormat="1" ht="31.5" customHeight="1">
      <c r="A53" s="81">
        <f t="shared" si="4"/>
        <v>49</v>
      </c>
      <c r="B53" s="83" t="s">
        <v>123</v>
      </c>
      <c r="C53" s="83" t="str">
        <f>VLOOKUP(B53,'[1]CARE-TA'!G$2:J$96,4,0)</f>
        <v>P28TS196</v>
      </c>
      <c r="D53" s="83" t="str">
        <f>VLOOKUP(C53,'[2]C0007-SS25-240909-003'!D$3:G$111,4,0)</f>
        <v>PRINTABLES</v>
      </c>
      <c r="E53" s="84" t="str">
        <f>VLOOKUP(C53,[2]TOTAL!F$3:G$211,2,0)</f>
        <v>P3 SKULL T-SHIRT</v>
      </c>
      <c r="F53" s="85" t="s">
        <v>168</v>
      </c>
      <c r="G53" s="81">
        <f>VLOOKUP(C53,'[1]CARE-TA'!J$4:AH$96,25,0)</f>
        <v>249</v>
      </c>
      <c r="H53" s="81">
        <f t="shared" si="2"/>
        <v>8</v>
      </c>
      <c r="I53" s="81">
        <f>VLOOKUP(C53,'[2]C0007-SS25-240909-003'!D$3:AB$111,25,0)</f>
        <v>249</v>
      </c>
      <c r="J53" s="97" t="s">
        <v>68</v>
      </c>
      <c r="K53" s="103">
        <f t="shared" si="3"/>
        <v>257</v>
      </c>
      <c r="L53" s="106"/>
      <c r="M53" s="106"/>
      <c r="N53" s="107"/>
      <c r="O53" s="86" t="s">
        <v>62</v>
      </c>
    </row>
    <row r="54" spans="1:15" s="86" customFormat="1" ht="31.5" customHeight="1">
      <c r="A54" s="81">
        <f t="shared" si="4"/>
        <v>50</v>
      </c>
      <c r="B54" s="83" t="s">
        <v>124</v>
      </c>
      <c r="C54" s="83" t="str">
        <f>VLOOKUP(B54,'[1]CARE-TA'!G$2:J$96,4,0)</f>
        <v>P28TS144</v>
      </c>
      <c r="D54" s="83" t="str">
        <f>VLOOKUP(C54,'[2]C0007-SS25-240909-003'!D$3:G$111,4,0)</f>
        <v>PRINTABLES</v>
      </c>
      <c r="E54" s="84" t="str">
        <f>VLOOKUP(C54,[2]TOTAL!F$3:G$211,2,0)</f>
        <v>P3 SKULL T-SHIRT</v>
      </c>
      <c r="F54" s="85" t="s">
        <v>168</v>
      </c>
      <c r="G54" s="81">
        <f>VLOOKUP(C54,'[1]CARE-TA'!J$4:AH$96,25,0)</f>
        <v>849</v>
      </c>
      <c r="H54" s="81">
        <f t="shared" si="2"/>
        <v>26</v>
      </c>
      <c r="I54" s="81">
        <f>VLOOKUP(C54,'[2]C0007-SS25-240909-003'!D$3:AB$111,25,0)</f>
        <v>849</v>
      </c>
      <c r="J54" s="97" t="s">
        <v>68</v>
      </c>
      <c r="K54" s="103">
        <f t="shared" si="3"/>
        <v>875</v>
      </c>
      <c r="L54" s="106"/>
      <c r="M54" s="106"/>
      <c r="N54" s="107"/>
      <c r="O54" s="86" t="s">
        <v>62</v>
      </c>
    </row>
    <row r="55" spans="1:15" s="86" customFormat="1" ht="31.5" customHeight="1">
      <c r="A55" s="81">
        <f t="shared" si="4"/>
        <v>51</v>
      </c>
      <c r="B55" s="83" t="s">
        <v>125</v>
      </c>
      <c r="C55" s="83" t="str">
        <f>VLOOKUP(B55,'[1]CARE-TA'!G$2:J$96,4,0)</f>
        <v>P28TS145</v>
      </c>
      <c r="D55" s="83" t="str">
        <f>VLOOKUP(C55,'[2]C0007-SS25-240909-003'!D$3:G$111,4,0)</f>
        <v>PRINTABLES</v>
      </c>
      <c r="E55" s="84" t="str">
        <f>VLOOKUP(C55,[2]TOTAL!F$3:G$211,2,0)</f>
        <v>P3 SKULL T-SHIRT</v>
      </c>
      <c r="F55" s="85" t="s">
        <v>168</v>
      </c>
      <c r="G55" s="81">
        <f>VLOOKUP(C55,'[1]CARE-TA'!J$4:AH$96,25,0)</f>
        <v>955</v>
      </c>
      <c r="H55" s="81">
        <f t="shared" si="2"/>
        <v>29</v>
      </c>
      <c r="I55" s="81">
        <f>VLOOKUP(C55,'[2]C0007-SS25-240909-003'!D$3:AB$111,25,0)</f>
        <v>955</v>
      </c>
      <c r="J55" s="97" t="s">
        <v>68</v>
      </c>
      <c r="K55" s="103">
        <f t="shared" si="3"/>
        <v>984</v>
      </c>
      <c r="L55" s="106"/>
      <c r="M55" s="106"/>
      <c r="N55" s="107"/>
      <c r="O55" s="86" t="s">
        <v>62</v>
      </c>
    </row>
    <row r="56" spans="1:15" s="86" customFormat="1" ht="31.5" customHeight="1">
      <c r="A56" s="81">
        <f t="shared" si="4"/>
        <v>52</v>
      </c>
      <c r="B56" s="83" t="s">
        <v>79</v>
      </c>
      <c r="C56" s="83" t="str">
        <f>VLOOKUP(B56,'[1]CARE-TA'!G$2:J$96,4,0)</f>
        <v>P28JCCCS002</v>
      </c>
      <c r="D56" s="83" t="str">
        <f>VLOOKUP(C56,'[2]C0007-SS25-240909-003'!D$3:G$111,4,0)</f>
        <v>JCC</v>
      </c>
      <c r="E56" s="84" t="str">
        <f>VLOOKUP(C56,[2]TOTAL!F$3:G$211,2,0)</f>
        <v>PALACE JCC HOOD</v>
      </c>
      <c r="F56" s="85" t="s">
        <v>169</v>
      </c>
      <c r="G56" s="81">
        <f>VLOOKUP(C56,'[1]CARE-TA'!J$4:AH$96,25,0)</f>
        <v>348</v>
      </c>
      <c r="H56" s="81">
        <f t="shared" si="2"/>
        <v>11</v>
      </c>
      <c r="I56" s="81">
        <f>VLOOKUP(C56,'[2]C0007-SS25-240909-003'!D$3:AB$111,25,0)</f>
        <v>348</v>
      </c>
      <c r="J56" s="97" t="s">
        <v>68</v>
      </c>
      <c r="K56" s="103">
        <f t="shared" si="3"/>
        <v>359</v>
      </c>
      <c r="L56" s="106"/>
      <c r="M56" s="106"/>
      <c r="N56" s="107"/>
      <c r="O56" s="86" t="s">
        <v>62</v>
      </c>
    </row>
    <row r="57" spans="1:15" s="86" customFormat="1" ht="31.5" customHeight="1">
      <c r="A57" s="81">
        <f t="shared" si="4"/>
        <v>53</v>
      </c>
      <c r="B57" s="83" t="s">
        <v>80</v>
      </c>
      <c r="C57" s="83" t="str">
        <f>VLOOKUP(B57,'[1]CARE-TA'!G$2:J$96,4,0)</f>
        <v>P28JCCCS001</v>
      </c>
      <c r="D57" s="83" t="str">
        <f>VLOOKUP(C57,'[2]C0007-SS25-240909-003'!D$3:G$111,4,0)</f>
        <v>JCC</v>
      </c>
      <c r="E57" s="84" t="str">
        <f>VLOOKUP(C57,[2]TOTAL!F$3:G$211,2,0)</f>
        <v>PALACE JCC HOOD</v>
      </c>
      <c r="F57" s="85" t="s">
        <v>169</v>
      </c>
      <c r="G57" s="81">
        <f>VLOOKUP(C57,'[1]CARE-TA'!J$4:AH$96,25,0)</f>
        <v>191</v>
      </c>
      <c r="H57" s="81">
        <f t="shared" si="2"/>
        <v>6</v>
      </c>
      <c r="I57" s="81">
        <f>VLOOKUP(C57,'[2]C0007-SS25-240909-003'!D$3:AB$111,25,0)</f>
        <v>191</v>
      </c>
      <c r="J57" s="97" t="s">
        <v>68</v>
      </c>
      <c r="K57" s="103">
        <f t="shared" si="3"/>
        <v>197</v>
      </c>
      <c r="L57" s="106"/>
      <c r="M57" s="106"/>
      <c r="N57" s="107"/>
      <c r="O57" s="86" t="s">
        <v>58</v>
      </c>
    </row>
    <row r="58" spans="1:15" s="86" customFormat="1" ht="31.5" customHeight="1">
      <c r="A58" s="81">
        <f t="shared" si="4"/>
        <v>54</v>
      </c>
      <c r="B58" s="83" t="s">
        <v>104</v>
      </c>
      <c r="C58" s="83" t="str">
        <f>VLOOKUP(B58,'[1]CARE-TA'!G$2:J$96,4,0)</f>
        <v>P28JCCES001</v>
      </c>
      <c r="D58" s="83" t="str">
        <f>VLOOKUP(C58,'[2]C0007-SS25-240909-003'!D$3:G$111,4,0)</f>
        <v>JCC</v>
      </c>
      <c r="E58" s="84" t="str">
        <f>VLOOKUP(C58,[2]TOTAL!F$3:G$211,2,0)</f>
        <v>PALACE JCC LONGSLEEVE</v>
      </c>
      <c r="F58" s="85" t="s">
        <v>168</v>
      </c>
      <c r="G58" s="81">
        <f>VLOOKUP(C58,'[1]CARE-TA'!J$4:AH$96,25,0)</f>
        <v>351</v>
      </c>
      <c r="H58" s="81">
        <f t="shared" si="2"/>
        <v>11</v>
      </c>
      <c r="I58" s="81">
        <f>VLOOKUP(C58,'[2]C0007-SS25-240909-003'!D$3:AB$111,25,0)</f>
        <v>351</v>
      </c>
      <c r="J58" s="97" t="s">
        <v>68</v>
      </c>
      <c r="K58" s="103">
        <f t="shared" si="3"/>
        <v>362</v>
      </c>
      <c r="L58" s="106"/>
      <c r="M58" s="106"/>
      <c r="N58" s="107"/>
      <c r="O58" s="86" t="s">
        <v>58</v>
      </c>
    </row>
    <row r="59" spans="1:15" s="86" customFormat="1" ht="31.5" customHeight="1">
      <c r="A59" s="81">
        <f t="shared" si="4"/>
        <v>55</v>
      </c>
      <c r="B59" s="83" t="s">
        <v>105</v>
      </c>
      <c r="C59" s="83" t="str">
        <f>VLOOKUP(B59,'[1]CARE-TA'!G$2:J$96,4,0)</f>
        <v>P28JCCES002</v>
      </c>
      <c r="D59" s="83" t="str">
        <f>VLOOKUP(C59,'[2]C0007-SS25-240909-003'!D$3:G$111,4,0)</f>
        <v>JCC</v>
      </c>
      <c r="E59" s="84" t="str">
        <f>VLOOKUP(C59,[2]TOTAL!F$3:G$211,2,0)</f>
        <v>PALACE JCC LONGSLEEVE</v>
      </c>
      <c r="F59" s="85" t="s">
        <v>168</v>
      </c>
      <c r="G59" s="81">
        <f>VLOOKUP(C59,'[1]CARE-TA'!J$4:AH$96,25,0)</f>
        <v>283</v>
      </c>
      <c r="H59" s="81">
        <f t="shared" si="2"/>
        <v>9</v>
      </c>
      <c r="I59" s="81">
        <f>VLOOKUP(C59,'[2]C0007-SS25-240909-003'!D$3:AB$111,25,0)</f>
        <v>283</v>
      </c>
      <c r="J59" s="97" t="s">
        <v>68</v>
      </c>
      <c r="K59" s="103">
        <f t="shared" si="3"/>
        <v>292</v>
      </c>
      <c r="L59" s="106"/>
      <c r="M59" s="106"/>
      <c r="N59" s="107"/>
      <c r="O59" s="86" t="s">
        <v>58</v>
      </c>
    </row>
    <row r="60" spans="1:15" s="86" customFormat="1" ht="31.5" customHeight="1">
      <c r="A60" s="81">
        <f t="shared" si="4"/>
        <v>56</v>
      </c>
      <c r="B60" s="83" t="s">
        <v>101</v>
      </c>
      <c r="C60" s="83" t="str">
        <f>VLOOKUP(B60,'[1]CARE-TA'!G$2:J$96,4,0)</f>
        <v>P28JCCES005</v>
      </c>
      <c r="D60" s="83" t="str">
        <f>VLOOKUP(C60,'[2]C0007-SS25-240909-003'!D$3:G$111,4,0)</f>
        <v>JCC</v>
      </c>
      <c r="E60" s="84" t="str">
        <f>VLOOKUP(C60,[2]TOTAL!F$3:G$211,2,0)</f>
        <v xml:space="preserve">PALACE JCC T-SHIRT </v>
      </c>
      <c r="F60" s="85" t="s">
        <v>168</v>
      </c>
      <c r="G60" s="81">
        <f>VLOOKUP(C60,'[1]CARE-TA'!J$4:AH$96,25,0)</f>
        <v>790</v>
      </c>
      <c r="H60" s="81">
        <f t="shared" si="2"/>
        <v>24</v>
      </c>
      <c r="I60" s="81">
        <f>VLOOKUP(C60,'[2]C0007-SS25-240909-003'!D$3:AB$111,25,0)</f>
        <v>790</v>
      </c>
      <c r="J60" s="97" t="s">
        <v>68</v>
      </c>
      <c r="K60" s="103">
        <f t="shared" si="3"/>
        <v>814</v>
      </c>
      <c r="L60" s="106"/>
      <c r="M60" s="106"/>
      <c r="N60" s="107"/>
      <c r="O60" s="86" t="s">
        <v>58</v>
      </c>
    </row>
    <row r="61" spans="1:15" s="86" customFormat="1" ht="31.5" customHeight="1">
      <c r="A61" s="81">
        <f t="shared" si="4"/>
        <v>57</v>
      </c>
      <c r="B61" s="83" t="s">
        <v>102</v>
      </c>
      <c r="C61" s="83" t="str">
        <f>VLOOKUP(B61,'[1]CARE-TA'!G$2:J$96,4,0)</f>
        <v>P28JCCES004</v>
      </c>
      <c r="D61" s="83" t="str">
        <f>VLOOKUP(C61,'[2]C0007-SS25-240909-003'!D$3:G$111,4,0)</f>
        <v>JCC</v>
      </c>
      <c r="E61" s="84" t="str">
        <f>VLOOKUP(C61,[2]TOTAL!F$3:G$211,2,0)</f>
        <v xml:space="preserve">PALACE JCC T-SHIRT </v>
      </c>
      <c r="F61" s="85" t="s">
        <v>168</v>
      </c>
      <c r="G61" s="81">
        <f>VLOOKUP(C61,'[1]CARE-TA'!J$4:AH$96,25,0)</f>
        <v>1115</v>
      </c>
      <c r="H61" s="81">
        <f t="shared" si="2"/>
        <v>34</v>
      </c>
      <c r="I61" s="81">
        <f>VLOOKUP(C61,'[2]C0007-SS25-240909-003'!D$3:AB$111,25,0)</f>
        <v>1115</v>
      </c>
      <c r="J61" s="97" t="s">
        <v>68</v>
      </c>
      <c r="K61" s="103">
        <f t="shared" si="3"/>
        <v>1149</v>
      </c>
      <c r="L61" s="106"/>
      <c r="M61" s="106"/>
      <c r="N61" s="107"/>
      <c r="O61" s="86" t="s">
        <v>63</v>
      </c>
    </row>
    <row r="62" spans="1:15" s="86" customFormat="1" ht="31.5" customHeight="1">
      <c r="A62" s="81">
        <f t="shared" si="4"/>
        <v>58</v>
      </c>
      <c r="B62" s="83" t="s">
        <v>103</v>
      </c>
      <c r="C62" s="83" t="str">
        <f>VLOOKUP(B62,'[1]CARE-TA'!G$2:J$96,4,0)</f>
        <v>P28JCCES003</v>
      </c>
      <c r="D62" s="83" t="str">
        <f>VLOOKUP(C62,'[2]C0007-SS25-240909-003'!D$3:G$111,4,0)</f>
        <v>JCC</v>
      </c>
      <c r="E62" s="84" t="str">
        <f>VLOOKUP(C62,[2]TOTAL!F$3:G$211,2,0)</f>
        <v xml:space="preserve">PALACE JCC T-SHIRT </v>
      </c>
      <c r="F62" s="85" t="s">
        <v>168</v>
      </c>
      <c r="G62" s="81">
        <f>VLOOKUP(C62,'[1]CARE-TA'!J$4:AH$96,25,0)</f>
        <v>1115</v>
      </c>
      <c r="H62" s="81">
        <f t="shared" si="2"/>
        <v>34</v>
      </c>
      <c r="I62" s="81">
        <f>VLOOKUP(C62,'[2]C0007-SS25-240909-003'!D$3:AB$111,25,0)</f>
        <v>1115</v>
      </c>
      <c r="J62" s="97" t="s">
        <v>68</v>
      </c>
      <c r="K62" s="103">
        <f t="shared" si="3"/>
        <v>1149</v>
      </c>
      <c r="L62" s="106"/>
      <c r="M62" s="106"/>
      <c r="N62" s="107"/>
      <c r="O62" s="86" t="s">
        <v>63</v>
      </c>
    </row>
    <row r="63" spans="1:15" s="86" customFormat="1" ht="31.5" customHeight="1">
      <c r="A63" s="81">
        <f t="shared" si="4"/>
        <v>59</v>
      </c>
      <c r="B63" s="83" t="s">
        <v>154</v>
      </c>
      <c r="C63" s="83" t="str">
        <f>VLOOKUP(B63,'[1]CARE-TA'!G$2:J$96,4,0)</f>
        <v>P28SFTS001</v>
      </c>
      <c r="D63" s="83" t="str">
        <f>VLOOKUP(C63,'[2]C0007-SS25-240909-003'!D$3:G$111,4,0)</f>
        <v>PRINTABLES</v>
      </c>
      <c r="E63" s="84" t="str">
        <f>VLOOKUP(C63,[2]TOTAL!F$3:G$211,2,0)</f>
        <v>PALACE SCI-FI FANTASY EMAIL T-SHIRT</v>
      </c>
      <c r="F63" s="85" t="s">
        <v>168</v>
      </c>
      <c r="G63" s="81">
        <f>VLOOKUP(C63,'[1]CARE-TA'!J$4:AH$96,25,0)</f>
        <v>39</v>
      </c>
      <c r="H63" s="81">
        <f t="shared" si="2"/>
        <v>2</v>
      </c>
      <c r="I63" s="81">
        <f>VLOOKUP(C63,'[2]C0007-SS25-240909-003'!D$3:AB$111,25,0)</f>
        <v>426</v>
      </c>
      <c r="J63" s="97" t="s">
        <v>68</v>
      </c>
      <c r="K63" s="103">
        <f t="shared" si="3"/>
        <v>41</v>
      </c>
      <c r="L63" s="106"/>
      <c r="M63" s="106"/>
      <c r="N63" s="107"/>
      <c r="O63" s="86" t="s">
        <v>63</v>
      </c>
    </row>
    <row r="64" spans="1:15" s="86" customFormat="1" ht="31.5" customHeight="1">
      <c r="A64" s="81">
        <f t="shared" si="4"/>
        <v>60</v>
      </c>
      <c r="B64" s="83" t="s">
        <v>155</v>
      </c>
      <c r="C64" s="83" t="str">
        <f>VLOOKUP(B64,'[1]CARE-TA'!G$2:J$96,4,0)</f>
        <v>P28SFTS003</v>
      </c>
      <c r="D64" s="83" t="str">
        <f>VLOOKUP(C64,'[2]C0007-SS25-240909-003'!D$3:G$111,4,0)</f>
        <v>PRINTABLES</v>
      </c>
      <c r="E64" s="84" t="str">
        <f>VLOOKUP(C64,[2]TOTAL!F$3:G$211,2,0)</f>
        <v>PALACE SCI-FI FANTASY EMAIL T-SHIRT</v>
      </c>
      <c r="F64" s="85" t="s">
        <v>168</v>
      </c>
      <c r="G64" s="81">
        <f>VLOOKUP(C64,'[1]CARE-TA'!J$4:AH$96,25,0)</f>
        <v>159</v>
      </c>
      <c r="H64" s="81">
        <f t="shared" si="2"/>
        <v>5</v>
      </c>
      <c r="I64" s="81">
        <f>VLOOKUP(C64,'[2]C0007-SS25-240909-003'!D$3:AB$111,25,0)</f>
        <v>159</v>
      </c>
      <c r="J64" s="97" t="s">
        <v>68</v>
      </c>
      <c r="K64" s="103">
        <f t="shared" si="3"/>
        <v>164</v>
      </c>
      <c r="L64" s="106"/>
      <c r="M64" s="106"/>
      <c r="N64" s="107"/>
      <c r="O64" s="86" t="s">
        <v>63</v>
      </c>
    </row>
    <row r="65" spans="1:15" s="86" customFormat="1" ht="31.5" customHeight="1">
      <c r="A65" s="81">
        <f t="shared" si="4"/>
        <v>61</v>
      </c>
      <c r="B65" s="83" t="s">
        <v>156</v>
      </c>
      <c r="C65" s="83" t="str">
        <f>VLOOKUP(B65,'[1]CARE-TA'!G$2:J$96,4,0)</f>
        <v>P28SFTS002</v>
      </c>
      <c r="D65" s="83" t="str">
        <f>VLOOKUP(C65,'[2]C0007-SS25-240909-003'!D$3:G$111,4,0)</f>
        <v>PRINTABLES</v>
      </c>
      <c r="E65" s="84" t="str">
        <f>VLOOKUP(C65,[2]TOTAL!F$3:G$211,2,0)</f>
        <v>PALACE SCI-FI FANTASY EMAIL T-SHIRT</v>
      </c>
      <c r="F65" s="85" t="s">
        <v>168</v>
      </c>
      <c r="G65" s="81">
        <f>VLOOKUP(C65,'[1]CARE-TA'!J$4:AH$96,25,0)</f>
        <v>257</v>
      </c>
      <c r="H65" s="81">
        <f t="shared" si="2"/>
        <v>8</v>
      </c>
      <c r="I65" s="81">
        <f>VLOOKUP(C65,'[2]C0007-SS25-240909-003'!D$3:AB$111,25,0)</f>
        <v>257</v>
      </c>
      <c r="J65" s="97" t="s">
        <v>68</v>
      </c>
      <c r="K65" s="103">
        <f t="shared" si="3"/>
        <v>265</v>
      </c>
      <c r="L65" s="106"/>
      <c r="M65" s="106"/>
      <c r="N65" s="107"/>
      <c r="O65" s="86" t="s">
        <v>63</v>
      </c>
    </row>
    <row r="66" spans="1:15" s="86" customFormat="1" ht="31.5" customHeight="1">
      <c r="A66" s="81">
        <f t="shared" si="4"/>
        <v>62</v>
      </c>
      <c r="B66" s="83" t="s">
        <v>157</v>
      </c>
      <c r="C66" s="83" t="str">
        <f>VLOOKUP(B66,'[1]CARE-TA'!G$2:J$96,4,0)</f>
        <v>P28SFTS009</v>
      </c>
      <c r="D66" s="83" t="str">
        <f>VLOOKUP(C66,'[2]C0007-SS25-240909-003'!D$3:G$111,4,0)</f>
        <v>PRINTABLES</v>
      </c>
      <c r="E66" s="84" t="str">
        <f>VLOOKUP(C66,[2]TOTAL!F$3:G$211,2,0)</f>
        <v>PALACE SCI-FI FANTASY EMAIL T-SHIRT</v>
      </c>
      <c r="F66" s="85" t="s">
        <v>168</v>
      </c>
      <c r="G66" s="81">
        <f>VLOOKUP(C66,'[1]CARE-TA'!J$4:AH$96,25,0)</f>
        <v>428</v>
      </c>
      <c r="H66" s="81">
        <f t="shared" si="2"/>
        <v>13</v>
      </c>
      <c r="I66" s="81">
        <f>VLOOKUP(C66,'[2]C0007-SS25-240909-003'!D$3:AB$111,25,0)</f>
        <v>428</v>
      </c>
      <c r="J66" s="97" t="s">
        <v>68</v>
      </c>
      <c r="K66" s="103">
        <f t="shared" si="3"/>
        <v>441</v>
      </c>
      <c r="L66" s="106"/>
      <c r="M66" s="106"/>
      <c r="N66" s="107"/>
      <c r="O66" s="86" t="s">
        <v>64</v>
      </c>
    </row>
    <row r="67" spans="1:15" s="86" customFormat="1" ht="31.5" customHeight="1">
      <c r="A67" s="81">
        <f t="shared" si="4"/>
        <v>63</v>
      </c>
      <c r="B67" s="83" t="s">
        <v>158</v>
      </c>
      <c r="C67" s="83" t="str">
        <f>VLOOKUP(B67,'[1]CARE-TA'!G$2:J$96,4,0)</f>
        <v>P28SFTS006</v>
      </c>
      <c r="D67" s="83" t="str">
        <f>VLOOKUP(C67,'[2]C0007-SS25-240909-003'!D$3:G$111,4,0)</f>
        <v>PRINTABLES</v>
      </c>
      <c r="E67" s="84" t="str">
        <f>VLOOKUP(C67,[2]TOTAL!F$3:G$211,2,0)</f>
        <v>PALACE SCI-FI FANTASY TRI T-SHIRT</v>
      </c>
      <c r="F67" s="85" t="s">
        <v>168</v>
      </c>
      <c r="G67" s="81">
        <f>VLOOKUP(C67,'[1]CARE-TA'!J$4:AH$96,25,0)</f>
        <v>299</v>
      </c>
      <c r="H67" s="81">
        <f t="shared" si="2"/>
        <v>9</v>
      </c>
      <c r="I67" s="81">
        <f>VLOOKUP(C67,'[2]C0007-SS25-240909-003'!D$3:AB$111,25,0)</f>
        <v>299</v>
      </c>
      <c r="J67" s="97" t="s">
        <v>68</v>
      </c>
      <c r="K67" s="103">
        <f t="shared" si="3"/>
        <v>308</v>
      </c>
      <c r="L67" s="106"/>
      <c r="M67" s="106"/>
      <c r="N67" s="107"/>
      <c r="O67" s="86" t="s">
        <v>64</v>
      </c>
    </row>
    <row r="68" spans="1:15" s="86" customFormat="1" ht="31.5" customHeight="1">
      <c r="A68" s="81">
        <f t="shared" si="4"/>
        <v>64</v>
      </c>
      <c r="B68" s="83" t="s">
        <v>159</v>
      </c>
      <c r="C68" s="83" t="str">
        <f>VLOOKUP(B68,'[1]CARE-TA'!G$2:J$96,4,0)</f>
        <v>P28SFTS004</v>
      </c>
      <c r="D68" s="83" t="str">
        <f>VLOOKUP(C68,'[2]C0007-SS25-240909-003'!D$3:G$111,4,0)</f>
        <v>PRINTABLES</v>
      </c>
      <c r="E68" s="84" t="str">
        <f>VLOOKUP(C68,[2]TOTAL!F$3:G$211,2,0)</f>
        <v>PALACE SCI-FI FANTASY TRI T-SHIRT</v>
      </c>
      <c r="F68" s="85" t="s">
        <v>168</v>
      </c>
      <c r="G68" s="81">
        <f>VLOOKUP(C68,'[1]CARE-TA'!J$4:AH$96,25,0)</f>
        <v>73</v>
      </c>
      <c r="H68" s="81">
        <f t="shared" si="2"/>
        <v>3</v>
      </c>
      <c r="I68" s="81">
        <f>VLOOKUP(C68,'[2]C0007-SS25-240909-003'!D$3:AB$111,25,0)</f>
        <v>777</v>
      </c>
      <c r="J68" s="97" t="s">
        <v>68</v>
      </c>
      <c r="K68" s="103">
        <f t="shared" si="3"/>
        <v>76</v>
      </c>
      <c r="L68" s="106"/>
      <c r="M68" s="106"/>
      <c r="N68" s="107"/>
      <c r="O68" s="86" t="s">
        <v>64</v>
      </c>
    </row>
    <row r="69" spans="1:15" s="86" customFormat="1" ht="31.5" customHeight="1">
      <c r="A69" s="81">
        <f t="shared" ref="A69:A99" si="5">ROW()-4</f>
        <v>65</v>
      </c>
      <c r="B69" s="83" t="s">
        <v>160</v>
      </c>
      <c r="C69" s="83" t="str">
        <f>VLOOKUP(B69,'[1]CARE-TA'!G$2:J$96,4,0)</f>
        <v>P28SFTS005</v>
      </c>
      <c r="D69" s="83" t="str">
        <f>VLOOKUP(C69,'[2]C0007-SS25-240909-003'!D$3:G$111,4,0)</f>
        <v>PRINTABLES</v>
      </c>
      <c r="E69" s="84" t="str">
        <f>VLOOKUP(C69,[2]TOTAL!F$3:G$211,2,0)</f>
        <v>PALACE SCI-FI FANTASY TRI T-SHIRT</v>
      </c>
      <c r="F69" s="85" t="s">
        <v>168</v>
      </c>
      <c r="G69" s="81">
        <f>VLOOKUP(C69,'[1]CARE-TA'!J$4:AH$96,25,0)</f>
        <v>777</v>
      </c>
      <c r="H69" s="81">
        <f t="shared" si="2"/>
        <v>24</v>
      </c>
      <c r="I69" s="81">
        <f>VLOOKUP(C69,'[2]C0007-SS25-240909-003'!D$3:AB$111,25,0)</f>
        <v>777</v>
      </c>
      <c r="J69" s="97" t="s">
        <v>68</v>
      </c>
      <c r="K69" s="103">
        <f t="shared" si="3"/>
        <v>801</v>
      </c>
      <c r="L69" s="106"/>
      <c r="M69" s="106"/>
      <c r="N69" s="107"/>
      <c r="O69" s="86" t="s">
        <v>64</v>
      </c>
    </row>
    <row r="70" spans="1:15" s="86" customFormat="1" ht="31.5" customHeight="1">
      <c r="A70" s="81">
        <f t="shared" si="5"/>
        <v>66</v>
      </c>
      <c r="B70" s="83" t="s">
        <v>161</v>
      </c>
      <c r="C70" s="83" t="str">
        <f>VLOOKUP(B70,'[1]CARE-TA'!G$2:J$96,4,0)</f>
        <v>P28SFTS007</v>
      </c>
      <c r="D70" s="83" t="str">
        <f>VLOOKUP(C70,'[2]C0007-SS25-240909-003'!D$3:G$111,4,0)</f>
        <v>PRINTABLES</v>
      </c>
      <c r="E70" s="84" t="str">
        <f>VLOOKUP(C70,[2]TOTAL!F$3:G$211,2,0)</f>
        <v>PALACE SCI-FI FANTASY TRI T-SHIRT</v>
      </c>
      <c r="F70" s="85" t="s">
        <v>168</v>
      </c>
      <c r="G70" s="81">
        <f>VLOOKUP(C70,'[1]CARE-TA'!J$4:AH$96,25,0)</f>
        <v>339</v>
      </c>
      <c r="H70" s="81">
        <f t="shared" ref="H70:H99" si="6">ROUNDUP(G70*0.03,0)</f>
        <v>11</v>
      </c>
      <c r="I70" s="81">
        <f>VLOOKUP(C70,'[2]C0007-SS25-240909-003'!D$3:AB$111,25,0)</f>
        <v>339</v>
      </c>
      <c r="J70" s="97" t="s">
        <v>68</v>
      </c>
      <c r="K70" s="103">
        <f t="shared" ref="K70:K99" si="7">SUM(G70:H70)</f>
        <v>350</v>
      </c>
      <c r="L70" s="106"/>
      <c r="M70" s="106"/>
      <c r="N70" s="107"/>
      <c r="O70" s="86" t="s">
        <v>64</v>
      </c>
    </row>
    <row r="71" spans="1:15" s="86" customFormat="1" ht="31.5" customHeight="1">
      <c r="A71" s="81">
        <f t="shared" si="5"/>
        <v>67</v>
      </c>
      <c r="B71" s="83" t="s">
        <v>162</v>
      </c>
      <c r="C71" s="83" t="str">
        <f>VLOOKUP(B71,'[1]CARE-TA'!G$2:J$96,4,0)</f>
        <v>P28SFTS008</v>
      </c>
      <c r="D71" s="83" t="str">
        <f>VLOOKUP(C71,'[2]C0007-SS25-240909-003'!D$3:G$111,4,0)</f>
        <v>PRINTABLES</v>
      </c>
      <c r="E71" s="84" t="str">
        <f>VLOOKUP(C71,[2]TOTAL!F$3:G$211,2,0)</f>
        <v>PALACE SCI-FI FANTASY TRI T-SHIRT</v>
      </c>
      <c r="F71" s="85" t="s">
        <v>168</v>
      </c>
      <c r="G71" s="81">
        <f>VLOOKUP(C71,'[1]CARE-TA'!J$4:AH$96,25,0)</f>
        <v>159</v>
      </c>
      <c r="H71" s="81">
        <f t="shared" si="6"/>
        <v>5</v>
      </c>
      <c r="I71" s="81">
        <f>VLOOKUP(C71,'[2]C0007-SS25-240909-003'!D$3:AB$111,25,0)</f>
        <v>159</v>
      </c>
      <c r="J71" s="97" t="s">
        <v>68</v>
      </c>
      <c r="K71" s="103">
        <f t="shared" si="7"/>
        <v>164</v>
      </c>
      <c r="L71" s="106"/>
      <c r="M71" s="106"/>
      <c r="N71" s="107"/>
      <c r="O71" s="86" t="s">
        <v>64</v>
      </c>
    </row>
    <row r="72" spans="1:15" s="86" customFormat="1" ht="31.5" customHeight="1">
      <c r="A72" s="81">
        <f t="shared" si="5"/>
        <v>68</v>
      </c>
      <c r="B72" s="83" t="s">
        <v>138</v>
      </c>
      <c r="C72" s="83" t="str">
        <f>VLOOKUP(B72,'[1]CARE-TA'!G$2:J$96,4,0)</f>
        <v>P28TS173</v>
      </c>
      <c r="D72" s="83" t="str">
        <f>VLOOKUP(C72,'[2]C0007-SS25-240909-003'!D$3:G$111,4,0)</f>
        <v>PRINTABLES</v>
      </c>
      <c r="E72" s="84" t="str">
        <f>VLOOKUP(C72,[2]TOTAL!F$3:G$211,2,0)</f>
        <v>PAL-ACE T-SHIRT</v>
      </c>
      <c r="F72" s="85" t="s">
        <v>168</v>
      </c>
      <c r="G72" s="81">
        <f>VLOOKUP(C72,'[1]CARE-TA'!J$4:AH$96,25,0)</f>
        <v>590</v>
      </c>
      <c r="H72" s="81">
        <f t="shared" si="6"/>
        <v>18</v>
      </c>
      <c r="I72" s="81">
        <f>VLOOKUP(C72,'[2]C0007-SS25-240909-003'!D$3:AB$111,25,0)</f>
        <v>590</v>
      </c>
      <c r="J72" s="97" t="s">
        <v>68</v>
      </c>
      <c r="K72" s="103">
        <f t="shared" si="7"/>
        <v>608</v>
      </c>
      <c r="L72" s="106"/>
      <c r="M72" s="106"/>
      <c r="N72" s="107"/>
      <c r="O72" s="86" t="s">
        <v>65</v>
      </c>
    </row>
    <row r="73" spans="1:15" s="86" customFormat="1" ht="31.5" customHeight="1">
      <c r="A73" s="81">
        <f t="shared" si="5"/>
        <v>69</v>
      </c>
      <c r="B73" s="83" t="s">
        <v>139</v>
      </c>
      <c r="C73" s="83" t="str">
        <f>VLOOKUP(B73,'[1]CARE-TA'!G$2:J$96,4,0)</f>
        <v>P28TS170</v>
      </c>
      <c r="D73" s="83" t="str">
        <f>VLOOKUP(C73,'[2]C0007-SS25-240909-003'!D$3:G$111,4,0)</f>
        <v>PRINTABLES</v>
      </c>
      <c r="E73" s="84" t="str">
        <f>VLOOKUP(C73,[2]TOTAL!F$3:G$211,2,0)</f>
        <v>PAL-ACE T-SHIRT</v>
      </c>
      <c r="F73" s="85" t="s">
        <v>168</v>
      </c>
      <c r="G73" s="81">
        <f>VLOOKUP(C73,'[1]CARE-TA'!J$4:AH$96,25,0)</f>
        <v>1008</v>
      </c>
      <c r="H73" s="81">
        <f t="shared" si="6"/>
        <v>31</v>
      </c>
      <c r="I73" s="81">
        <f>VLOOKUP(C73,'[2]C0007-SS25-240909-003'!D$3:AB$111,25,0)</f>
        <v>1008</v>
      </c>
      <c r="J73" s="97" t="s">
        <v>68</v>
      </c>
      <c r="K73" s="103">
        <f t="shared" si="7"/>
        <v>1039</v>
      </c>
      <c r="L73" s="106"/>
      <c r="M73" s="106"/>
      <c r="N73" s="107"/>
      <c r="O73" s="86" t="s">
        <v>65</v>
      </c>
    </row>
    <row r="74" spans="1:15" s="86" customFormat="1" ht="31.5" customHeight="1">
      <c r="A74" s="81">
        <f t="shared" si="5"/>
        <v>70</v>
      </c>
      <c r="B74" s="83" t="s">
        <v>140</v>
      </c>
      <c r="C74" s="83" t="str">
        <f>VLOOKUP(B74,'[1]CARE-TA'!G$2:J$96,4,0)</f>
        <v>P28TS193</v>
      </c>
      <c r="D74" s="83" t="str">
        <f>VLOOKUP(C74,'[2]C0007-SS25-240909-003'!D$3:G$111,4,0)</f>
        <v>PRINTABLES</v>
      </c>
      <c r="E74" s="84" t="str">
        <f>VLOOKUP(C74,[2]TOTAL!F$3:G$211,2,0)</f>
        <v>PAL-ACE T-SHIRT</v>
      </c>
      <c r="F74" s="85" t="s">
        <v>168</v>
      </c>
      <c r="G74" s="81">
        <f>VLOOKUP(C74,'[1]CARE-TA'!J$4:AH$96,25,0)</f>
        <v>399</v>
      </c>
      <c r="H74" s="81">
        <f t="shared" si="6"/>
        <v>12</v>
      </c>
      <c r="I74" s="81">
        <f>VLOOKUP(C74,'[2]C0007-SS25-240909-003'!D$3:AB$111,25,0)</f>
        <v>399</v>
      </c>
      <c r="J74" s="97" t="s">
        <v>68</v>
      </c>
      <c r="K74" s="103">
        <f t="shared" si="7"/>
        <v>411</v>
      </c>
      <c r="L74" s="106"/>
      <c r="M74" s="106"/>
      <c r="N74" s="107"/>
      <c r="O74" s="86" t="s">
        <v>65</v>
      </c>
    </row>
    <row r="75" spans="1:15" s="86" customFormat="1" ht="31.5" customHeight="1">
      <c r="A75" s="81">
        <f t="shared" si="5"/>
        <v>71</v>
      </c>
      <c r="B75" s="83" t="s">
        <v>141</v>
      </c>
      <c r="C75" s="83" t="str">
        <f>VLOOKUP(B75,'[1]CARE-TA'!G$2:J$96,4,0)</f>
        <v>P28TS172</v>
      </c>
      <c r="D75" s="83" t="str">
        <f>VLOOKUP(C75,'[2]C0007-SS25-240909-003'!D$3:G$111,4,0)</f>
        <v>PRINTABLES</v>
      </c>
      <c r="E75" s="84" t="str">
        <f>VLOOKUP(C75,[2]TOTAL!F$3:G$211,2,0)</f>
        <v>PAL-ACE T-SHIRT</v>
      </c>
      <c r="F75" s="85" t="s">
        <v>168</v>
      </c>
      <c r="G75" s="81">
        <f>VLOOKUP(C75,'[1]CARE-TA'!J$4:AH$96,25,0)</f>
        <v>575</v>
      </c>
      <c r="H75" s="81">
        <f t="shared" si="6"/>
        <v>18</v>
      </c>
      <c r="I75" s="81">
        <f>VLOOKUP(C75,'[2]C0007-SS25-240909-003'!D$3:AB$111,25,0)</f>
        <v>575</v>
      </c>
      <c r="J75" s="97" t="s">
        <v>68</v>
      </c>
      <c r="K75" s="103">
        <f t="shared" si="7"/>
        <v>593</v>
      </c>
      <c r="L75" s="106"/>
      <c r="M75" s="106"/>
      <c r="N75" s="107"/>
      <c r="O75" s="86" t="s">
        <v>65</v>
      </c>
    </row>
    <row r="76" spans="1:15" s="86" customFormat="1" ht="31.5" customHeight="1">
      <c r="A76" s="81">
        <f t="shared" si="5"/>
        <v>72</v>
      </c>
      <c r="B76" s="83" t="s">
        <v>142</v>
      </c>
      <c r="C76" s="83" t="str">
        <f>VLOOKUP(B76,'[1]CARE-TA'!G$2:J$96,4,0)</f>
        <v>P28TS174</v>
      </c>
      <c r="D76" s="83" t="str">
        <f>VLOOKUP(C76,'[2]C0007-SS25-240909-003'!D$3:G$111,4,0)</f>
        <v>PRINTABLES</v>
      </c>
      <c r="E76" s="84" t="str">
        <f>VLOOKUP(C76,[2]TOTAL!F$3:G$211,2,0)</f>
        <v>PAL-ACE T-SHIRT</v>
      </c>
      <c r="F76" s="85" t="s">
        <v>168</v>
      </c>
      <c r="G76" s="81">
        <f>VLOOKUP(C76,'[1]CARE-TA'!J$4:AH$96,25,0)</f>
        <v>313</v>
      </c>
      <c r="H76" s="81">
        <f t="shared" si="6"/>
        <v>10</v>
      </c>
      <c r="I76" s="81">
        <f>VLOOKUP(C76,'[2]C0007-SS25-240909-003'!D$3:AB$111,25,0)</f>
        <v>313</v>
      </c>
      <c r="J76" s="97" t="s">
        <v>68</v>
      </c>
      <c r="K76" s="103">
        <f t="shared" si="7"/>
        <v>323</v>
      </c>
      <c r="L76" s="106"/>
      <c r="M76" s="106"/>
      <c r="N76" s="107"/>
      <c r="O76" s="86" t="s">
        <v>65</v>
      </c>
    </row>
    <row r="77" spans="1:15" s="86" customFormat="1" ht="31.5" customHeight="1">
      <c r="A77" s="81">
        <f t="shared" si="5"/>
        <v>73</v>
      </c>
      <c r="B77" s="83" t="s">
        <v>143</v>
      </c>
      <c r="C77" s="83" t="str">
        <f>VLOOKUP(B77,'[1]CARE-TA'!G$2:J$96,4,0)</f>
        <v>P28TS176</v>
      </c>
      <c r="D77" s="83" t="str">
        <f>VLOOKUP(C77,'[2]C0007-SS25-240909-003'!D$3:G$111,4,0)</f>
        <v>PRINTABLES</v>
      </c>
      <c r="E77" s="84" t="str">
        <f>VLOOKUP(C77,[2]TOTAL!F$3:G$211,2,0)</f>
        <v>PAL-ACE T-SHIRT</v>
      </c>
      <c r="F77" s="85" t="s">
        <v>168</v>
      </c>
      <c r="G77" s="81">
        <f>VLOOKUP(C77,'[1]CARE-TA'!J$4:AH$96,25,0)</f>
        <v>119</v>
      </c>
      <c r="H77" s="81">
        <f t="shared" si="6"/>
        <v>4</v>
      </c>
      <c r="I77" s="81">
        <f>VLOOKUP(C77,'[2]C0007-SS25-240909-003'!D$3:AB$111,25,0)</f>
        <v>996</v>
      </c>
      <c r="J77" s="97" t="s">
        <v>68</v>
      </c>
      <c r="K77" s="103">
        <f t="shared" si="7"/>
        <v>123</v>
      </c>
      <c r="L77" s="106"/>
      <c r="M77" s="106"/>
      <c r="N77" s="107"/>
      <c r="O77" s="86" t="s">
        <v>61</v>
      </c>
    </row>
    <row r="78" spans="1:15" s="86" customFormat="1" ht="31.5" customHeight="1">
      <c r="A78" s="81">
        <f t="shared" si="5"/>
        <v>74</v>
      </c>
      <c r="B78" s="83" t="s">
        <v>150</v>
      </c>
      <c r="C78" s="83" t="str">
        <f>VLOOKUP(B78,'[1]CARE-TA'!G$2:J$96,4,0)</f>
        <v>P28LS085</v>
      </c>
      <c r="D78" s="83" t="str">
        <f>VLOOKUP(C78,'[2]C0007-SS25-240909-003'!D$3:G$111,4,0)</f>
        <v>PRINTABLES</v>
      </c>
      <c r="E78" s="84" t="str">
        <f>VLOOKUP(C78,[2]TOTAL!F$3:G$211,2,0)</f>
        <v>SKETCHY LONE WOLF LONGSLEEVE</v>
      </c>
      <c r="F78" s="85" t="s">
        <v>168</v>
      </c>
      <c r="G78" s="81">
        <f>VLOOKUP(C78,'[1]CARE-TA'!J$4:AH$96,25,0)</f>
        <v>26</v>
      </c>
      <c r="H78" s="81">
        <f t="shared" si="6"/>
        <v>1</v>
      </c>
      <c r="I78" s="81">
        <f>VLOOKUP(C78,'[2]C0007-SS25-240909-003'!D$3:AB$111,25,0)</f>
        <v>232</v>
      </c>
      <c r="J78" s="97" t="s">
        <v>68</v>
      </c>
      <c r="K78" s="103">
        <f t="shared" si="7"/>
        <v>27</v>
      </c>
      <c r="L78" s="106"/>
      <c r="M78" s="106"/>
      <c r="N78" s="107"/>
      <c r="O78" s="86" t="s">
        <v>61</v>
      </c>
    </row>
    <row r="79" spans="1:15" s="86" customFormat="1" ht="31.5" customHeight="1">
      <c r="A79" s="81">
        <f t="shared" si="5"/>
        <v>75</v>
      </c>
      <c r="B79" s="83" t="s">
        <v>151</v>
      </c>
      <c r="C79" s="83" t="str">
        <f>VLOOKUP(B79,'[1]CARE-TA'!G$2:J$96,4,0)</f>
        <v>P28LS087</v>
      </c>
      <c r="D79" s="83" t="str">
        <f>VLOOKUP(C79,'[2]C0007-SS25-240909-003'!D$3:G$111,4,0)</f>
        <v>PRINTABLES</v>
      </c>
      <c r="E79" s="84" t="str">
        <f>VLOOKUP(C79,[2]TOTAL!F$3:G$211,2,0)</f>
        <v>SKETCHY LONE WOLF LONGSLEEVE</v>
      </c>
      <c r="F79" s="85" t="s">
        <v>168</v>
      </c>
      <c r="G79" s="81">
        <f>VLOOKUP(C79,'[1]CARE-TA'!J$4:AH$96,25,0)</f>
        <v>274</v>
      </c>
      <c r="H79" s="81">
        <f t="shared" si="6"/>
        <v>9</v>
      </c>
      <c r="I79" s="81">
        <f>VLOOKUP(C79,'[2]C0007-SS25-240909-003'!D$3:AB$111,25,0)</f>
        <v>274</v>
      </c>
      <c r="J79" s="97" t="s">
        <v>68</v>
      </c>
      <c r="K79" s="103">
        <f t="shared" si="7"/>
        <v>283</v>
      </c>
      <c r="L79" s="106"/>
      <c r="M79" s="106"/>
      <c r="N79" s="107"/>
      <c r="O79" s="86" t="s">
        <v>61</v>
      </c>
    </row>
    <row r="80" spans="1:15" s="86" customFormat="1" ht="31.5" customHeight="1">
      <c r="A80" s="81">
        <f t="shared" si="5"/>
        <v>76</v>
      </c>
      <c r="B80" s="83" t="s">
        <v>152</v>
      </c>
      <c r="C80" s="83" t="str">
        <f>VLOOKUP(B80,'[1]CARE-TA'!G$2:J$96,4,0)</f>
        <v>P28LS089</v>
      </c>
      <c r="D80" s="83" t="str">
        <f>VLOOKUP(C80,'[2]C0007-SS25-240909-003'!D$3:G$111,4,0)</f>
        <v>PRINTABLES</v>
      </c>
      <c r="E80" s="84" t="str">
        <f>VLOOKUP(C80,[2]TOTAL!F$3:G$211,2,0)</f>
        <v>SKETCHY LONE WOLF LONGSLEEVE</v>
      </c>
      <c r="F80" s="85" t="s">
        <v>168</v>
      </c>
      <c r="G80" s="81">
        <f>VLOOKUP(C80,'[1]CARE-TA'!J$4:AH$96,25,0)</f>
        <v>185</v>
      </c>
      <c r="H80" s="81">
        <f t="shared" si="6"/>
        <v>6</v>
      </c>
      <c r="I80" s="81">
        <f>VLOOKUP(C80,'[2]C0007-SS25-240909-003'!D$3:AB$111,25,0)</f>
        <v>185</v>
      </c>
      <c r="J80" s="97" t="s">
        <v>68</v>
      </c>
      <c r="K80" s="103">
        <f t="shared" si="7"/>
        <v>191</v>
      </c>
      <c r="L80" s="106"/>
      <c r="M80" s="106"/>
      <c r="N80" s="107"/>
      <c r="O80" s="86" t="s">
        <v>61</v>
      </c>
    </row>
    <row r="81" spans="1:15" s="86" customFormat="1" ht="31.5" customHeight="1">
      <c r="A81" s="81">
        <f t="shared" si="5"/>
        <v>77</v>
      </c>
      <c r="B81" s="83" t="s">
        <v>153</v>
      </c>
      <c r="C81" s="83" t="str">
        <f>VLOOKUP(B81,'[1]CARE-TA'!G$2:J$96,4,0)</f>
        <v>P28LS086</v>
      </c>
      <c r="D81" s="83" t="str">
        <f>VLOOKUP(C81,'[2]C0007-SS25-240909-003'!D$3:G$111,4,0)</f>
        <v>PRINTABLES</v>
      </c>
      <c r="E81" s="84" t="str">
        <f>VLOOKUP(C81,[2]TOTAL!F$3:G$211,2,0)</f>
        <v>SKETCHY LONE WOLF LONGSLEEVE</v>
      </c>
      <c r="F81" s="85" t="s">
        <v>168</v>
      </c>
      <c r="G81" s="81">
        <f>VLOOKUP(C81,'[1]CARE-TA'!J$4:AH$96,25,0)</f>
        <v>125</v>
      </c>
      <c r="H81" s="81">
        <f t="shared" si="6"/>
        <v>4</v>
      </c>
      <c r="I81" s="81">
        <f>VLOOKUP(C81,'[2]C0007-SS25-240909-003'!D$3:AB$111,25,0)</f>
        <v>125</v>
      </c>
      <c r="J81" s="97" t="s">
        <v>68</v>
      </c>
      <c r="K81" s="103">
        <f t="shared" si="7"/>
        <v>129</v>
      </c>
      <c r="L81" s="106"/>
      <c r="M81" s="106"/>
      <c r="N81" s="107"/>
      <c r="O81" s="86" t="s">
        <v>61</v>
      </c>
    </row>
    <row r="82" spans="1:15" s="86" customFormat="1" ht="31.5" customHeight="1">
      <c r="A82" s="81">
        <f t="shared" si="5"/>
        <v>78</v>
      </c>
      <c r="B82" s="83" t="s">
        <v>72</v>
      </c>
      <c r="C82" s="83" t="str">
        <f>VLOOKUP(B82,'[1]CARE-TA'!G$2:J$96,4,0)</f>
        <v>P28LS018</v>
      </c>
      <c r="D82" s="83" t="str">
        <f>VLOOKUP(C82,'[2]C0007-SS25-240909-003'!D$3:G$111,4,0)</f>
        <v>BASIC</v>
      </c>
      <c r="E82" s="84" t="str">
        <f>VLOOKUP(C82,[2]TOTAL!F$3:G$211,2,0)</f>
        <v>SOFAR LONGSLEEVE</v>
      </c>
      <c r="F82" s="85" t="s">
        <v>168</v>
      </c>
      <c r="G82" s="81">
        <f>VLOOKUP(C82,'[1]CARE-TA'!J$4:AH$96,25,0)</f>
        <v>48</v>
      </c>
      <c r="H82" s="81">
        <f t="shared" si="6"/>
        <v>2</v>
      </c>
      <c r="I82" s="81">
        <f>VLOOKUP(C82,'[2]C0007-SS25-240909-003'!D$3:AB$111,25,0)</f>
        <v>321</v>
      </c>
      <c r="J82" s="97" t="s">
        <v>68</v>
      </c>
      <c r="K82" s="103">
        <f t="shared" si="7"/>
        <v>50</v>
      </c>
      <c r="L82" s="106"/>
      <c r="M82" s="106"/>
      <c r="N82" s="107"/>
      <c r="O82" s="86" t="s">
        <v>61</v>
      </c>
    </row>
    <row r="83" spans="1:15" s="86" customFormat="1" ht="31.5" customHeight="1">
      <c r="A83" s="81">
        <f t="shared" si="5"/>
        <v>79</v>
      </c>
      <c r="B83" s="83" t="s">
        <v>73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168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7" t="s">
        <v>68</v>
      </c>
      <c r="K83" s="103" t="e">
        <f t="shared" si="7"/>
        <v>#N/A</v>
      </c>
      <c r="L83" s="106"/>
      <c r="M83" s="106"/>
      <c r="N83" s="107"/>
      <c r="O83" s="86" t="s">
        <v>61</v>
      </c>
    </row>
    <row r="84" spans="1:15" s="86" customFormat="1" ht="31.5" customHeight="1">
      <c r="A84" s="81">
        <f t="shared" si="5"/>
        <v>80</v>
      </c>
      <c r="B84" s="83" t="s">
        <v>163</v>
      </c>
      <c r="C84" s="83" t="str">
        <f>VLOOKUP(B84,'[1]CARE-TA'!G$2:J$96,4,0)</f>
        <v>P27LS018</v>
      </c>
      <c r="D84" s="83" t="str">
        <f>VLOOKUP(C84,'[2]C0007-SS25-240909-003'!D$3:G$111,4,0)</f>
        <v>BASIC</v>
      </c>
      <c r="E84" s="84" t="str">
        <f>VLOOKUP(C84,[2]TOTAL!F$3:G$211,2,0)</f>
        <v>SOFAR LONGSLEEVE</v>
      </c>
      <c r="F84" s="85" t="s">
        <v>168</v>
      </c>
      <c r="G84" s="81">
        <f>VLOOKUP(C84,'[1]CARE-TA'!J$4:AH$96,25,0)</f>
        <v>130</v>
      </c>
      <c r="H84" s="81">
        <f t="shared" si="6"/>
        <v>4</v>
      </c>
      <c r="I84" s="81">
        <f>VLOOKUP(C84,'[2]C0007-SS25-240909-003'!D$3:AB$111,25,0)</f>
        <v>130</v>
      </c>
      <c r="J84" s="97" t="s">
        <v>68</v>
      </c>
      <c r="K84" s="103">
        <f t="shared" si="7"/>
        <v>134</v>
      </c>
      <c r="L84" s="106"/>
      <c r="M84" s="106"/>
      <c r="N84" s="107"/>
      <c r="O84" s="86" t="s">
        <v>61</v>
      </c>
    </row>
    <row r="85" spans="1:15" s="86" customFormat="1" ht="31.5" customHeight="1">
      <c r="A85" s="81">
        <f t="shared" si="5"/>
        <v>81</v>
      </c>
      <c r="B85" s="83" t="s">
        <v>164</v>
      </c>
      <c r="C85" s="83" t="str">
        <f>VLOOKUP(B85,'[1]CARE-TA'!G$2:J$96,4,0)</f>
        <v>P27LS019</v>
      </c>
      <c r="D85" s="83" t="str">
        <f>VLOOKUP(C85,'[2]C0007-SS25-240909-003'!D$3:G$111,4,0)</f>
        <v>BASIC</v>
      </c>
      <c r="E85" s="84" t="str">
        <f>VLOOKUP(C85,[2]TOTAL!F$3:G$211,2,0)</f>
        <v>SOFAR LONGSLEEVE</v>
      </c>
      <c r="F85" s="85" t="s">
        <v>168</v>
      </c>
      <c r="G85" s="81">
        <f>VLOOKUP(C85,'[1]CARE-TA'!J$4:AH$96,25,0)</f>
        <v>407</v>
      </c>
      <c r="H85" s="81">
        <f t="shared" si="6"/>
        <v>13</v>
      </c>
      <c r="I85" s="81">
        <f>VLOOKUP(C85,'[2]C0007-SS25-240909-003'!D$3:AB$111,25,0)</f>
        <v>407</v>
      </c>
      <c r="J85" s="97" t="s">
        <v>68</v>
      </c>
      <c r="K85" s="103">
        <f t="shared" si="7"/>
        <v>420</v>
      </c>
      <c r="L85" s="106"/>
      <c r="M85" s="106"/>
      <c r="N85" s="107"/>
      <c r="O85" s="86" t="s">
        <v>61</v>
      </c>
    </row>
    <row r="86" spans="1:15" s="86" customFormat="1" ht="31.5" customHeight="1">
      <c r="A86" s="81">
        <f t="shared" si="5"/>
        <v>82</v>
      </c>
      <c r="B86" s="83" t="s">
        <v>165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168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7" t="s">
        <v>68</v>
      </c>
      <c r="K86" s="103" t="e">
        <f t="shared" si="7"/>
        <v>#N/A</v>
      </c>
      <c r="L86" s="106"/>
      <c r="M86" s="106"/>
      <c r="N86" s="107"/>
      <c r="O86" s="86" t="s">
        <v>61</v>
      </c>
    </row>
    <row r="87" spans="1:15" s="86" customFormat="1" ht="31.5" customHeight="1">
      <c r="A87" s="81">
        <f t="shared" si="5"/>
        <v>83</v>
      </c>
      <c r="B87" s="83" t="s">
        <v>166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168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7" t="s">
        <v>68</v>
      </c>
      <c r="K87" s="103" t="e">
        <f t="shared" si="7"/>
        <v>#N/A</v>
      </c>
      <c r="L87" s="106"/>
      <c r="M87" s="106"/>
      <c r="N87" s="107"/>
      <c r="O87" s="86" t="s">
        <v>61</v>
      </c>
    </row>
    <row r="88" spans="1:15" s="86" customFormat="1" ht="31.5" customHeight="1">
      <c r="A88" s="81">
        <f t="shared" si="5"/>
        <v>84</v>
      </c>
      <c r="B88" s="83" t="s">
        <v>126</v>
      </c>
      <c r="C88" s="83" t="str">
        <f>VLOOKUP(B88,'[1]CARE-TA'!G$2:J$96,4,0)</f>
        <v>P28TS220</v>
      </c>
      <c r="D88" s="83" t="str">
        <f>VLOOKUP(C88,'[2]C0007-SS25-240909-003'!D$3:G$111,4,0)</f>
        <v>PRINTABLES</v>
      </c>
      <c r="E88" s="84" t="str">
        <f>VLOOKUP(C88,[2]TOTAL!F$3:G$211,2,0)</f>
        <v>SPACED T-SHIRT</v>
      </c>
      <c r="F88" s="85" t="s">
        <v>168</v>
      </c>
      <c r="G88" s="81">
        <f>VLOOKUP(C88,'[1]CARE-TA'!J$4:AH$96,25,0)</f>
        <v>37</v>
      </c>
      <c r="H88" s="81">
        <f t="shared" si="6"/>
        <v>2</v>
      </c>
      <c r="I88" s="81">
        <f>VLOOKUP(C88,'[2]C0007-SS25-240909-003'!D$3:AB$111,25,0)</f>
        <v>262</v>
      </c>
      <c r="J88" s="97" t="s">
        <v>68</v>
      </c>
      <c r="K88" s="103">
        <f t="shared" si="7"/>
        <v>39</v>
      </c>
      <c r="L88" s="106"/>
      <c r="M88" s="106"/>
      <c r="N88" s="107"/>
      <c r="O88" s="86" t="s">
        <v>61</v>
      </c>
    </row>
    <row r="89" spans="1:15" s="86" customFormat="1" ht="31.5" customHeight="1">
      <c r="A89" s="81">
        <f t="shared" si="5"/>
        <v>85</v>
      </c>
      <c r="B89" s="83" t="s">
        <v>127</v>
      </c>
      <c r="C89" s="83" t="str">
        <f>VLOOKUP(B89,'[1]CARE-TA'!G$2:J$96,4,0)</f>
        <v>P28TS153</v>
      </c>
      <c r="D89" s="83" t="str">
        <f>VLOOKUP(C89,'[2]C0007-SS25-240909-003'!D$3:G$111,4,0)</f>
        <v>PRINTABLES</v>
      </c>
      <c r="E89" s="84" t="str">
        <f>VLOOKUP(C89,[2]TOTAL!F$3:G$211,2,0)</f>
        <v>SPACED T-SHIRT</v>
      </c>
      <c r="F89" s="85" t="s">
        <v>168</v>
      </c>
      <c r="G89" s="81">
        <f>VLOOKUP(C89,'[1]CARE-TA'!J$4:AH$96,25,0)</f>
        <v>231</v>
      </c>
      <c r="H89" s="81">
        <f t="shared" si="6"/>
        <v>7</v>
      </c>
      <c r="I89" s="81">
        <f>VLOOKUP(C89,'[2]C0007-SS25-240909-003'!D$3:AB$111,25,0)</f>
        <v>231</v>
      </c>
      <c r="J89" s="97" t="s">
        <v>68</v>
      </c>
      <c r="K89" s="103">
        <f t="shared" si="7"/>
        <v>238</v>
      </c>
      <c r="L89" s="106"/>
      <c r="M89" s="106"/>
      <c r="N89" s="107"/>
      <c r="O89" s="86" t="s">
        <v>61</v>
      </c>
    </row>
    <row r="90" spans="1:15" s="86" customFormat="1" ht="31.5" customHeight="1">
      <c r="A90" s="81">
        <f t="shared" si="5"/>
        <v>86</v>
      </c>
      <c r="B90" s="83" t="s">
        <v>128</v>
      </c>
      <c r="C90" s="83" t="str">
        <f>VLOOKUP(B90,'[1]CARE-TA'!G$2:J$96,4,0)</f>
        <v>P28TS151</v>
      </c>
      <c r="D90" s="83" t="str">
        <f>VLOOKUP(C90,'[2]C0007-SS25-240909-003'!D$3:G$111,4,0)</f>
        <v>PRINTABLES</v>
      </c>
      <c r="E90" s="84" t="str">
        <f>VLOOKUP(C90,[2]TOTAL!F$3:G$211,2,0)</f>
        <v>SPACED T-SHIRT</v>
      </c>
      <c r="F90" s="85" t="s">
        <v>168</v>
      </c>
      <c r="G90" s="81">
        <f>VLOOKUP(C90,'[1]CARE-TA'!J$4:AH$96,25,0)</f>
        <v>262</v>
      </c>
      <c r="H90" s="81">
        <f t="shared" si="6"/>
        <v>8</v>
      </c>
      <c r="I90" s="81">
        <f>VLOOKUP(C90,'[2]C0007-SS25-240909-003'!D$3:AB$111,25,0)</f>
        <v>262</v>
      </c>
      <c r="J90" s="97" t="s">
        <v>68</v>
      </c>
      <c r="K90" s="103">
        <f t="shared" si="7"/>
        <v>270</v>
      </c>
      <c r="L90" s="106"/>
      <c r="M90" s="106"/>
      <c r="N90" s="107"/>
      <c r="O90" s="86" t="s">
        <v>61</v>
      </c>
    </row>
    <row r="91" spans="1:15" s="86" customFormat="1" ht="31.5" customHeight="1">
      <c r="A91" s="81">
        <f t="shared" si="5"/>
        <v>87</v>
      </c>
      <c r="B91" s="83" t="s">
        <v>129</v>
      </c>
      <c r="C91" s="83" t="str">
        <f>VLOOKUP(B91,'[1]CARE-TA'!G$2:J$96,4,0)</f>
        <v>P28TS152</v>
      </c>
      <c r="D91" s="83" t="str">
        <f>VLOOKUP(C91,'[2]C0007-SS25-240909-003'!D$3:G$111,4,0)</f>
        <v>PRINTABLES</v>
      </c>
      <c r="E91" s="84" t="str">
        <f>VLOOKUP(C91,[2]TOTAL!F$3:G$211,2,0)</f>
        <v>SPACED T-SHIRT</v>
      </c>
      <c r="F91" s="85" t="s">
        <v>168</v>
      </c>
      <c r="G91" s="81">
        <f>VLOOKUP(C91,'[1]CARE-TA'!J$4:AH$96,25,0)</f>
        <v>200</v>
      </c>
      <c r="H91" s="81">
        <f t="shared" si="6"/>
        <v>6</v>
      </c>
      <c r="I91" s="81">
        <f>VLOOKUP(C91,'[2]C0007-SS25-240909-003'!D$3:AB$111,25,0)</f>
        <v>200</v>
      </c>
      <c r="J91" s="98" t="s">
        <v>69</v>
      </c>
      <c r="K91" s="103">
        <f t="shared" si="7"/>
        <v>206</v>
      </c>
      <c r="L91" s="106"/>
      <c r="M91" s="106"/>
      <c r="N91" s="107"/>
      <c r="O91" s="86" t="s">
        <v>66</v>
      </c>
    </row>
    <row r="92" spans="1:15" s="86" customFormat="1" ht="31.5" customHeight="1">
      <c r="A92" s="81">
        <f t="shared" si="5"/>
        <v>88</v>
      </c>
      <c r="B92" s="83" t="s">
        <v>130</v>
      </c>
      <c r="C92" s="83" t="str">
        <f>VLOOKUP(B92,'[1]CARE-TA'!G$2:J$96,4,0)</f>
        <v>P28TS154</v>
      </c>
      <c r="D92" s="83" t="str">
        <f>VLOOKUP(C92,'[2]C0007-SS25-240909-003'!D$3:G$111,4,0)</f>
        <v>PRINTABLES</v>
      </c>
      <c r="E92" s="84" t="str">
        <f>VLOOKUP(C92,[2]TOTAL!F$3:G$211,2,0)</f>
        <v>SPACED T-SHIRT</v>
      </c>
      <c r="F92" s="85" t="s">
        <v>168</v>
      </c>
      <c r="G92" s="81">
        <f>VLOOKUP(C92,'[1]CARE-TA'!J$4:AH$96,25,0)</f>
        <v>122</v>
      </c>
      <c r="H92" s="81">
        <f t="shared" si="6"/>
        <v>4</v>
      </c>
      <c r="I92" s="81">
        <f>VLOOKUP(C92,'[2]C0007-SS25-240909-003'!D$3:AB$111,25,0)</f>
        <v>122</v>
      </c>
      <c r="J92" s="98" t="s">
        <v>69</v>
      </c>
      <c r="K92" s="103">
        <f t="shared" si="7"/>
        <v>126</v>
      </c>
      <c r="L92" s="106"/>
      <c r="M92" s="106"/>
      <c r="N92" s="107"/>
      <c r="O92" s="86" t="s">
        <v>66</v>
      </c>
    </row>
    <row r="93" spans="1:15" s="86" customFormat="1" ht="31.5" customHeight="1">
      <c r="A93" s="81">
        <f t="shared" si="5"/>
        <v>89</v>
      </c>
      <c r="B93" s="83" t="s">
        <v>131</v>
      </c>
      <c r="C93" s="83" t="str">
        <f>VLOOKUP(B93,'[1]CARE-TA'!G$2:J$96,4,0)</f>
        <v>P28TS215</v>
      </c>
      <c r="D93" s="83" t="str">
        <f>VLOOKUP(C93,'[2]C0007-SS25-240909-003'!D$3:G$111,4,0)</f>
        <v>PRINTABLES</v>
      </c>
      <c r="E93" s="84" t="str">
        <f>VLOOKUP(C93,[2]TOTAL!F$3:G$211,2,0)</f>
        <v>SPACED T-SHIRT</v>
      </c>
      <c r="F93" s="85" t="s">
        <v>168</v>
      </c>
      <c r="G93" s="81">
        <f>VLOOKUP(C93,'[1]CARE-TA'!J$4:AH$96,25,0)</f>
        <v>131</v>
      </c>
      <c r="H93" s="81">
        <f t="shared" si="6"/>
        <v>4</v>
      </c>
      <c r="I93" s="81">
        <f>VLOOKUP(C93,'[2]C0007-SS25-240909-003'!D$3:AB$111,25,0)</f>
        <v>131</v>
      </c>
      <c r="J93" s="98" t="s">
        <v>69</v>
      </c>
      <c r="K93" s="103">
        <f t="shared" si="7"/>
        <v>135</v>
      </c>
      <c r="L93" s="106"/>
      <c r="M93" s="106"/>
      <c r="N93" s="107"/>
      <c r="O93" s="86" t="s">
        <v>66</v>
      </c>
    </row>
    <row r="94" spans="1:15" s="86" customFormat="1" ht="31.5" customHeight="1">
      <c r="A94" s="81">
        <f t="shared" si="5"/>
        <v>90</v>
      </c>
      <c r="B94" s="83" t="s">
        <v>83</v>
      </c>
      <c r="C94" s="83" t="str">
        <f>VLOOKUP(B94,'[1]CARE-TA'!G$2:J$96,4,0)</f>
        <v>P28TS032</v>
      </c>
      <c r="D94" s="83" t="str">
        <f>VLOOKUP(C94,'[2]C0007-SS25-240909-003'!D$3:G$111,4,0)</f>
        <v>PRINTABLES</v>
      </c>
      <c r="E94" s="84" t="str">
        <f>VLOOKUP(C94,[2]TOTAL!F$3:G$211,2,0)</f>
        <v>TRI-VEX T-SHIRT</v>
      </c>
      <c r="F94" s="85" t="s">
        <v>168</v>
      </c>
      <c r="G94" s="81">
        <f>VLOOKUP(C94,'[1]CARE-TA'!J$4:AH$96,25,0)</f>
        <v>174</v>
      </c>
      <c r="H94" s="81">
        <f t="shared" si="6"/>
        <v>6</v>
      </c>
      <c r="I94" s="81">
        <f>VLOOKUP(C94,'[2]C0007-SS25-240909-003'!D$3:AB$111,25,0)</f>
        <v>959</v>
      </c>
      <c r="J94" s="98" t="s">
        <v>69</v>
      </c>
      <c r="K94" s="103">
        <f t="shared" si="7"/>
        <v>180</v>
      </c>
      <c r="L94" s="106"/>
      <c r="M94" s="106"/>
      <c r="N94" s="107"/>
      <c r="O94" s="86" t="s">
        <v>66</v>
      </c>
    </row>
    <row r="95" spans="1:15" s="86" customFormat="1" ht="31.5" customHeight="1">
      <c r="A95" s="81">
        <f t="shared" si="5"/>
        <v>91</v>
      </c>
      <c r="B95" s="83" t="s">
        <v>84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168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8" t="s">
        <v>69</v>
      </c>
      <c r="K95" s="103" t="e">
        <f t="shared" si="7"/>
        <v>#N/A</v>
      </c>
      <c r="L95" s="106"/>
      <c r="M95" s="106"/>
      <c r="N95" s="107"/>
      <c r="O95" s="86" t="s">
        <v>66</v>
      </c>
    </row>
    <row r="96" spans="1:15" s="86" customFormat="1" ht="31.5" customHeight="1">
      <c r="A96" s="81">
        <f t="shared" si="5"/>
        <v>92</v>
      </c>
      <c r="B96" s="83" t="s">
        <v>85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168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8" t="s">
        <v>69</v>
      </c>
      <c r="K96" s="103" t="e">
        <f t="shared" si="7"/>
        <v>#N/A</v>
      </c>
      <c r="L96" s="106"/>
      <c r="M96" s="106"/>
      <c r="N96" s="107"/>
      <c r="O96" s="86" t="s">
        <v>66</v>
      </c>
    </row>
    <row r="97" spans="1:15" s="86" customFormat="1" ht="31.5" customHeight="1">
      <c r="A97" s="81">
        <f t="shared" si="5"/>
        <v>93</v>
      </c>
      <c r="B97" s="83" t="s">
        <v>86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168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8" t="s">
        <v>69</v>
      </c>
      <c r="K97" s="103" t="e">
        <f t="shared" si="7"/>
        <v>#N/A</v>
      </c>
      <c r="L97" s="106"/>
      <c r="M97" s="106"/>
      <c r="N97" s="107"/>
      <c r="O97" s="86" t="s">
        <v>66</v>
      </c>
    </row>
    <row r="98" spans="1:15" s="86" customFormat="1" ht="31.5" customHeight="1">
      <c r="A98" s="81">
        <f t="shared" si="5"/>
        <v>94</v>
      </c>
      <c r="B98" s="83" t="s">
        <v>87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168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8" t="s">
        <v>69</v>
      </c>
      <c r="K98" s="103" t="e">
        <f t="shared" si="7"/>
        <v>#N/A</v>
      </c>
      <c r="L98" s="106"/>
      <c r="M98" s="106"/>
      <c r="N98" s="107"/>
      <c r="O98" s="86" t="s">
        <v>66</v>
      </c>
    </row>
    <row r="99" spans="1:15" s="86" customFormat="1" ht="31.5" customHeight="1">
      <c r="A99" s="81">
        <f t="shared" si="5"/>
        <v>95</v>
      </c>
      <c r="B99" s="83" t="s">
        <v>88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168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8" t="s">
        <v>69</v>
      </c>
      <c r="K99" s="103" t="e">
        <f t="shared" si="7"/>
        <v>#N/A</v>
      </c>
      <c r="L99" s="106"/>
      <c r="M99" s="106"/>
      <c r="N99" s="107"/>
      <c r="O99" s="86" t="s">
        <v>66</v>
      </c>
    </row>
    <row r="100" spans="1:15" ht="20.25" customHeight="1">
      <c r="A100" s="100" t="s">
        <v>48</v>
      </c>
      <c r="B100" s="101"/>
      <c r="C100" s="101"/>
      <c r="D100" s="101"/>
      <c r="E100" s="101"/>
      <c r="F100" s="102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09"/>
      <c r="M100" s="109"/>
      <c r="N100" s="110"/>
    </row>
    <row r="101" spans="1:15" ht="20.2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2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K7"/>
  <sheetViews>
    <sheetView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ColWidth="9.1796875" defaultRowHeight="20.25" customHeight="1"/>
  <cols>
    <col min="1" max="1" width="4.7265625" style="66" bestFit="1" customWidth="1"/>
    <col min="2" max="2" width="43.453125" style="66" customWidth="1"/>
    <col min="3" max="3" width="32" style="66" customWidth="1"/>
    <col min="4" max="4" width="11.26953125" style="69" customWidth="1"/>
    <col min="5" max="5" width="11.453125" style="69" hidden="1" customWidth="1"/>
    <col min="6" max="6" width="14.54296875" style="69" hidden="1" customWidth="1"/>
    <col min="7" max="7" width="57.453125" style="66" hidden="1" customWidth="1"/>
    <col min="8" max="8" width="9.1796875" style="70"/>
    <col min="9" max="16384" width="9.1796875" style="66"/>
  </cols>
  <sheetData>
    <row r="3" spans="1:11" ht="20.25" customHeight="1">
      <c r="D3" s="69">
        <f>SUBTOTAL(9,D5:D5)</f>
        <v>3780</v>
      </c>
      <c r="E3" s="69">
        <f>SUBTOTAL(9,E5:E5)</f>
        <v>0</v>
      </c>
    </row>
    <row r="4" spans="1:11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4" t="s">
        <v>47</v>
      </c>
      <c r="I4" s="135"/>
      <c r="J4" s="135"/>
      <c r="K4" s="136"/>
    </row>
    <row r="5" spans="1:11" s="86" customFormat="1" ht="102" customHeight="1">
      <c r="A5" s="81">
        <f t="shared" ref="A5" si="0">ROW()-4</f>
        <v>1</v>
      </c>
      <c r="B5" s="84"/>
      <c r="C5" s="85" t="s">
        <v>168</v>
      </c>
      <c r="D5" s="81">
        <v>3780</v>
      </c>
      <c r="E5" s="81"/>
      <c r="F5" s="81"/>
      <c r="G5" s="97" t="s">
        <v>68</v>
      </c>
      <c r="H5" s="137" t="s">
        <v>212</v>
      </c>
      <c r="I5" s="138"/>
      <c r="J5" s="138"/>
      <c r="K5" s="139"/>
    </row>
    <row r="6" spans="1:11" ht="20.25" customHeight="1">
      <c r="A6" s="100" t="s">
        <v>48</v>
      </c>
      <c r="B6" s="101"/>
      <c r="C6" s="102"/>
      <c r="D6" s="68">
        <f>SUM(D5:D5)</f>
        <v>3780</v>
      </c>
      <c r="E6" s="68">
        <f>SUM(E5:E5)</f>
        <v>0</v>
      </c>
      <c r="F6" s="68">
        <f>SUM(F5:F5)</f>
        <v>0</v>
      </c>
      <c r="G6" s="67"/>
      <c r="H6" s="108"/>
      <c r="I6" s="109"/>
      <c r="J6" s="109"/>
      <c r="K6" s="110"/>
    </row>
    <row r="7" spans="1:11" ht="20.25" customHeigh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2"/>
    </row>
  </sheetData>
  <autoFilter ref="A4:K4" xr:uid="{25A01159-391D-40FD-AF86-8653520B2C18}">
    <filterColumn colId="7" showButton="0"/>
    <filterColumn colId="8" showButton="0"/>
    <filterColumn colId="9" showButton="0"/>
  </autoFilter>
  <mergeCells count="2">
    <mergeCell ref="H4:K4"/>
    <mergeCell ref="H5:K5"/>
  </mergeCells>
  <pageMargins left="0.25" right="0.25" top="0.75" bottom="0.75" header="0.3" footer="0.3"/>
  <pageSetup paperSize="9" scale="77" fitToHeight="0" orientation="portrait" r:id="rId1"/>
  <rowBreaks count="1" manualBreakCount="1">
    <brk id="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1" t="s">
        <v>45</v>
      </c>
      <c r="B2" t="s">
        <v>189</v>
      </c>
    </row>
    <row r="3" spans="1:2">
      <c r="A3" t="s">
        <v>198</v>
      </c>
      <c r="B3">
        <v>17</v>
      </c>
    </row>
    <row r="4" spans="1:2">
      <c r="A4" s="115" t="s">
        <v>199</v>
      </c>
      <c r="B4" s="115">
        <v>20</v>
      </c>
    </row>
    <row r="5" spans="1:2">
      <c r="A5" s="115" t="s">
        <v>200</v>
      </c>
      <c r="B5" s="115">
        <v>92</v>
      </c>
    </row>
    <row r="6" spans="1:2">
      <c r="A6" s="115" t="s">
        <v>205</v>
      </c>
      <c r="B6" s="115">
        <v>48</v>
      </c>
    </row>
    <row r="7" spans="1:2">
      <c r="A7" s="115" t="s">
        <v>204</v>
      </c>
      <c r="B7" s="115">
        <v>26</v>
      </c>
    </row>
    <row r="8" spans="1:2">
      <c r="A8" s="115" t="s">
        <v>191</v>
      </c>
      <c r="B8" s="115">
        <v>46</v>
      </c>
    </row>
    <row r="9" spans="1:2">
      <c r="A9" s="115" t="s">
        <v>207</v>
      </c>
      <c r="B9" s="115">
        <v>174</v>
      </c>
    </row>
    <row r="10" spans="1:2">
      <c r="A10" s="115" t="s">
        <v>201</v>
      </c>
      <c r="B10" s="115">
        <v>39</v>
      </c>
    </row>
    <row r="11" spans="1:2">
      <c r="A11" s="115" t="s">
        <v>202</v>
      </c>
      <c r="B11" s="115">
        <v>73</v>
      </c>
    </row>
    <row r="12" spans="1:2">
      <c r="A12" s="115" t="s">
        <v>196</v>
      </c>
      <c r="B12" s="115">
        <v>36</v>
      </c>
    </row>
    <row r="13" spans="1:2">
      <c r="A13" s="115" t="s">
        <v>190</v>
      </c>
      <c r="B13" s="115">
        <v>58</v>
      </c>
    </row>
    <row r="14" spans="1:2">
      <c r="A14" s="115" t="s">
        <v>194</v>
      </c>
      <c r="B14" s="115">
        <v>43</v>
      </c>
    </row>
    <row r="15" spans="1:2">
      <c r="A15" s="115" t="s">
        <v>206</v>
      </c>
      <c r="B15" s="115">
        <v>37</v>
      </c>
    </row>
    <row r="16" spans="1:2">
      <c r="A16" s="115" t="s">
        <v>195</v>
      </c>
      <c r="B16" s="115">
        <v>36</v>
      </c>
    </row>
    <row r="17" spans="1:2">
      <c r="A17" s="115" t="s">
        <v>193</v>
      </c>
      <c r="B17" s="115">
        <v>41</v>
      </c>
    </row>
    <row r="18" spans="1:2">
      <c r="A18" s="115" t="s">
        <v>203</v>
      </c>
      <c r="B18" s="115">
        <v>119</v>
      </c>
    </row>
    <row r="19" spans="1:2">
      <c r="A19" s="115" t="s">
        <v>197</v>
      </c>
      <c r="B19" s="115">
        <v>192</v>
      </c>
    </row>
    <row r="20" spans="1:2">
      <c r="A20" s="115" t="s">
        <v>192</v>
      </c>
      <c r="B20" s="115">
        <v>98</v>
      </c>
    </row>
    <row r="21" spans="1:2">
      <c r="A21" t="s">
        <v>170</v>
      </c>
      <c r="B21">
        <v>1195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1" t="s">
        <v>41</v>
      </c>
      <c r="B2" t="s">
        <v>208</v>
      </c>
    </row>
    <row r="3" spans="1:2">
      <c r="A3" t="s">
        <v>171</v>
      </c>
      <c r="B3">
        <v>1888</v>
      </c>
    </row>
    <row r="4" spans="1:2">
      <c r="A4" t="s">
        <v>172</v>
      </c>
      <c r="B4">
        <v>1484</v>
      </c>
    </row>
    <row r="5" spans="1:2">
      <c r="A5" t="s">
        <v>173</v>
      </c>
      <c r="B5">
        <v>3286</v>
      </c>
    </row>
    <row r="6" spans="1:2">
      <c r="A6" t="s">
        <v>174</v>
      </c>
      <c r="B6">
        <v>1338</v>
      </c>
    </row>
    <row r="7" spans="1:2">
      <c r="A7" t="s">
        <v>175</v>
      </c>
      <c r="B7">
        <v>1394</v>
      </c>
    </row>
    <row r="8" spans="1:2">
      <c r="A8" t="s">
        <v>176</v>
      </c>
      <c r="B8">
        <v>1082</v>
      </c>
    </row>
    <row r="9" spans="1:2">
      <c r="A9" t="s">
        <v>177</v>
      </c>
      <c r="B9">
        <v>1140</v>
      </c>
    </row>
    <row r="10" spans="1:2">
      <c r="A10" t="s">
        <v>178</v>
      </c>
      <c r="B10">
        <v>6454</v>
      </c>
    </row>
    <row r="11" spans="1:2">
      <c r="A11" t="s">
        <v>188</v>
      </c>
      <c r="B11">
        <v>556</v>
      </c>
    </row>
    <row r="12" spans="1:2">
      <c r="A12" t="s">
        <v>179</v>
      </c>
      <c r="B12">
        <v>654</v>
      </c>
    </row>
    <row r="13" spans="1:2">
      <c r="A13" t="s">
        <v>180</v>
      </c>
      <c r="B13">
        <v>3112</v>
      </c>
    </row>
    <row r="14" spans="1:2">
      <c r="A14" t="s">
        <v>181</v>
      </c>
      <c r="B14">
        <v>1309</v>
      </c>
    </row>
    <row r="15" spans="1:2">
      <c r="A15" t="s">
        <v>182</v>
      </c>
      <c r="B15">
        <v>2424</v>
      </c>
    </row>
    <row r="16" spans="1:2">
      <c r="A16" t="s">
        <v>183</v>
      </c>
      <c r="B16">
        <v>4000</v>
      </c>
    </row>
    <row r="17" spans="1:2">
      <c r="A17" t="s">
        <v>184</v>
      </c>
      <c r="B17">
        <v>842</v>
      </c>
    </row>
    <row r="18" spans="1:2">
      <c r="A18" t="s">
        <v>185</v>
      </c>
      <c r="B18">
        <v>1572</v>
      </c>
    </row>
    <row r="19" spans="1:2">
      <c r="A19" t="s">
        <v>186</v>
      </c>
      <c r="B19">
        <v>1245</v>
      </c>
    </row>
    <row r="20" spans="1:2">
      <c r="A20" t="s">
        <v>187</v>
      </c>
      <c r="B20">
        <v>5928</v>
      </c>
    </row>
    <row r="21" spans="1:2">
      <c r="A21" t="s">
        <v>170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DETAIL </vt:lpstr>
      <vt:lpstr>DETAIL  (2)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2025-01-09T19:16:21Z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