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lectra\Downloads\"/>
    </mc:Choice>
  </mc:AlternateContent>
  <xr:revisionPtr revIDLastSave="0" documentId="8_{10D813F0-5672-4F65-85ED-1CCE67E2645D}" xr6:coauthVersionLast="47" xr6:coauthVersionMax="47" xr10:uidLastSave="{00000000-0000-0000-0000-000000000000}"/>
  <bookViews>
    <workbookView xWindow="-120" yWindow="-120" windowWidth="19440" windowHeight="15000" xr2:uid="{12012A07-6976-4062-AA7F-C60353BB5263}"/>
  </bookViews>
  <sheets>
    <sheet name="GRADING - 2.2" sheetId="1" r:id="rId1"/>
    <sheet name="Sheet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SCM40" localSheetId="0">'[1]Raw material movement'!#REF!</definedName>
    <definedName name="____SCM40">'[1]Raw material movement'!#REF!</definedName>
    <definedName name="___SCM40" localSheetId="0">'[2]Raw material movement'!#REF!</definedName>
    <definedName name="___SCM40">'[2]Raw material movement'!#REF!</definedName>
    <definedName name="__SCM40" localSheetId="0">'[3]Raw material movement'!#REF!</definedName>
    <definedName name="__SCM40">'[3]Raw material movement'!#REF!</definedName>
    <definedName name="_2DATA_DATA2_L" localSheetId="0">'[4]#REF'!#REF!</definedName>
    <definedName name="_2DATA_DATA2_L">'[4]#REF'!#REF!</definedName>
    <definedName name="_DATA_DATA2_L" localSheetId="0">'[5]#REF'!#REF!</definedName>
    <definedName name="_DATA_DATA2_L">'[5]#REF'!#REF!</definedName>
    <definedName name="_Fill" hidden="1">#REF!</definedName>
    <definedName name="_SCM40">'[2]Raw material movement'!#REF!</definedName>
    <definedName name="AB">#REF!</definedName>
    <definedName name="CODE">[6]CODE!$A$6:$B$156</definedName>
    <definedName name="dsdf">'[1]Raw material movement'!#REF!</definedName>
    <definedName name="IB">#REF!</definedName>
    <definedName name="MAHANG">#REF!</definedName>
    <definedName name="MAVT">[7]Code!$A$7:$A$73</definedName>
    <definedName name="NAVY" hidden="1">#REF!</definedName>
    <definedName name="_xlnm.Print_Area" localSheetId="0">'GRADING - 2.2'!$A$1:$P$33</definedName>
    <definedName name="Print_erea" localSheetId="0">#REF!</definedName>
    <definedName name="Print_erea">#REF!</definedName>
    <definedName name="_xlnm.Print_Titles" localSheetId="0">'GRADING - 2.2'!$1:$6</definedName>
    <definedName name="SESEAM" localSheetId="0" hidden="1">#REF!</definedName>
    <definedName name="SESEAM" hidden="1">#REF!</definedName>
    <definedName name="WAFORD" localSheetId="0">#REF!</definedName>
    <definedName name="WAFOR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6" i="1" l="1"/>
  <c r="W46" i="1" s="1"/>
  <c r="X46" i="1" s="1"/>
  <c r="I46" i="1"/>
  <c r="J46" i="1" s="1"/>
  <c r="G46" i="1"/>
  <c r="F46" i="1" s="1"/>
  <c r="I45" i="1"/>
  <c r="J45" i="1" s="1"/>
  <c r="G45" i="1"/>
  <c r="F45" i="1" s="1"/>
  <c r="I33" i="1"/>
  <c r="J33" i="1" s="1"/>
  <c r="G33" i="1"/>
  <c r="F33" i="1" s="1"/>
  <c r="C33" i="1"/>
  <c r="V32" i="1"/>
  <c r="W32" i="1" s="1"/>
  <c r="X32" i="1" s="1"/>
  <c r="J32" i="1"/>
  <c r="I32" i="1"/>
  <c r="G32" i="1"/>
  <c r="F32" i="1" s="1"/>
  <c r="C32" i="1"/>
  <c r="J31" i="1"/>
  <c r="I31" i="1"/>
  <c r="G31" i="1"/>
  <c r="F31" i="1"/>
  <c r="C31" i="1"/>
  <c r="J30" i="1"/>
  <c r="I30" i="1"/>
  <c r="G30" i="1"/>
  <c r="F30" i="1" s="1"/>
  <c r="C30" i="1"/>
  <c r="I29" i="1"/>
  <c r="J29" i="1" s="1"/>
  <c r="G29" i="1"/>
  <c r="F29" i="1"/>
  <c r="C29" i="1"/>
  <c r="J28" i="1"/>
  <c r="I28" i="1"/>
  <c r="G28" i="1"/>
  <c r="F28" i="1" s="1"/>
  <c r="C28" i="1"/>
  <c r="I27" i="1"/>
  <c r="J27" i="1" s="1"/>
  <c r="G27" i="1"/>
  <c r="F27" i="1"/>
  <c r="C27" i="1"/>
  <c r="J26" i="1"/>
  <c r="I26" i="1"/>
  <c r="G26" i="1"/>
  <c r="F26" i="1" s="1"/>
  <c r="C26" i="1"/>
  <c r="I25" i="1"/>
  <c r="J25" i="1" s="1"/>
  <c r="G25" i="1"/>
  <c r="F25" i="1"/>
  <c r="C25" i="1"/>
  <c r="J24" i="1"/>
  <c r="I24" i="1"/>
  <c r="G24" i="1"/>
  <c r="F24" i="1" s="1"/>
  <c r="C24" i="1"/>
  <c r="I23" i="1"/>
  <c r="J23" i="1" s="1"/>
  <c r="G23" i="1"/>
  <c r="F23" i="1"/>
  <c r="C23" i="1"/>
  <c r="J22" i="1"/>
  <c r="I22" i="1"/>
  <c r="G22" i="1"/>
  <c r="F22" i="1" s="1"/>
  <c r="C22" i="1"/>
  <c r="I21" i="1"/>
  <c r="J21" i="1" s="1"/>
  <c r="G21" i="1"/>
  <c r="F21" i="1"/>
  <c r="C21" i="1"/>
  <c r="J19" i="1"/>
  <c r="I19" i="1"/>
  <c r="G19" i="1"/>
  <c r="F19" i="1" s="1"/>
  <c r="C19" i="1"/>
  <c r="I18" i="1"/>
  <c r="J18" i="1" s="1"/>
  <c r="G18" i="1"/>
  <c r="F18" i="1"/>
  <c r="C18" i="1"/>
  <c r="J17" i="1"/>
  <c r="I17" i="1"/>
  <c r="G17" i="1"/>
  <c r="F17" i="1" s="1"/>
  <c r="C17" i="1"/>
  <c r="C16" i="1"/>
  <c r="C15" i="1"/>
  <c r="I14" i="1"/>
  <c r="J14" i="1" s="1"/>
  <c r="G14" i="1"/>
  <c r="F14" i="1"/>
  <c r="C14" i="1"/>
  <c r="J13" i="1"/>
  <c r="I13" i="1"/>
  <c r="G13" i="1"/>
  <c r="F13" i="1" s="1"/>
  <c r="C13" i="1"/>
  <c r="I12" i="1"/>
  <c r="J12" i="1" s="1"/>
  <c r="G12" i="1"/>
  <c r="F12" i="1"/>
  <c r="C12" i="1"/>
  <c r="J11" i="1"/>
  <c r="I11" i="1"/>
  <c r="G11" i="1"/>
  <c r="F11" i="1" s="1"/>
  <c r="C11" i="1"/>
  <c r="C10" i="1"/>
  <c r="I9" i="1"/>
  <c r="J9" i="1" s="1"/>
  <c r="G9" i="1"/>
  <c r="F9" i="1" s="1"/>
  <c r="C9" i="1"/>
  <c r="I8" i="1"/>
  <c r="J8" i="1" s="1"/>
  <c r="G8" i="1"/>
  <c r="F8" i="1" s="1"/>
  <c r="C8" i="1"/>
  <c r="J7" i="1"/>
  <c r="I7" i="1"/>
  <c r="G7" i="1"/>
  <c r="F7" i="1" s="1"/>
  <c r="C7" i="1"/>
  <c r="H4" i="1"/>
  <c r="G4" i="1"/>
  <c r="E4" i="1"/>
  <c r="D4" i="1"/>
  <c r="A4" i="1"/>
  <c r="H3" i="1"/>
  <c r="G3" i="1"/>
  <c r="E3" i="1"/>
  <c r="D3" i="1"/>
  <c r="A3" i="1"/>
  <c r="H2" i="1"/>
  <c r="G2" i="1"/>
  <c r="E2" i="1"/>
  <c r="D2" i="1"/>
  <c r="A2" i="1"/>
  <c r="H1" i="1"/>
  <c r="G1" i="1"/>
  <c r="E1" i="1"/>
  <c r="D1" i="1"/>
  <c r="A1" i="1"/>
  <c r="U32" i="1" l="1"/>
  <c r="T32" i="1" s="1"/>
  <c r="U46" i="1"/>
  <c r="T46" i="1" s="1"/>
</calcChain>
</file>

<file path=xl/sharedStrings.xml><?xml version="1.0" encoding="utf-8"?>
<sst xmlns="http://schemas.openxmlformats.org/spreadsheetml/2006/main" count="74" uniqueCount="69">
  <si>
    <t>AUTUMN 25</t>
  </si>
  <si>
    <t>ELIPSE RINGER T-SHIRT</t>
  </si>
  <si>
    <t>P29ES021 _022_023_024_025</t>
  </si>
  <si>
    <t xml:space="preserve">SHORT SLEEVE T-SHIRT
3.8CM GRADING 
</t>
  </si>
  <si>
    <t>THÔNG SỐ KHÁCH ĐÍNH KÈM LÀ THÔNG SỐ CŨ CHƯA UPDATE THEO NGÀY 19/08 CỦA EMMA, NÊN LẤY BẢN UPDATE CỦA EMMA VÀ CHỈNH LẠI NT &amp; N LÀ 2.2CM THEO CỦA KHÁCH VÀ POM</t>
  </si>
  <si>
    <t>ES1B - SHORT SLEEVE T-SHIRT</t>
  </si>
  <si>
    <t>REF</t>
  </si>
  <si>
    <t>DESCRIPTION</t>
  </si>
  <si>
    <t>MÔ TẢ</t>
  </si>
  <si>
    <t>GRADE</t>
  </si>
  <si>
    <t>TOL +/-</t>
  </si>
  <si>
    <t>S</t>
  </si>
  <si>
    <t>M</t>
  </si>
  <si>
    <t>L</t>
  </si>
  <si>
    <t>XL</t>
  </si>
  <si>
    <t>XXL</t>
  </si>
  <si>
    <t>A1</t>
  </si>
  <si>
    <t>FRONT LENGTH - from SNP to front hem</t>
  </si>
  <si>
    <t>A2</t>
  </si>
  <si>
    <t>BACK LENGTH - from CB neck point to back hem</t>
  </si>
  <si>
    <t>B</t>
  </si>
  <si>
    <t>1/2 CHEST AT ARMPIT - 2cm below underarm point</t>
  </si>
  <si>
    <t>C1</t>
  </si>
  <si>
    <t>1/2 HEM  STRETCHED FLAT</t>
  </si>
  <si>
    <t>C2</t>
  </si>
  <si>
    <t xml:space="preserve">1/2 HEM  RELAXED - bottom edge of rib </t>
  </si>
  <si>
    <t>D1</t>
  </si>
  <si>
    <r>
      <t xml:space="preserve">SLEEVE LENGTH - from </t>
    </r>
    <r>
      <rPr>
        <sz val="12"/>
        <color rgb="FFFF0000"/>
        <rFont val="Arial"/>
        <family val="2"/>
      </rPr>
      <t>SNP to hem</t>
    </r>
    <r>
      <rPr>
        <sz val="12"/>
        <rFont val="Arial"/>
        <family val="2"/>
      </rPr>
      <t xml:space="preserve"> inc cuff (not inc neck rib)</t>
    </r>
  </si>
  <si>
    <t>E</t>
  </si>
  <si>
    <t>SHOULDER TO SHOULDER - from shoulder point to shoulder point</t>
  </si>
  <si>
    <t>G1</t>
  </si>
  <si>
    <t>BICEP - 2cm below u/arm on sleeve - to meet top arm line at  90• angle)</t>
  </si>
  <si>
    <t>H</t>
  </si>
  <si>
    <t>ELBOW  WIDTH- half way down underarm - to meet top arm line at  90• angle)</t>
  </si>
  <si>
    <t>J1</t>
  </si>
  <si>
    <t>CUFF WIDTH STRETCHED FLAT - 2cm above rib</t>
  </si>
  <si>
    <t>J2</t>
  </si>
  <si>
    <t>SLEEVE HEM RELAXED</t>
  </si>
  <si>
    <t xml:space="preserve">P </t>
  </si>
  <si>
    <t xml:space="preserve">NECK WIDTH - SNP to SNP </t>
  </si>
  <si>
    <t>NS</t>
  </si>
  <si>
    <t>MINIMUM NECK STRETCH (TO ENSURE NECK OPENING STRETCHES OVER HEAD )</t>
  </si>
  <si>
    <t>D2</t>
  </si>
  <si>
    <t>UNDERARM - from u/arm pt to sleeve hem edge</t>
  </si>
  <si>
    <t>E2</t>
  </si>
  <si>
    <t>SHOULDER (SINGLE)</t>
  </si>
  <si>
    <t>F1</t>
  </si>
  <si>
    <r>
      <t xml:space="preserve">X CHEST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</si>
  <si>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F2</t>
  </si>
  <si>
    <r>
      <t xml:space="preserve">X BACK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</si>
  <si>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G2</t>
  </si>
  <si>
    <r>
      <t xml:space="preserve">ARMHOLE - </t>
    </r>
    <r>
      <rPr>
        <sz val="12"/>
        <color rgb="FFFF0000"/>
        <rFont val="Arial"/>
        <family val="2"/>
      </rPr>
      <t>SNP TO UNDERARM</t>
    </r>
    <r>
      <rPr>
        <sz val="12"/>
        <rFont val="Arial"/>
        <family val="2"/>
      </rPr>
      <t xml:space="preserve"> - in a straight line with garment lay flat</t>
    </r>
  </si>
  <si>
    <t>NT</t>
  </si>
  <si>
    <t>NECK TRIM DEPTH</t>
  </si>
  <si>
    <t>CUFF DEPTH</t>
  </si>
  <si>
    <t xml:space="preserve">HEM DEPTH </t>
  </si>
  <si>
    <t>Q</t>
  </si>
  <si>
    <t>SNP LEVELTO BACK NECK DROP (from invisible line to CB neck seam)</t>
  </si>
  <si>
    <t>R</t>
  </si>
  <si>
    <t>SNP LEVEL TO FRONT NECK DROP (from invisible line to CF neck seam)</t>
  </si>
  <si>
    <t>SHOULDER SEAM AHEAD</t>
  </si>
  <si>
    <t>Q1</t>
  </si>
  <si>
    <t>BACK BUGGY DEPTH AT CB</t>
  </si>
  <si>
    <t>A</t>
  </si>
  <si>
    <t>LENGTH</t>
  </si>
  <si>
    <t>Q2</t>
  </si>
  <si>
    <t>ON BACK NECKLINE - DISTANCE FROM BACK BUGGY TOP CORNER TO SNP</t>
  </si>
  <si>
    <t>COMMENTS</t>
  </si>
  <si>
    <t>Copyright 2016 © PALACE all rights reserved. PALACE is a trademark of Palace Skateboards Limited. Copying strictly forbiden.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</si>
</sst>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4"/>
      <name val="Arial"/>
      <family val="2"/>
    </font>
    <font>
      <sz val="14"/>
      <color theme="1"/>
      <name val="Aptos Narrow"/>
      <family val="2"/>
      <scheme val="minor"/>
    </font>
    <font>
      <sz val="12"/>
      <name val="Arial"/>
      <family val="2"/>
    </font>
    <font>
      <sz val="12"/>
      <color theme="1"/>
      <name val="Aptos Narrow"/>
      <family val="1"/>
      <charset val="136"/>
      <scheme val="minor"/>
    </font>
    <font>
      <sz val="12"/>
      <name val="Helvetica"/>
      <family val="2"/>
    </font>
    <font>
      <b/>
      <sz val="12"/>
      <name val="Arial"/>
      <family val="2"/>
    </font>
    <font>
      <sz val="12"/>
      <color rgb="FFFF0000"/>
      <name val="Helvetica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name val="Helvetica"/>
      <family val="2"/>
    </font>
    <font>
      <strike/>
      <sz val="12"/>
      <name val="Arial"/>
      <family val="2"/>
    </font>
    <font>
      <strike/>
      <sz val="12"/>
      <name val="Helvetica"/>
      <family val="2"/>
    </font>
    <font>
      <b/>
      <sz val="12"/>
      <color rgb="FFFF0000"/>
      <name val="Helvetica"/>
      <family val="2"/>
    </font>
    <font>
      <sz val="12"/>
      <color theme="0"/>
      <name val="Helvetica"/>
      <family val="2"/>
    </font>
    <font>
      <sz val="12"/>
      <color theme="0"/>
      <name val="Arial"/>
      <family val="2"/>
    </font>
    <font>
      <sz val="8"/>
      <name val="Helvetica"/>
      <family val="2"/>
    </font>
    <font>
      <sz val="9"/>
      <name val="Helvetica"/>
      <family val="2"/>
    </font>
    <font>
      <b/>
      <sz val="8"/>
      <color rgb="FF000000"/>
      <name val="Helvetica"/>
      <family val="2"/>
    </font>
    <font>
      <sz val="9"/>
      <color rgb="FFFF0000"/>
      <name val="Helvetica"/>
      <family val="2"/>
    </font>
    <font>
      <sz val="9"/>
      <color theme="0"/>
      <name val="Helvetica"/>
      <family val="2"/>
    </font>
    <font>
      <sz val="9"/>
      <color theme="0"/>
      <name val="Arial"/>
      <family val="2"/>
    </font>
    <font>
      <sz val="8"/>
      <name val="Geneva"/>
      <family val="2"/>
    </font>
    <font>
      <b/>
      <sz val="8"/>
      <name val="Helvetica"/>
      <family val="2"/>
    </font>
    <font>
      <b/>
      <sz val="8"/>
      <color theme="0"/>
      <name val="Arial"/>
      <family val="2"/>
    </font>
    <font>
      <sz val="8"/>
      <color theme="0"/>
      <name val="Helvetica"/>
      <family val="2"/>
    </font>
    <font>
      <sz val="8"/>
      <color theme="0"/>
      <name val="Arial"/>
      <family val="2"/>
    </font>
    <font>
      <b/>
      <sz val="8"/>
      <color theme="0"/>
      <name val="Helvetica"/>
      <family val="2"/>
    </font>
    <font>
      <b/>
      <sz val="9"/>
      <color indexed="10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theme="0"/>
        <bgColor rgb="FF000000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1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3" borderId="4" xfId="1" applyFont="1" applyFill="1" applyBorder="1" applyAlignment="1">
      <alignment horizontal="left" vertical="center"/>
    </xf>
    <xf numFmtId="0" fontId="3" fillId="0" borderId="7" xfId="1" applyFont="1" applyBorder="1"/>
    <xf numFmtId="0" fontId="3" fillId="0" borderId="8" xfId="1" applyFont="1" applyBorder="1"/>
    <xf numFmtId="0" fontId="1" fillId="3" borderId="9" xfId="1" applyFill="1" applyBorder="1"/>
    <xf numFmtId="0" fontId="4" fillId="3" borderId="10" xfId="1" applyFont="1" applyFill="1" applyBorder="1" applyAlignment="1">
      <alignment horizontal="center" vertical="center"/>
    </xf>
    <xf numFmtId="0" fontId="1" fillId="3" borderId="10" xfId="1" applyFill="1" applyBorder="1"/>
    <xf numFmtId="0" fontId="1" fillId="3" borderId="11" xfId="1" applyFill="1" applyBorder="1"/>
    <xf numFmtId="0" fontId="1" fillId="0" borderId="0" xfId="1"/>
    <xf numFmtId="0" fontId="2" fillId="2" borderId="12" xfId="1" applyFont="1" applyFill="1" applyBorder="1" applyAlignment="1">
      <alignment horizontal="left" vertical="center"/>
    </xf>
    <xf numFmtId="0" fontId="5" fillId="2" borderId="13" xfId="1" applyFont="1" applyFill="1" applyBorder="1"/>
    <xf numFmtId="0" fontId="5" fillId="2" borderId="0" xfId="1" applyFont="1" applyFill="1"/>
    <xf numFmtId="0" fontId="2" fillId="3" borderId="14" xfId="1" applyFont="1" applyFill="1" applyBorder="1" applyAlignment="1">
      <alignment horizontal="left" vertical="center"/>
    </xf>
    <xf numFmtId="0" fontId="1" fillId="3" borderId="14" xfId="1" applyFill="1" applyBorder="1"/>
    <xf numFmtId="0" fontId="4" fillId="3" borderId="0" xfId="1" applyFont="1" applyFill="1" applyAlignment="1">
      <alignment horizontal="center" vertical="center"/>
    </xf>
    <xf numFmtId="0" fontId="1" fillId="3" borderId="0" xfId="1" applyFill="1"/>
    <xf numFmtId="0" fontId="1" fillId="3" borderId="18" xfId="1" applyFill="1" applyBorder="1"/>
    <xf numFmtId="0" fontId="5" fillId="2" borderId="19" xfId="1" applyFont="1" applyFill="1" applyBorder="1"/>
    <xf numFmtId="0" fontId="5" fillId="2" borderId="20" xfId="1" applyFont="1" applyFill="1" applyBorder="1"/>
    <xf numFmtId="0" fontId="2" fillId="3" borderId="21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2" fillId="2" borderId="23" xfId="1" applyFont="1" applyFill="1" applyBorder="1" applyAlignment="1">
      <alignment horizontal="left" vertical="center" wrapText="1"/>
    </xf>
    <xf numFmtId="0" fontId="2" fillId="2" borderId="24" xfId="1" applyFont="1" applyFill="1" applyBorder="1" applyAlignment="1">
      <alignment horizontal="left" vertical="center" wrapText="1"/>
    </xf>
    <xf numFmtId="0" fontId="2" fillId="3" borderId="25" xfId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horizontal="left" vertical="center"/>
    </xf>
    <xf numFmtId="0" fontId="1" fillId="3" borderId="28" xfId="1" applyFill="1" applyBorder="1"/>
    <xf numFmtId="0" fontId="4" fillId="3" borderId="29" xfId="1" applyFont="1" applyFill="1" applyBorder="1" applyAlignment="1">
      <alignment horizontal="center" vertical="center"/>
    </xf>
    <xf numFmtId="0" fontId="1" fillId="3" borderId="29" xfId="1" applyFill="1" applyBorder="1"/>
    <xf numFmtId="0" fontId="1" fillId="3" borderId="30" xfId="1" applyFill="1" applyBorder="1"/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left" vertical="center"/>
    </xf>
    <xf numFmtId="0" fontId="8" fillId="0" borderId="36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/>
    </xf>
    <xf numFmtId="0" fontId="8" fillId="5" borderId="37" xfId="1" applyFont="1" applyFill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9" fillId="3" borderId="9" xfId="1" applyFont="1" applyFill="1" applyBorder="1"/>
    <xf numFmtId="0" fontId="9" fillId="3" borderId="10" xfId="1" applyFont="1" applyFill="1" applyBorder="1"/>
    <xf numFmtId="0" fontId="9" fillId="3" borderId="11" xfId="1" applyFont="1" applyFill="1" applyBorder="1"/>
    <xf numFmtId="0" fontId="9" fillId="3" borderId="0" xfId="1" applyFont="1" applyFill="1"/>
    <xf numFmtId="0" fontId="9" fillId="0" borderId="0" xfId="1" applyFont="1"/>
    <xf numFmtId="0" fontId="10" fillId="6" borderId="8" xfId="1" applyFont="1" applyFill="1" applyBorder="1" applyAlignment="1">
      <alignment horizontal="center" vertical="center" wrapText="1"/>
    </xf>
    <xf numFmtId="0" fontId="10" fillId="6" borderId="8" xfId="1" applyFont="1" applyFill="1" applyBorder="1" applyAlignment="1">
      <alignment vertical="center" wrapText="1"/>
    </xf>
    <xf numFmtId="0" fontId="12" fillId="6" borderId="8" xfId="2" applyFont="1" applyFill="1" applyBorder="1" applyAlignment="1">
      <alignment horizontal="center" vertical="center" wrapText="1"/>
    </xf>
    <xf numFmtId="0" fontId="13" fillId="7" borderId="8" xfId="1" applyFont="1" applyFill="1" applyBorder="1" applyAlignment="1">
      <alignment horizontal="center" vertical="center" wrapText="1"/>
    </xf>
    <xf numFmtId="0" fontId="12" fillId="6" borderId="8" xfId="1" applyFont="1" applyFill="1" applyBorder="1" applyAlignment="1">
      <alignment horizontal="center" vertical="center" wrapText="1"/>
    </xf>
    <xf numFmtId="0" fontId="12" fillId="6" borderId="15" xfId="1" applyFont="1" applyFill="1" applyBorder="1" applyAlignment="1">
      <alignment horizontal="center" vertical="center" wrapText="1"/>
    </xf>
    <xf numFmtId="0" fontId="1" fillId="3" borderId="14" xfId="1" applyFill="1" applyBorder="1" applyAlignment="1">
      <alignment vertical="center" wrapText="1"/>
    </xf>
    <xf numFmtId="0" fontId="1" fillId="3" borderId="0" xfId="1" applyFill="1" applyAlignment="1">
      <alignment vertical="center" wrapText="1"/>
    </xf>
    <xf numFmtId="0" fontId="14" fillId="3" borderId="0" xfId="2" applyFont="1" applyFill="1" applyAlignment="1">
      <alignment horizontal="center" vertical="center" wrapText="1"/>
    </xf>
    <xf numFmtId="0" fontId="12" fillId="3" borderId="18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vertical="center" wrapText="1"/>
    </xf>
    <xf numFmtId="0" fontId="12" fillId="3" borderId="0" xfId="2" applyFont="1" applyFill="1" applyAlignment="1">
      <alignment horizontal="center" vertical="center" wrapText="1"/>
    </xf>
    <xf numFmtId="0" fontId="12" fillId="3" borderId="0" xfId="1" applyFont="1" applyFill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7" borderId="36" xfId="1" applyFont="1" applyFill="1" applyBorder="1" applyAlignment="1">
      <alignment horizontal="center" vertical="center" wrapText="1"/>
    </xf>
    <xf numFmtId="0" fontId="13" fillId="7" borderId="36" xfId="1" applyFont="1" applyFill="1" applyBorder="1" applyAlignment="1">
      <alignment horizontal="center" vertical="center" wrapText="1"/>
    </xf>
    <xf numFmtId="0" fontId="10" fillId="6" borderId="12" xfId="1" applyFont="1" applyFill="1" applyBorder="1" applyAlignment="1">
      <alignment horizontal="center" vertical="center" wrapText="1"/>
    </xf>
    <xf numFmtId="0" fontId="10" fillId="6" borderId="7" xfId="1" applyFont="1" applyFill="1" applyBorder="1" applyAlignment="1">
      <alignment horizontal="center" vertical="center" wrapText="1"/>
    </xf>
    <xf numFmtId="0" fontId="13" fillId="3" borderId="0" xfId="1" applyFont="1" applyFill="1" applyAlignment="1">
      <alignment horizontal="center" vertical="center" wrapText="1"/>
    </xf>
    <xf numFmtId="0" fontId="10" fillId="6" borderId="36" xfId="1" applyFont="1" applyFill="1" applyBorder="1" applyAlignment="1">
      <alignment vertical="center" wrapText="1"/>
    </xf>
    <xf numFmtId="0" fontId="10" fillId="8" borderId="36" xfId="1" applyFont="1" applyFill="1" applyBorder="1" applyAlignment="1">
      <alignment horizontal="center" vertical="center" wrapText="1"/>
    </xf>
    <xf numFmtId="0" fontId="10" fillId="8" borderId="38" xfId="1" applyFont="1" applyFill="1" applyBorder="1" applyAlignment="1">
      <alignment horizontal="center" vertical="center" wrapText="1"/>
    </xf>
    <xf numFmtId="0" fontId="10" fillId="8" borderId="8" xfId="1" applyFont="1" applyFill="1" applyBorder="1" applyAlignment="1">
      <alignment horizontal="center" vertical="center" wrapText="1"/>
    </xf>
    <xf numFmtId="0" fontId="10" fillId="8" borderId="7" xfId="1" applyFont="1" applyFill="1" applyBorder="1" applyAlignment="1">
      <alignment horizontal="center" vertical="center" wrapText="1"/>
    </xf>
    <xf numFmtId="0" fontId="16" fillId="6" borderId="8" xfId="1" applyFont="1" applyFill="1" applyBorder="1" applyAlignment="1">
      <alignment horizontal="center" vertical="center" wrapText="1"/>
    </xf>
    <xf numFmtId="0" fontId="10" fillId="9" borderId="8" xfId="1" applyFont="1" applyFill="1" applyBorder="1" applyAlignment="1">
      <alignment horizontal="center" vertical="center" wrapText="1"/>
    </xf>
    <xf numFmtId="0" fontId="10" fillId="9" borderId="8" xfId="1" applyFont="1" applyFill="1" applyBorder="1" applyAlignment="1">
      <alignment vertical="center" wrapText="1"/>
    </xf>
    <xf numFmtId="0" fontId="10" fillId="9" borderId="15" xfId="1" applyFont="1" applyFill="1" applyBorder="1" applyAlignment="1">
      <alignment vertical="center" wrapText="1"/>
    </xf>
    <xf numFmtId="0" fontId="10" fillId="9" borderId="15" xfId="1" applyFont="1" applyFill="1" applyBorder="1" applyAlignment="1">
      <alignment horizontal="center" vertical="center" wrapText="1"/>
    </xf>
    <xf numFmtId="0" fontId="12" fillId="9" borderId="8" xfId="2" applyFont="1" applyFill="1" applyBorder="1" applyAlignment="1">
      <alignment horizontal="center" vertical="center" wrapText="1"/>
    </xf>
    <xf numFmtId="0" fontId="17" fillId="10" borderId="36" xfId="1" applyFont="1" applyFill="1" applyBorder="1" applyAlignment="1">
      <alignment horizontal="center" vertical="center" wrapText="1"/>
    </xf>
    <xf numFmtId="0" fontId="12" fillId="9" borderId="8" xfId="1" applyFont="1" applyFill="1" applyBorder="1" applyAlignment="1">
      <alignment horizontal="center" vertical="center" wrapText="1"/>
    </xf>
    <xf numFmtId="0" fontId="12" fillId="9" borderId="15" xfId="1" applyFont="1" applyFill="1" applyBorder="1" applyAlignment="1">
      <alignment horizontal="center" vertical="center" wrapText="1"/>
    </xf>
    <xf numFmtId="0" fontId="14" fillId="3" borderId="0" xfId="3" applyFont="1" applyFill="1" applyAlignment="1">
      <alignment horizontal="center" vertical="center" wrapText="1"/>
    </xf>
    <xf numFmtId="0" fontId="12" fillId="3" borderId="0" xfId="1" applyFont="1" applyFill="1" applyAlignment="1">
      <alignment horizontal="left" vertical="center" wrapText="1"/>
    </xf>
    <xf numFmtId="0" fontId="17" fillId="3" borderId="0" xfId="1" applyFont="1" applyFill="1" applyAlignment="1">
      <alignment horizontal="center" vertical="center" wrapText="1"/>
    </xf>
    <xf numFmtId="0" fontId="10" fillId="6" borderId="15" xfId="1" applyFont="1" applyFill="1" applyBorder="1" applyAlignment="1">
      <alignment vertical="center" wrapText="1"/>
    </xf>
    <xf numFmtId="0" fontId="10" fillId="6" borderId="15" xfId="1" applyFont="1" applyFill="1" applyBorder="1" applyAlignment="1">
      <alignment horizontal="center" vertical="center" wrapText="1"/>
    </xf>
    <xf numFmtId="0" fontId="10" fillId="11" borderId="39" xfId="1" applyFont="1" applyFill="1" applyBorder="1" applyAlignment="1">
      <alignment horizontal="center" vertical="center" wrapText="1"/>
    </xf>
    <xf numFmtId="0" fontId="10" fillId="11" borderId="40" xfId="1" applyFont="1" applyFill="1" applyBorder="1" applyAlignment="1">
      <alignment vertical="center" wrapText="1"/>
    </xf>
    <xf numFmtId="0" fontId="10" fillId="6" borderId="8" xfId="1" applyFont="1" applyFill="1" applyBorder="1" applyAlignment="1">
      <alignment horizontal="left" vertical="center" wrapText="1"/>
    </xf>
    <xf numFmtId="0" fontId="17" fillId="7" borderId="36" xfId="1" applyFont="1" applyFill="1" applyBorder="1" applyAlignment="1">
      <alignment horizontal="center" vertical="center" wrapText="1"/>
    </xf>
    <xf numFmtId="0" fontId="14" fillId="3" borderId="0" xfId="4" applyFont="1" applyFill="1" applyAlignment="1">
      <alignment horizontal="center" vertical="center" wrapText="1"/>
    </xf>
    <xf numFmtId="0" fontId="12" fillId="6" borderId="40" xfId="1" applyFont="1" applyFill="1" applyBorder="1" applyAlignment="1">
      <alignment horizontal="center" vertical="center" wrapText="1"/>
    </xf>
    <xf numFmtId="0" fontId="12" fillId="6" borderId="40" xfId="1" applyFont="1" applyFill="1" applyBorder="1" applyAlignment="1">
      <alignment horizontal="left" vertical="center" wrapText="1"/>
    </xf>
    <xf numFmtId="0" fontId="10" fillId="6" borderId="41" xfId="1" applyFont="1" applyFill="1" applyBorder="1" applyAlignment="1">
      <alignment horizontal="center" vertical="center" wrapText="1"/>
    </xf>
    <xf numFmtId="0" fontId="12" fillId="6" borderId="40" xfId="2" applyFont="1" applyFill="1" applyBorder="1" applyAlignment="1">
      <alignment horizontal="center" vertical="center" wrapText="1"/>
    </xf>
    <xf numFmtId="0" fontId="17" fillId="7" borderId="42" xfId="1" applyFont="1" applyFill="1" applyBorder="1" applyAlignment="1">
      <alignment horizontal="center" vertical="center" wrapText="1"/>
    </xf>
    <xf numFmtId="0" fontId="12" fillId="6" borderId="43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44" xfId="1" applyFont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2" fillId="3" borderId="44" xfId="2" applyFont="1" applyFill="1" applyBorder="1" applyAlignment="1">
      <alignment horizontal="center" vertical="center" wrapText="1"/>
    </xf>
    <xf numFmtId="0" fontId="13" fillId="12" borderId="44" xfId="1" applyFont="1" applyFill="1" applyBorder="1" applyAlignment="1">
      <alignment horizontal="center" vertical="center" wrapText="1"/>
    </xf>
    <xf numFmtId="0" fontId="12" fillId="3" borderId="4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8" xfId="1" applyFont="1" applyBorder="1" applyAlignment="1">
      <alignment vertical="center" wrapText="1"/>
    </xf>
    <xf numFmtId="0" fontId="16" fillId="3" borderId="8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8" xfId="1" applyFont="1" applyBorder="1" applyAlignment="1">
      <alignment vertical="center" wrapText="1"/>
    </xf>
    <xf numFmtId="0" fontId="19" fillId="0" borderId="8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4" fillId="3" borderId="0" xfId="1" applyFont="1" applyFill="1" applyAlignment="1">
      <alignment horizontal="center" vertical="center" wrapText="1"/>
    </xf>
    <xf numFmtId="0" fontId="12" fillId="3" borderId="0" xfId="1" applyFont="1" applyFill="1" applyAlignment="1">
      <alignment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vertical="center" wrapText="1"/>
    </xf>
    <xf numFmtId="0" fontId="10" fillId="9" borderId="12" xfId="1" applyFont="1" applyFill="1" applyBorder="1" applyAlignment="1">
      <alignment horizontal="center" vertical="center" wrapText="1"/>
    </xf>
    <xf numFmtId="0" fontId="10" fillId="10" borderId="15" xfId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20" fillId="7" borderId="36" xfId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center" wrapText="1"/>
    </xf>
    <xf numFmtId="0" fontId="14" fillId="3" borderId="0" xfId="2" applyFont="1" applyFill="1" applyAlignment="1">
      <alignment horizontal="left" vertical="center" wrapText="1"/>
    </xf>
    <xf numFmtId="0" fontId="16" fillId="3" borderId="0" xfId="1" applyFont="1" applyFill="1" applyAlignment="1">
      <alignment horizontal="center" vertical="center" wrapText="1"/>
    </xf>
    <xf numFmtId="0" fontId="12" fillId="12" borderId="12" xfId="1" applyFont="1" applyFill="1" applyBorder="1" applyAlignment="1">
      <alignment horizontal="center" vertical="center" wrapText="1"/>
    </xf>
    <xf numFmtId="0" fontId="12" fillId="12" borderId="7" xfId="1" applyFont="1" applyFill="1" applyBorder="1" applyAlignment="1">
      <alignment horizontal="left" vertical="center" wrapText="1"/>
    </xf>
    <xf numFmtId="0" fontId="21" fillId="0" borderId="0" xfId="1" applyFont="1" applyAlignment="1">
      <alignment horizontal="center" vertical="center" wrapText="1"/>
    </xf>
    <xf numFmtId="0" fontId="21" fillId="0" borderId="0" xfId="2" applyFont="1" applyAlignment="1">
      <alignment horizontal="left" vertical="center" wrapText="1"/>
    </xf>
    <xf numFmtId="0" fontId="21" fillId="0" borderId="0" xfId="2" applyFont="1" applyAlignment="1">
      <alignment horizontal="center" vertical="center" wrapText="1"/>
    </xf>
    <xf numFmtId="0" fontId="22" fillId="3" borderId="0" xfId="1" applyFont="1" applyFill="1" applyAlignment="1">
      <alignment horizontal="center" vertical="center" wrapText="1"/>
    </xf>
    <xf numFmtId="0" fontId="12" fillId="12" borderId="45" xfId="1" applyFont="1" applyFill="1" applyBorder="1" applyAlignment="1">
      <alignment horizontal="center" vertical="center" wrapText="1"/>
    </xf>
    <xf numFmtId="0" fontId="12" fillId="12" borderId="38" xfId="1" applyFont="1" applyFill="1" applyBorder="1" applyAlignment="1">
      <alignment horizontal="left" vertical="center" wrapText="1"/>
    </xf>
    <xf numFmtId="0" fontId="23" fillId="3" borderId="45" xfId="1" applyFont="1" applyFill="1" applyBorder="1" applyAlignment="1">
      <alignment horizontal="center" vertical="center"/>
    </xf>
    <xf numFmtId="0" fontId="23" fillId="3" borderId="38" xfId="1" applyFont="1" applyFill="1" applyBorder="1" applyAlignment="1">
      <alignment horizontal="left" vertical="center"/>
    </xf>
    <xf numFmtId="0" fontId="23" fillId="3" borderId="8" xfId="1" applyFont="1" applyFill="1" applyBorder="1" applyAlignment="1">
      <alignment horizontal="center" vertical="center"/>
    </xf>
    <xf numFmtId="0" fontId="23" fillId="3" borderId="37" xfId="1" applyFont="1" applyFill="1" applyBorder="1" applyAlignment="1">
      <alignment horizontal="center" vertical="center"/>
    </xf>
    <xf numFmtId="0" fontId="24" fillId="3" borderId="8" xfId="2" applyFont="1" applyFill="1" applyBorder="1" applyAlignment="1">
      <alignment horizontal="center" vertical="center"/>
    </xf>
    <xf numFmtId="0" fontId="25" fillId="12" borderId="38" xfId="1" applyFont="1" applyFill="1" applyBorder="1" applyAlignment="1">
      <alignment horizontal="center" vertical="center"/>
    </xf>
    <xf numFmtId="0" fontId="24" fillId="3" borderId="8" xfId="1" applyFont="1" applyFill="1" applyBorder="1" applyAlignment="1">
      <alignment horizontal="center" vertical="center"/>
    </xf>
    <xf numFmtId="0" fontId="24" fillId="3" borderId="15" xfId="1" applyFont="1" applyFill="1" applyBorder="1" applyAlignment="1">
      <alignment horizontal="center" vertical="center"/>
    </xf>
    <xf numFmtId="0" fontId="26" fillId="3" borderId="0" xfId="4" applyFont="1" applyFill="1" applyAlignment="1">
      <alignment horizontal="center" vertical="center"/>
    </xf>
    <xf numFmtId="0" fontId="24" fillId="3" borderId="18" xfId="1" applyFont="1" applyFill="1" applyBorder="1" applyAlignment="1">
      <alignment horizontal="center" vertical="center"/>
    </xf>
    <xf numFmtId="0" fontId="27" fillId="0" borderId="0" xfId="1" applyFont="1" applyAlignment="1">
      <alignment horizontal="center"/>
    </xf>
    <xf numFmtId="0" fontId="27" fillId="0" borderId="0" xfId="2" applyFont="1" applyAlignment="1">
      <alignment horizontal="left" vertical="center" indent="1"/>
    </xf>
    <xf numFmtId="0" fontId="27" fillId="0" borderId="0" xfId="1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8" fillId="3" borderId="0" xfId="1" applyFont="1" applyFill="1" applyAlignment="1">
      <alignment horizontal="center" vertical="center"/>
    </xf>
    <xf numFmtId="0" fontId="23" fillId="3" borderId="12" xfId="1" applyFont="1" applyFill="1" applyBorder="1" applyAlignment="1">
      <alignment horizontal="center" vertical="center"/>
    </xf>
    <xf numFmtId="0" fontId="23" fillId="3" borderId="8" xfId="1" applyFont="1" applyFill="1" applyBorder="1" applyAlignment="1">
      <alignment vertical="center"/>
    </xf>
    <xf numFmtId="0" fontId="23" fillId="3" borderId="15" xfId="1" applyFont="1" applyFill="1" applyBorder="1" applyAlignment="1">
      <alignment horizontal="center" vertical="center"/>
    </xf>
    <xf numFmtId="0" fontId="25" fillId="12" borderId="8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vertical="center"/>
    </xf>
    <xf numFmtId="0" fontId="29" fillId="3" borderId="8" xfId="1" applyFont="1" applyFill="1" applyBorder="1"/>
    <xf numFmtId="0" fontId="30" fillId="3" borderId="8" xfId="1" applyFont="1" applyFill="1" applyBorder="1" applyAlignment="1">
      <alignment horizontal="center" vertical="center"/>
    </xf>
    <xf numFmtId="0" fontId="27" fillId="3" borderId="8" xfId="1" applyFont="1" applyFill="1" applyBorder="1" applyAlignment="1">
      <alignment vertical="center"/>
    </xf>
    <xf numFmtId="0" fontId="27" fillId="3" borderId="8" xfId="2" applyFont="1" applyFill="1" applyBorder="1" applyAlignment="1">
      <alignment horizontal="center" vertical="center"/>
    </xf>
    <xf numFmtId="0" fontId="31" fillId="3" borderId="8" xfId="1" applyFont="1" applyFill="1" applyBorder="1" applyAlignment="1">
      <alignment horizontal="center" vertical="center"/>
    </xf>
    <xf numFmtId="0" fontId="27" fillId="3" borderId="8" xfId="1" applyFont="1" applyFill="1" applyBorder="1" applyAlignment="1">
      <alignment horizontal="center" vertical="center"/>
    </xf>
    <xf numFmtId="0" fontId="27" fillId="3" borderId="15" xfId="1" applyFont="1" applyFill="1" applyBorder="1" applyAlignment="1">
      <alignment horizontal="center" vertical="center"/>
    </xf>
    <xf numFmtId="0" fontId="25" fillId="12" borderId="36" xfId="1" applyFont="1" applyFill="1" applyBorder="1" applyAlignment="1">
      <alignment horizontal="center" vertical="center"/>
    </xf>
    <xf numFmtId="0" fontId="23" fillId="3" borderId="39" xfId="1" applyFont="1" applyFill="1" applyBorder="1" applyAlignment="1">
      <alignment horizontal="center" vertical="center"/>
    </xf>
    <xf numFmtId="0" fontId="23" fillId="3" borderId="40" xfId="1" applyFont="1" applyFill="1" applyBorder="1" applyAlignment="1">
      <alignment vertical="center"/>
    </xf>
    <xf numFmtId="0" fontId="23" fillId="3" borderId="43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/>
    </xf>
    <xf numFmtId="0" fontId="27" fillId="3" borderId="40" xfId="2" applyFont="1" applyFill="1" applyBorder="1" applyAlignment="1">
      <alignment horizontal="left" vertical="center" indent="1"/>
    </xf>
    <xf numFmtId="0" fontId="32" fillId="3" borderId="8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/>
    </xf>
    <xf numFmtId="0" fontId="34" fillId="12" borderId="8" xfId="1" applyFont="1" applyFill="1" applyBorder="1" applyAlignment="1">
      <alignment horizontal="center" vertical="center"/>
    </xf>
    <xf numFmtId="0" fontId="27" fillId="3" borderId="22" xfId="1" applyFont="1" applyFill="1" applyBorder="1" applyAlignment="1">
      <alignment horizontal="center"/>
    </xf>
    <xf numFmtId="0" fontId="27" fillId="3" borderId="46" xfId="2" applyFont="1" applyFill="1" applyBorder="1" applyAlignment="1">
      <alignment horizontal="left" vertical="center" indent="1"/>
    </xf>
    <xf numFmtId="0" fontId="34" fillId="12" borderId="36" xfId="1" applyFont="1" applyFill="1" applyBorder="1" applyAlignment="1">
      <alignment horizontal="center" vertical="center"/>
    </xf>
    <xf numFmtId="0" fontId="26" fillId="3" borderId="29" xfId="4" applyFont="1" applyFill="1" applyBorder="1" applyAlignment="1">
      <alignment horizontal="center" vertical="center"/>
    </xf>
    <xf numFmtId="0" fontId="24" fillId="3" borderId="30" xfId="1" applyFont="1" applyFill="1" applyBorder="1" applyAlignment="1">
      <alignment horizontal="center" vertical="center"/>
    </xf>
    <xf numFmtId="0" fontId="24" fillId="3" borderId="31" xfId="1" applyFont="1" applyFill="1" applyBorder="1" applyAlignment="1">
      <alignment horizontal="left" vertical="center" indent="1"/>
    </xf>
    <xf numFmtId="0" fontId="35" fillId="3" borderId="32" xfId="1" applyFont="1" applyFill="1" applyBorder="1" applyAlignment="1">
      <alignment vertical="center"/>
    </xf>
    <xf numFmtId="0" fontId="24" fillId="3" borderId="32" xfId="1" applyFont="1" applyFill="1" applyBorder="1" applyAlignment="1">
      <alignment horizontal="left" vertical="center" indent="1"/>
    </xf>
    <xf numFmtId="0" fontId="24" fillId="3" borderId="32" xfId="1" applyFont="1" applyFill="1" applyBorder="1" applyAlignment="1">
      <alignment vertical="center"/>
    </xf>
    <xf numFmtId="0" fontId="36" fillId="0" borderId="32" xfId="1" applyFont="1" applyBorder="1" applyAlignment="1">
      <alignment horizontal="center" vertical="center"/>
    </xf>
    <xf numFmtId="0" fontId="1" fillId="3" borderId="32" xfId="1" applyFill="1" applyBorder="1"/>
    <xf numFmtId="0" fontId="1" fillId="3" borderId="33" xfId="1" applyFill="1" applyBorder="1"/>
    <xf numFmtId="0" fontId="24" fillId="3" borderId="47" xfId="1" applyFont="1" applyFill="1" applyBorder="1" applyAlignment="1">
      <alignment horizontal="left" vertical="center" indent="1"/>
    </xf>
    <xf numFmtId="0" fontId="35" fillId="3" borderId="0" xfId="1" applyFont="1" applyFill="1" applyAlignment="1">
      <alignment vertical="center"/>
    </xf>
    <xf numFmtId="0" fontId="24" fillId="3" borderId="0" xfId="1" applyFont="1" applyFill="1" applyAlignment="1">
      <alignment horizontal="left" vertical="center" indent="1"/>
    </xf>
    <xf numFmtId="0" fontId="24" fillId="3" borderId="0" xfId="1" applyFont="1" applyFill="1" applyAlignment="1">
      <alignment vertical="center"/>
    </xf>
    <xf numFmtId="0" fontId="36" fillId="0" borderId="0" xfId="1" applyFont="1" applyAlignment="1">
      <alignment horizontal="center" vertical="center"/>
    </xf>
    <xf numFmtId="0" fontId="23" fillId="3" borderId="0" xfId="1" applyFont="1" applyFill="1" applyAlignment="1">
      <alignment vertical="center"/>
    </xf>
    <xf numFmtId="0" fontId="24" fillId="3" borderId="48" xfId="1" applyFont="1" applyFill="1" applyBorder="1" applyAlignment="1">
      <alignment horizontal="left" vertical="center" indent="1"/>
    </xf>
    <xf numFmtId="0" fontId="24" fillId="3" borderId="29" xfId="1" applyFont="1" applyFill="1" applyBorder="1" applyAlignment="1">
      <alignment horizontal="left" vertical="center" indent="1"/>
    </xf>
    <xf numFmtId="0" fontId="24" fillId="3" borderId="29" xfId="1" applyFont="1" applyFill="1" applyBorder="1" applyAlignment="1">
      <alignment vertical="center"/>
    </xf>
    <xf numFmtId="14" fontId="2" fillId="3" borderId="26" xfId="1" applyNumberFormat="1" applyFont="1" applyFill="1" applyBorder="1" applyAlignment="1">
      <alignment horizontal="left" vertical="center"/>
    </xf>
    <xf numFmtId="14" fontId="2" fillId="3" borderId="27" xfId="1" applyNumberFormat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left" vertical="center"/>
    </xf>
    <xf numFmtId="0" fontId="2" fillId="2" borderId="27" xfId="1" applyFont="1" applyFill="1" applyBorder="1" applyAlignment="1">
      <alignment horizontal="left" vertical="center"/>
    </xf>
    <xf numFmtId="0" fontId="7" fillId="4" borderId="31" xfId="1" applyFont="1" applyFill="1" applyBorder="1" applyAlignment="1">
      <alignment horizontal="center" vertical="center"/>
    </xf>
    <xf numFmtId="0" fontId="4" fillId="4" borderId="32" xfId="1" applyFont="1" applyFill="1" applyBorder="1" applyAlignment="1">
      <alignment horizontal="center" vertical="center"/>
    </xf>
    <xf numFmtId="0" fontId="4" fillId="4" borderId="33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4" fillId="3" borderId="32" xfId="1" applyFont="1" applyFill="1" applyBorder="1" applyAlignment="1">
      <alignment horizontal="center" vertical="center"/>
    </xf>
    <xf numFmtId="14" fontId="2" fillId="3" borderId="5" xfId="1" applyNumberFormat="1" applyFont="1" applyFill="1" applyBorder="1" applyAlignment="1">
      <alignment horizontal="left" vertical="center"/>
    </xf>
    <xf numFmtId="14" fontId="2" fillId="3" borderId="6" xfId="1" applyNumberFormat="1" applyFont="1" applyFill="1" applyBorder="1" applyAlignment="1">
      <alignment horizontal="left" vertical="center"/>
    </xf>
    <xf numFmtId="14" fontId="2" fillId="2" borderId="3" xfId="1" applyNumberFormat="1" applyFont="1" applyFill="1" applyBorder="1" applyAlignment="1">
      <alignment horizontal="left" vertical="center"/>
    </xf>
    <xf numFmtId="14" fontId="2" fillId="2" borderId="6" xfId="1" applyNumberFormat="1" applyFont="1" applyFill="1" applyBorder="1" applyAlignment="1">
      <alignment horizontal="left" vertical="center"/>
    </xf>
    <xf numFmtId="14" fontId="2" fillId="3" borderId="15" xfId="1" applyNumberFormat="1" applyFont="1" applyFill="1" applyBorder="1" applyAlignment="1">
      <alignment horizontal="left" vertical="center"/>
    </xf>
    <xf numFmtId="14" fontId="2" fillId="3" borderId="16" xfId="1" applyNumberFormat="1" applyFont="1" applyFill="1" applyBorder="1" applyAlignment="1">
      <alignment horizontal="left" vertical="center"/>
    </xf>
    <xf numFmtId="14" fontId="2" fillId="2" borderId="17" xfId="1" applyNumberFormat="1" applyFont="1" applyFill="1" applyBorder="1" applyAlignment="1">
      <alignment horizontal="left" vertical="center"/>
    </xf>
    <xf numFmtId="14" fontId="2" fillId="2" borderId="16" xfId="1" applyNumberFormat="1" applyFont="1" applyFill="1" applyBorder="1" applyAlignment="1">
      <alignment horizontal="left" vertical="center"/>
    </xf>
  </cellXfs>
  <cellStyles count="5">
    <cellStyle name="Normal" xfId="0" builtinId="0"/>
    <cellStyle name="Normal 7" xfId="1" xr:uid="{2E1D39FE-B212-4BEF-A73A-A98DB388B792}"/>
    <cellStyle name="一般 2 2" xfId="3" xr:uid="{F0CBE4C8-A801-4F1E-872A-4D693639DB82}"/>
    <cellStyle name="一般 2 3" xfId="2" xr:uid="{C9451CCF-9EBB-42D8-B1CD-3E8E30085148}"/>
    <cellStyle name="一般 4" xfId="4" xr:uid="{F55404A3-94A5-4E57-A181-BCEE36354C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357574</xdr:colOff>
      <xdr:row>1</xdr:row>
      <xdr:rowOff>108713</xdr:rowOff>
    </xdr:from>
    <xdr:to>
      <xdr:col>14</xdr:col>
      <xdr:colOff>602930</xdr:colOff>
      <xdr:row>3</xdr:row>
      <xdr:rowOff>136480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ADE952-06ED-4A29-BB2D-CAF211F1B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59474" y="306833"/>
          <a:ext cx="2043676" cy="424007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69FBA9-77B1-4D0C-AE91-49191D078F1A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78FDFB-4373-43A2-A463-AB6D776D0AC1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8416E0-703C-403C-8DA6-3FFBF550919C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59A7E3-8CBB-4BE7-AC38-C7D78887188F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C904A3-7438-4F3C-9458-6BB5C2BEA7BC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1D0CE7-8B5E-47DB-ADAF-0BDA3187721C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D9BC9F-A233-4B25-B2AD-64C35317E791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706ABC-155C-47AE-99DC-A94CFC199CEC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406C12-D1D4-409C-9675-F5681253EB74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4F57AC-6E72-4DC9-AE76-EF344ED00EE2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365ED4-2CC7-4046-B03A-92004435805A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37D6E7-EB6C-4611-A365-8E1B609E8098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00160A-59D7-48B2-984B-526DDFDD30E2}"/>
            </a:ext>
          </a:extLst>
        </xdr:cNvPr>
        <xdr:cNvSpPr>
          <a:spLocks noChangeAspect="1" noChangeArrowheads="1"/>
        </xdr:cNvSpPr>
      </xdr:nvSpPr>
      <xdr:spPr bwMode="auto">
        <a:xfrm>
          <a:off x="998220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459356-4425-48C2-B60D-257F7FE85EF1}"/>
            </a:ext>
          </a:extLst>
        </xdr:cNvPr>
        <xdr:cNvSpPr>
          <a:spLocks noChangeAspect="1" noChangeArrowheads="1"/>
        </xdr:cNvSpPr>
      </xdr:nvSpPr>
      <xdr:spPr bwMode="auto">
        <a:xfrm>
          <a:off x="998220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91F6D6-7B8B-4123-BE60-F85A955354BC}"/>
            </a:ext>
          </a:extLst>
        </xdr:cNvPr>
        <xdr:cNvSpPr>
          <a:spLocks noChangeAspect="1" noChangeArrowheads="1"/>
        </xdr:cNvSpPr>
      </xdr:nvSpPr>
      <xdr:spPr bwMode="auto">
        <a:xfrm>
          <a:off x="998220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A58351-1669-4E70-9F8F-96DAB8D52A4F}"/>
            </a:ext>
          </a:extLst>
        </xdr:cNvPr>
        <xdr:cNvSpPr>
          <a:spLocks noChangeAspect="1" noChangeArrowheads="1"/>
        </xdr:cNvSpPr>
      </xdr:nvSpPr>
      <xdr:spPr bwMode="auto">
        <a:xfrm>
          <a:off x="998220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E2814A-BA05-4B17-962B-4ECB916C8C5C}"/>
            </a:ext>
          </a:extLst>
        </xdr:cNvPr>
        <xdr:cNvSpPr>
          <a:spLocks noChangeAspect="1" noChangeArrowheads="1"/>
        </xdr:cNvSpPr>
      </xdr:nvSpPr>
      <xdr:spPr bwMode="auto">
        <a:xfrm>
          <a:off x="998220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B86773-F86C-46CE-98B7-A9F1750F91E8}"/>
            </a:ext>
          </a:extLst>
        </xdr:cNvPr>
        <xdr:cNvSpPr>
          <a:spLocks noChangeAspect="1" noChangeArrowheads="1"/>
        </xdr:cNvSpPr>
      </xdr:nvSpPr>
      <xdr:spPr bwMode="auto">
        <a:xfrm>
          <a:off x="998220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2AD0FE-3F4A-4F4C-848A-8DF56BB1B668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E6FDCF-7AC5-4D49-B3FA-002DCA93C978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0FB5E8-CDDF-466E-8256-DC5F0B45478A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6F677A-E443-4F9A-85B4-5614D06F0CCF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74C481-20CF-44E5-AEBB-153959FDDCB8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F42D64-F280-484E-9C62-34F4007FEF11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DD9EDC-4FD1-46D2-8F3C-438331867683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A455A8-1260-4B8A-ABFC-8AAAA75D8C36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428F6A-E7F9-4C4C-AAAE-97469B4384F4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139D03-8068-415A-8B1B-73192F6DDB7B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C08A2E-8156-4565-B2C6-0FB498E3231C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7B87E8-0ACF-4E77-8051-1CE22018F4DC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92915B-E0E4-430B-B867-7908D8BEA6BA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AF6D85-3553-4B38-A4DE-43FC3BE659CC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7D0F9E-7840-4876-87A7-D52A9ABC869C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236806-7F72-4860-AB7D-D988F67EA6DF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12BCD3-4DEC-42BA-9893-BC9F0717ABD3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AB3566-97ED-4C82-877C-9EC011116374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C899E1-4941-449F-8719-27C13ABA0F08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0A56E4-FC9F-4CDA-BE91-D1E5B1889A57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37F403-63D2-4089-8B87-D7E3BFD08AD6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3D9E28-A774-46CE-8A6A-7FAEE2F4D422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9C06FE-BD09-4025-815D-DC3E9D6E37CC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09E8D0-8B19-433A-9771-51745CBCA3D3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9146D7-68D7-4A0A-BD5C-D149DB8EA99C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5EA73C-985F-4433-B168-49528EAA2C00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0BED5F-8BAA-40DA-ADB5-003D5B69EE3D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C3A0F1-D748-4A20-A142-5F488708B73F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50A14A-58D6-4DCB-B4C7-E9AA12E5899E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E7540E-BBC5-4DDE-A067-5E1B4C3EC710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BFD62C-55DB-4186-9FC1-89BF2CA2767C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95EB59-4BC8-4B58-B8FC-E8432EDCAAB0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7ED358-BBC2-4DB1-B492-30D6056A2A0F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28117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5EE0EB-AC0D-4F1F-A5F7-0A9B60F8223F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28117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CAB0D5-A129-4DB3-AD50-537DA6A7AD8F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5EBD20-85B5-49F1-9464-F0F2930FA5C9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CCCD35-24AC-49C4-ACF8-B18C0C7D266D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D5F7B3-6378-4D91-915E-1F68FABEBB99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8FF1B6-1F79-4A6E-AA59-4FA2B5D937AD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28117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F0E7F7-7F01-43BF-B426-F06A9832D047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28117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1FB807-E913-43B5-8400-CDFE49A340F8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A9D2A4-3E2B-43C5-B240-1AE50386DBBC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80D49F-1A2E-48E9-BA71-4F199C11CC1F}"/>
            </a:ext>
          </a:extLst>
        </xdr:cNvPr>
        <xdr:cNvSpPr>
          <a:spLocks noChangeAspect="1" noChangeArrowheads="1"/>
        </xdr:cNvSpPr>
      </xdr:nvSpPr>
      <xdr:spPr bwMode="auto">
        <a:xfrm>
          <a:off x="998220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105E99-9B32-4B81-9FF4-299626A91504}"/>
            </a:ext>
          </a:extLst>
        </xdr:cNvPr>
        <xdr:cNvSpPr>
          <a:spLocks noChangeAspect="1" noChangeArrowheads="1"/>
        </xdr:cNvSpPr>
      </xdr:nvSpPr>
      <xdr:spPr bwMode="auto">
        <a:xfrm>
          <a:off x="998220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F1D8E8-0E68-40A8-B152-32E183173E12}"/>
            </a:ext>
          </a:extLst>
        </xdr:cNvPr>
        <xdr:cNvSpPr>
          <a:spLocks noChangeAspect="1" noChangeArrowheads="1"/>
        </xdr:cNvSpPr>
      </xdr:nvSpPr>
      <xdr:spPr bwMode="auto">
        <a:xfrm>
          <a:off x="9982200" y="28117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B5148F-B4FC-4D85-A6BC-F29EA9A036BC}"/>
            </a:ext>
          </a:extLst>
        </xdr:cNvPr>
        <xdr:cNvSpPr>
          <a:spLocks noChangeAspect="1" noChangeArrowheads="1"/>
        </xdr:cNvSpPr>
      </xdr:nvSpPr>
      <xdr:spPr bwMode="auto">
        <a:xfrm>
          <a:off x="9982200" y="28117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0F6DC1-C816-40DD-B1F6-495D46664D27}"/>
            </a:ext>
          </a:extLst>
        </xdr:cNvPr>
        <xdr:cNvSpPr>
          <a:spLocks noChangeAspect="1" noChangeArrowheads="1"/>
        </xdr:cNvSpPr>
      </xdr:nvSpPr>
      <xdr:spPr bwMode="auto">
        <a:xfrm>
          <a:off x="998220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10D865-D700-46E1-B7D4-EC9CE952400D}"/>
            </a:ext>
          </a:extLst>
        </xdr:cNvPr>
        <xdr:cNvSpPr>
          <a:spLocks noChangeAspect="1" noChangeArrowheads="1"/>
        </xdr:cNvSpPr>
      </xdr:nvSpPr>
      <xdr:spPr bwMode="auto">
        <a:xfrm>
          <a:off x="998220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D5DF90-293E-4499-84C1-B1925074710A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60EC17-EA3A-4D7B-9633-3C874571745C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52261E-7C29-4EAA-B53D-12AD6CE0A312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28117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50E609-4FB5-4F9D-A1AA-B8CE02217ED1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28117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8CE246-4875-41E2-94EA-AD5EF54409C6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CCFCFF-7716-4053-93CB-4B8616B8FBB5}"/>
            </a:ext>
          </a:extLst>
        </xdr:cNvPr>
        <xdr:cNvSpPr>
          <a:spLocks noChangeAspect="1" noChangeArrowheads="1"/>
        </xdr:cNvSpPr>
      </xdr:nvSpPr>
      <xdr:spPr bwMode="auto">
        <a:xfrm>
          <a:off x="1091184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660244-8E8F-4D71-99FB-37A12BFF335D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D5247A-940B-43D0-B5A1-F31F1CEDF0B5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94675D-EC79-44A4-B385-C9F7ED63389C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AC8543-A868-44D7-BA4F-F93E24D36C22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8359A6-7F49-4E87-B695-C43EEB9D91B5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131935-6B69-4226-9DED-A067C6C96211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4911D1-CABC-44F5-ADFB-67DF5D216A82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3763E1-7BAC-4386-A43E-A7AF3DD834ED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FD5818-6F52-46E5-B46A-1E06B513869F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4A5F21-777B-4652-BA1B-C7C0C4D99C3A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925C96-AD0A-4CCC-A349-4E36BE1C3B82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CFCC89-E8F6-4061-8971-EEA420B2E598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AC47F9-3B6A-4D3F-985C-D94B68CC1310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E4D057-C3A0-416F-9035-E62A809A0A5D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E12E77-2857-4958-8B28-2DCCCDF433AE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ED36CA-F32C-4FF2-99CB-D741A457F3AA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D0AD9C-4997-47F6-94D1-24B7A77FB4C5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F866A2-0FAE-44D4-A236-36EBFBCABD8B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040477-842B-45A7-B1D0-09C34FC0758A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2AB55B-6650-46B0-962B-EB18252DB703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756EB7-7ABE-4286-8A61-4DD6F94CD0AB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B4A0E2-FC96-4F71-A36D-C1065B545DF3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B4B1AA-884C-4586-831F-5EBC08317E84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CEC126-0B8B-4752-AADE-6F1E8D626A02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3208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D494D8-6BB3-48D9-8F37-251B937EF3D3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603315-4777-4902-9739-52D9A297F788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6E7108-4B76-4B4D-AB83-699A5081E5B2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28117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647D61-D785-4679-8048-CEB8BE226CFB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28117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52D026-F1A3-4E9A-AE73-73AA6DABA09C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288557-D371-429F-9894-8836770984B6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AD9B3A-625D-4ABF-98C2-C43C83308FAE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E4E46A-ED0B-4F95-8872-64DD1C9277A0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1F2D7E-3438-4511-B7D6-19DA64812ABA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28117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7B69CC-C044-43B9-BEAC-6B130B1D08FC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28117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212905-AE6A-4DF5-811F-9E43FD1E046D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1BE1CB-D2F0-4C5E-BEA3-502EF6D3EF16}"/>
            </a:ext>
          </a:extLst>
        </xdr:cNvPr>
        <xdr:cNvSpPr>
          <a:spLocks noChangeAspect="1" noChangeArrowheads="1"/>
        </xdr:cNvSpPr>
      </xdr:nvSpPr>
      <xdr:spPr bwMode="auto">
        <a:xfrm>
          <a:off x="2275332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9BF5B9-AF0C-4C32-9D98-761058B4148C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5ABA1E-6937-4D2C-A58F-7E47884EEF45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AB2278-2A8E-4683-B7AE-7AB064B50F9E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28117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41EB08-34FE-402F-AB50-4656D286F66E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28117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BD8A8F-3708-4229-B2E9-2EB73F2EEA3F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583D8B-6267-4567-A8B0-60378A18B0E4}"/>
            </a:ext>
          </a:extLst>
        </xdr:cNvPr>
        <xdr:cNvSpPr>
          <a:spLocks noChangeAspect="1" noChangeArrowheads="1"/>
        </xdr:cNvSpPr>
      </xdr:nvSpPr>
      <xdr:spPr bwMode="auto">
        <a:xfrm>
          <a:off x="2104644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A09BB1-9E29-45DB-B454-30A0D174D71B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85E176-A09C-4F2E-ADC5-9B5023079ED5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52EFFF-9554-4F13-BDFE-918F67930B3C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28117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52A3D7-B55C-46D4-A4BF-D86B5A3D8568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28117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31A704-0940-4492-A255-255FA37EF569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6E093A-DFC6-4B46-820A-15ADB8B6C009}"/>
            </a:ext>
          </a:extLst>
        </xdr:cNvPr>
        <xdr:cNvSpPr>
          <a:spLocks noChangeAspect="1" noChangeArrowheads="1"/>
        </xdr:cNvSpPr>
      </xdr:nvSpPr>
      <xdr:spPr bwMode="auto">
        <a:xfrm>
          <a:off x="21899880" y="28117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82B2CA-4D44-4565-AA4C-432A35642B26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2F8A3B-0ACC-4F2E-B980-1BD61B3839BB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261D03-115E-4029-9D61-53AC1C6A862A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2C6FF7-9AC3-44C6-A158-106B930A2814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D055C7-9CDF-4916-BF67-EB52F99377BE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74DD05-9DD5-4911-9087-B35FE1459349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95D489-F89E-4202-87BA-8C6C2F35A8E2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70826A-870B-42B5-99B8-75E951379E93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A411A2-4091-458C-B132-6DC8E2E98D0D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240470-D27E-4154-91C0-417910A10611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7E3F2F-BBC4-4935-A4C2-2047886D8E86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B6ED7D-3916-4E09-AB96-0486C3DD8692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9A5770-E874-4DE6-8E63-0213F08AB0D2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AAE8C8-704B-4E9A-B72A-1CB9A0EA64B6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409566-395A-42B4-B769-546A190AF7AD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8B7950-F0BC-4C24-8CF9-4BC3817F8BFD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F7E7C0-5725-4C50-96DE-ABD2687FB48F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4B7FE7-1907-4556-8868-E2D6AA3051FC}"/>
            </a:ext>
          </a:extLst>
        </xdr:cNvPr>
        <xdr:cNvSpPr>
          <a:spLocks noChangeAspect="1" noChangeArrowheads="1"/>
        </xdr:cNvSpPr>
      </xdr:nvSpPr>
      <xdr:spPr bwMode="auto">
        <a:xfrm>
          <a:off x="11841480" y="36042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C586B7-4872-493F-9C77-7E76CBAB287B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25882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2C75BE-0EF1-4A74-B006-8AFCD39BA9B8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25882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10</xdr:row>
      <xdr:rowOff>264</xdr:rowOff>
    </xdr:to>
    <xdr:sp macro="" textlink="">
      <xdr:nvSpPr>
        <xdr:cNvPr id="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8AE599-632A-4D7C-A415-795EC099F455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258820"/>
          <a:ext cx="304800" cy="345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10</xdr:row>
      <xdr:rowOff>264</xdr:rowOff>
    </xdr:to>
    <xdr:sp macro="" textlink="">
      <xdr:nvSpPr>
        <xdr:cNvPr id="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FA9F55-5758-4F15-98C3-A69FD32E54A5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258820"/>
          <a:ext cx="304800" cy="345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A47CFA-B3BC-4FF9-9FC0-1043B71B5A7E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25882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7AB031-1CAC-418D-A22F-BAFB310160C8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25882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784C31-0AB5-43F6-8676-BA463A97C784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284988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75A4BD-2FBA-41BE-9196-E957C8742B37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284988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C4FDF2-E431-45D2-9DB3-FD83E5BA53B3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284988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15E8E2-82FB-487F-9B19-F5C63C2826B6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284988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D3904E-E3D8-45F9-BC85-02E2281B3DD1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284988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EE7AB0-BF24-4A25-B71F-5BD26E04ED99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284988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BAA6A7-EA52-4954-A06A-1EEDE980689C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65506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DC0EC7-6831-459B-9D01-7BDD28EE7C19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65506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11</xdr:row>
      <xdr:rowOff>1472</xdr:rowOff>
    </xdr:to>
    <xdr:sp macro="" textlink="">
      <xdr:nvSpPr>
        <xdr:cNvPr id="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71E2D5-1D2A-41C3-B3F0-C677C18F663D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65506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11</xdr:row>
      <xdr:rowOff>1472</xdr:rowOff>
    </xdr:to>
    <xdr:sp macro="" textlink="">
      <xdr:nvSpPr>
        <xdr:cNvPr id="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53D724-8A0D-4333-A109-C4BC048244DB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65506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901EF1-360D-4297-9558-B8F618DB2C62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65506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06CE38-A513-4D3B-8BB0-F79CF4E57F2D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65506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5B0CBC-259D-4455-8AE5-5C32E5EE0BF1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65506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902D6E-376A-403A-9C5F-EDFDECAB622B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65506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11</xdr:row>
      <xdr:rowOff>1472</xdr:rowOff>
    </xdr:to>
    <xdr:sp macro="" textlink="">
      <xdr:nvSpPr>
        <xdr:cNvPr id="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509A0B-3085-4727-9981-4CBE4C9035FF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65506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11</xdr:row>
      <xdr:rowOff>1472</xdr:rowOff>
    </xdr:to>
    <xdr:sp macro="" textlink="">
      <xdr:nvSpPr>
        <xdr:cNvPr id="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E8150B-BD0B-4B78-8776-50CBD9B4EE81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65506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CCA69C-5E5F-4F87-8240-A3E57BA99701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65506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7EC68C-407B-46EC-92EE-58A489C937CC}"/>
            </a:ext>
          </a:extLst>
        </xdr:cNvPr>
        <xdr:cNvSpPr>
          <a:spLocks noChangeAspect="1" noChangeArrowheads="1"/>
        </xdr:cNvSpPr>
      </xdr:nvSpPr>
      <xdr:spPr bwMode="auto">
        <a:xfrm>
          <a:off x="11854180" y="365506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PALACE/BLOCK/APPROVED/SS%20TEE,%20LS%20TEE%20PROCEED%20SP25%20ONWARDS/ES1B_SHORT%20SLEEVE%20T-SHIRT_approved%2019.8.xlsx" TargetMode="External"/><Relationship Id="rId1" Type="http://schemas.openxmlformats.org/officeDocument/2006/relationships/externalLinkPath" Target="https://unavailablevn.sharepoint.com/sites/COMMERCIAL/Shared%20Documents/General/2-CUSTOMER-FOLDER/PALACE/BLOCK/APPROVED/SS%20TEE,%20LS%20TEE%20PROCEED%20SP25%20ONWARDS/ES1B_SHORT%20SLEEVE%20T-SHIRT_approved%2019.8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loan_vo_un-available_net/Documents/Documents/ES1B_UA%20UPDATED%209-8-2024.xlsx" TargetMode="External"/><Relationship Id="rId1" Type="http://schemas.openxmlformats.org/officeDocument/2006/relationships/externalLinkPath" Target="https://unavailablevn-my.sharepoint.com/personal/loan_vo_un-available_net/Documents/Documents/ES1B_UA%20UPDATED%209-8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SHEET"/>
      <sheetName val="GRADING "/>
      <sheetName val="GRADING  (BẢN DỊCH)"/>
      <sheetName val="SAMPLE MEASURES"/>
      <sheetName val="POM"/>
      <sheetName val="FIT REFERENCE PICS"/>
      <sheetName val="COMMENTS P1"/>
      <sheetName val="COMMENTS P2"/>
      <sheetName val="COMMENTS P3"/>
      <sheetName val="COMMENTS SIZE SET"/>
    </sheetNames>
    <sheetDataSet>
      <sheetData sheetId="0">
        <row r="1">
          <cell r="A1" t="str">
            <v>Season</v>
          </cell>
          <cell r="C1" t="str">
            <v>Date Created</v>
          </cell>
          <cell r="D1">
            <v>45496</v>
          </cell>
          <cell r="F1" t="str">
            <v>Proto Rcd</v>
          </cell>
          <cell r="G1" t="str">
            <v>00/00/2024</v>
          </cell>
        </row>
        <row r="2">
          <cell r="A2" t="str">
            <v>Style Name</v>
          </cell>
          <cell r="C2" t="str">
            <v>COMMENTS P1</v>
          </cell>
          <cell r="D2" t="str">
            <v>00/00/2024</v>
          </cell>
          <cell r="F2" t="str">
            <v>2nd Proto</v>
          </cell>
          <cell r="G2" t="str">
            <v>00/00/2024</v>
          </cell>
        </row>
        <row r="3">
          <cell r="A3" t="str">
            <v>Code</v>
          </cell>
          <cell r="C3" t="str">
            <v>COMMENTS P2</v>
          </cell>
          <cell r="D3" t="str">
            <v>00/00/2024</v>
          </cell>
          <cell r="F3" t="str">
            <v>Sample Sealed</v>
          </cell>
          <cell r="G3" t="str">
            <v>00/00/2024</v>
          </cell>
        </row>
        <row r="4">
          <cell r="A4" t="str">
            <v>Block ES1B</v>
          </cell>
          <cell r="C4" t="str">
            <v>COMMENTS P3</v>
          </cell>
          <cell r="D4" t="str">
            <v>00/00/2024</v>
          </cell>
          <cell r="F4" t="str">
            <v>Approved By</v>
          </cell>
          <cell r="G4" t="str">
            <v>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SHEET"/>
      <sheetName val="GRADING "/>
      <sheetName val="UA updated 9-8-2024"/>
      <sheetName val="SAMPLE MEASURES"/>
      <sheetName val="POM"/>
      <sheetName val="FIT REFERENCE PICS"/>
      <sheetName val="COMMENTS P1"/>
      <sheetName val="COMMENTS P2"/>
      <sheetName val="COMMENTS P3"/>
      <sheetName val="COMMENTS SIZE SET"/>
    </sheetNames>
    <sheetDataSet>
      <sheetData sheetId="0"/>
      <sheetData sheetId="1"/>
      <sheetData sheetId="2">
        <row r="7">
          <cell r="B7" t="str">
            <v>FRONT LENGTH - from SNP to front hem</v>
          </cell>
          <cell r="C7" t="str">
            <v>DÀI ÁO THÂN TRƯỚC TỪ ĐỈNH VAI ĐẾN LAI</v>
          </cell>
        </row>
        <row r="8">
          <cell r="B8"/>
          <cell r="C8"/>
        </row>
        <row r="9">
          <cell r="B9" t="str">
            <v>BACK LENGTH - from CB neck point to back hem</v>
          </cell>
          <cell r="C9" t="str">
            <v>DÀI ÁO THÂN SAU TỪ GIỮA TRA CỔ THÂN SAU ĐẾN LAI</v>
          </cell>
        </row>
        <row r="10">
          <cell r="B10" t="str">
            <v>BACK LENGTH - from CB neck point to back hem</v>
          </cell>
          <cell r="C10" t="str">
            <v>UA SUGGEST</v>
          </cell>
        </row>
        <row r="11">
          <cell r="B11"/>
          <cell r="C11"/>
        </row>
        <row r="12">
          <cell r="B12" t="str">
            <v>1/2 CHEST AT ARMPIT - 2cm below underarm point</v>
          </cell>
          <cell r="C12" t="str">
            <v>1/2 NGỰC DƯỚI NÁCH 2CM</v>
          </cell>
        </row>
        <row r="13">
          <cell r="B13" t="str">
            <v>1/2 HEM  STRETCHED FLAT</v>
          </cell>
          <cell r="C13" t="str">
            <v>X</v>
          </cell>
        </row>
        <row r="14">
          <cell r="B14" t="str">
            <v xml:space="preserve">1/2 HEM  RELAXED - bottom edge of rib </v>
          </cell>
          <cell r="C14" t="str">
            <v>1/2 LAI ĐO ÊM</v>
          </cell>
        </row>
        <row r="15">
          <cell r="B15" t="str">
            <v>SLEEVE LENGTH - from SNP to hem inc cuff (not inc neck rib)</v>
          </cell>
          <cell r="C15" t="str">
            <v>DÀI TAY NGOÀI TỪ ĐỈNH VAI ĐẾN LAI KHÔNG GỒM BO CỔ</v>
          </cell>
        </row>
        <row r="16">
          <cell r="B16"/>
          <cell r="C16"/>
        </row>
        <row r="17">
          <cell r="B17" t="str">
            <v>SHOULDER TO SHOULDER - from shoulder point to shoulder point</v>
          </cell>
          <cell r="C17" t="str">
            <v>NGANG VAI - TỪ ĐIỂM VAI ĐẾN ĐIỂM VAI</v>
          </cell>
        </row>
        <row r="18">
          <cell r="B18" t="str">
            <v>SHOULDER TO SHOULDER - from shoulder point to shoulder point</v>
          </cell>
          <cell r="C18" t="str">
            <v>NGANG VAI - TỪ ĐIỂM VAI ĐẾN ĐIỂM VAI</v>
          </cell>
        </row>
        <row r="19">
          <cell r="B19"/>
          <cell r="C19"/>
        </row>
        <row r="20">
          <cell r="B20" t="str">
            <v>BICEP - 2cm below u/arm on sleeve - to meet top arm line at  90• angle)</v>
          </cell>
          <cell r="C20" t="str">
            <v>BẮP TAY (DƯỚI NÁCH 2CM)</v>
          </cell>
        </row>
        <row r="21">
          <cell r="B21" t="str">
            <v>ELBOW  WIDTH- half way down underarm - to meet top arm line at  90• angle)</v>
          </cell>
          <cell r="C21" t="str">
            <v>X</v>
          </cell>
        </row>
        <row r="22">
          <cell r="B22" t="str">
            <v>CUFF WIDTH STRETCHED FLAT - 2cm above rib</v>
          </cell>
          <cell r="C22" t="str">
            <v>X</v>
          </cell>
        </row>
        <row r="23">
          <cell r="B23"/>
          <cell r="C23"/>
        </row>
        <row r="24">
          <cell r="B24" t="str">
            <v>SLEEVE HEM RELAXED</v>
          </cell>
          <cell r="C24" t="str">
            <v>RỘNG CỬA TAY ĐO ÊM</v>
          </cell>
        </row>
        <row r="25">
          <cell r="B25" t="str">
            <v>SLEEVE HEM RELAXED</v>
          </cell>
          <cell r="C25" t="str">
            <v>RỘNG CỬA TAY ĐO ÊM</v>
          </cell>
        </row>
        <row r="26">
          <cell r="B26"/>
          <cell r="C26"/>
        </row>
        <row r="27">
          <cell r="B27" t="str">
            <v xml:space="preserve">NECK WIDTH - SNP to SNP </v>
          </cell>
          <cell r="C27" t="str">
            <v>RỘNG CỔ - TỪ ĐỈNH VAI ĐẾN ĐỈNH VAI</v>
          </cell>
        </row>
        <row r="28">
          <cell r="B28" t="str">
            <v>MINIMUM NECK STRETCH (TO ENSURE NECK OPENING STRETCHES OVER HEAD )</v>
          </cell>
          <cell r="C28" t="str">
            <v>RỘNG CỔ TỐI THIỂU KHI KÉO CĂNG</v>
          </cell>
        </row>
        <row r="29">
          <cell r="B29"/>
          <cell r="C29"/>
        </row>
        <row r="30">
          <cell r="B30" t="str">
            <v>UNDERARM - from u/arm pt to sleeve hem edge</v>
          </cell>
          <cell r="C30" t="str">
            <v>DÀI TAY TRONG</v>
          </cell>
        </row>
        <row r="31">
          <cell r="B31" t="str">
            <v>UNDERARM - from u/arm pt to sleeve hem edge</v>
          </cell>
          <cell r="C31" t="str">
            <v>UA suggest</v>
          </cell>
        </row>
        <row r="32">
          <cell r="B32"/>
          <cell r="C32"/>
        </row>
        <row r="33">
          <cell r="B33" t="str">
            <v>SHOULDER (SINGLE)</v>
          </cell>
          <cell r="C33" t="str">
            <v>VAI CON</v>
          </cell>
        </row>
        <row r="34">
          <cell r="B34" t="str">
            <v>X CHEST 18.5cms Down from SNP</v>
          </cell>
          <cell r="C34" t="str">
            <v>NGANG NGỰC TRƯỚC TỪ ĐỈNH VAI XUỐNG 18.5CM</v>
          </cell>
        </row>
        <row r="35">
          <cell r="B35" t="str">
            <v>X BACK 18.5cms Down from SNP</v>
          </cell>
          <cell r="C35" t="str">
            <v>NGANG NGỰC SAU TỪ ĐỈNH VAI XUỐNG 18.5CM</v>
          </cell>
        </row>
        <row r="36">
          <cell r="B36" t="str">
            <v>ARMHOLE - SNP TO UNDERARM - in a straight line with garment lay flat</v>
          </cell>
          <cell r="C36" t="str">
            <v>NÁCH ĐO THẲNG</v>
          </cell>
        </row>
        <row r="37">
          <cell r="B37" t="str">
            <v>NECK TRIM DEPTH</v>
          </cell>
          <cell r="C37" t="str">
            <v>TO BẢN BO CỔ</v>
          </cell>
        </row>
        <row r="38">
          <cell r="B38" t="str">
            <v>CUFF DEPTH</v>
          </cell>
          <cell r="C38" t="str">
            <v>TO BẢN LAI TAY</v>
          </cell>
        </row>
        <row r="39">
          <cell r="B39" t="str">
            <v xml:space="preserve">HEM DEPTH </v>
          </cell>
          <cell r="C39" t="str">
            <v>TO BẢN LAI ÁO</v>
          </cell>
        </row>
        <row r="40">
          <cell r="B40" t="str">
            <v>SNP LEVELTO BACK NECK DROP (from invisible line to CB neck seam)</v>
          </cell>
          <cell r="C40" t="str">
            <v>HẠ CỔ SAU</v>
          </cell>
        </row>
        <row r="41">
          <cell r="B41" t="str">
            <v>SNP LEVEL TO FRONT NECK DROP (from invisible line to CF neck seam)</v>
          </cell>
          <cell r="C41" t="str">
            <v>HẠ CỔ TRƯỚC</v>
          </cell>
        </row>
        <row r="42">
          <cell r="B42" t="str">
            <v>SHOULDER SEAM AHEAD</v>
          </cell>
          <cell r="C42" t="str">
            <v>CHỒM VAI</v>
          </cell>
        </row>
        <row r="43">
          <cell r="B43" t="str">
            <v>BACK BUGGY DEPTH AT CB</v>
          </cell>
          <cell r="C43" t="str">
            <v>X</v>
          </cell>
        </row>
        <row r="44">
          <cell r="B44" t="str">
            <v>ON BACK NECKLINE - DISTANCE FROM BACK BUGGY TOP CORNER TO SNP</v>
          </cell>
          <cell r="C44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C63C1-557B-4777-ACC8-E601CF3BE561}">
  <sheetPr>
    <pageSetUpPr fitToPage="1"/>
  </sheetPr>
  <dimension ref="A1:Y58"/>
  <sheetViews>
    <sheetView tabSelected="1" view="pageBreakPreview" zoomScale="50" zoomScaleNormal="85" zoomScaleSheetLayoutView="50" workbookViewId="0">
      <selection activeCell="Q32" sqref="Q32"/>
    </sheetView>
  </sheetViews>
  <sheetFormatPr defaultColWidth="12.42578125" defaultRowHeight="15.75"/>
  <cols>
    <col min="1" max="1" width="14.7109375" style="11" customWidth="1"/>
    <col min="2" max="3" width="51.85546875" style="11" customWidth="1"/>
    <col min="4" max="10" width="13.5703125" style="11" customWidth="1"/>
    <col min="11" max="11" width="8.28515625" style="11" customWidth="1"/>
    <col min="12" max="12" width="8" style="11" customWidth="1"/>
    <col min="13" max="13" width="5.7109375" style="11" customWidth="1"/>
    <col min="14" max="14" width="12.42578125" style="11"/>
    <col min="15" max="15" width="20" style="11" customWidth="1"/>
    <col min="16" max="16" width="7.28515625" style="11" hidden="1" customWidth="1"/>
    <col min="17" max="17" width="14.140625" style="11" customWidth="1"/>
    <col min="18" max="16384" width="12.42578125" style="11"/>
  </cols>
  <sheetData>
    <row r="1" spans="1:25">
      <c r="A1" s="1" t="str">
        <f>[8]COVERSHEET!A1</f>
        <v>Season</v>
      </c>
      <c r="B1" s="2" t="s">
        <v>0</v>
      </c>
      <c r="C1" s="3"/>
      <c r="D1" s="4" t="str">
        <f>[8]COVERSHEET!C1</f>
        <v>Date Created</v>
      </c>
      <c r="E1" s="203">
        <f>[8]COVERSHEET!D1</f>
        <v>45496</v>
      </c>
      <c r="F1" s="204"/>
      <c r="G1" s="1" t="str">
        <f>[8]COVERSHEET!F1</f>
        <v>Proto Rcd</v>
      </c>
      <c r="H1" s="205" t="str">
        <f>[8]COVERSHEET!G1</f>
        <v>00/00/2024</v>
      </c>
      <c r="I1" s="206"/>
      <c r="J1" s="5"/>
      <c r="K1" s="6"/>
      <c r="L1" s="7"/>
      <c r="M1" s="8"/>
      <c r="N1" s="9"/>
      <c r="O1" s="10"/>
    </row>
    <row r="2" spans="1:25">
      <c r="A2" s="12" t="str">
        <f>[8]COVERSHEET!A2</f>
        <v>Style Name</v>
      </c>
      <c r="B2" s="13" t="s">
        <v>1</v>
      </c>
      <c r="C2" s="14"/>
      <c r="D2" s="15" t="str">
        <f>[8]COVERSHEET!C2</f>
        <v>COMMENTS P1</v>
      </c>
      <c r="E2" s="207" t="str">
        <f>[8]COVERSHEET!D2</f>
        <v>00/00/2024</v>
      </c>
      <c r="F2" s="208"/>
      <c r="G2" s="12" t="str">
        <f>[8]COVERSHEET!F2</f>
        <v>2nd Proto</v>
      </c>
      <c r="H2" s="209" t="str">
        <f>[8]COVERSHEET!G2</f>
        <v>00/00/2024</v>
      </c>
      <c r="I2" s="210"/>
      <c r="J2" s="5"/>
      <c r="K2" s="6"/>
      <c r="L2" s="16"/>
      <c r="M2" s="17"/>
      <c r="N2" s="18"/>
      <c r="O2" s="19"/>
    </row>
    <row r="3" spans="1:25">
      <c r="A3" s="12" t="str">
        <f>[8]COVERSHEET!A3</f>
        <v>Code</v>
      </c>
      <c r="B3" s="20" t="s">
        <v>2</v>
      </c>
      <c r="C3" s="21"/>
      <c r="D3" s="22" t="str">
        <f>[8]COVERSHEET!C3</f>
        <v>COMMENTS P2</v>
      </c>
      <c r="E3" s="207" t="str">
        <f>[8]COVERSHEET!D3</f>
        <v>00/00/2024</v>
      </c>
      <c r="F3" s="208"/>
      <c r="G3" s="12" t="str">
        <f>[8]COVERSHEET!F3</f>
        <v>Sample Sealed</v>
      </c>
      <c r="H3" s="209" t="str">
        <f>[8]COVERSHEET!G3</f>
        <v>00/00/2024</v>
      </c>
      <c r="I3" s="210"/>
      <c r="J3" s="5"/>
      <c r="K3" s="6"/>
      <c r="L3" s="16"/>
      <c r="M3" s="17"/>
      <c r="N3" s="18"/>
      <c r="O3" s="19"/>
    </row>
    <row r="4" spans="1:25" ht="49.9" customHeight="1" thickBot="1">
      <c r="A4" s="23" t="str">
        <f>[8]COVERSHEET!A4</f>
        <v>Block ES1B</v>
      </c>
      <c r="B4" s="24" t="s">
        <v>3</v>
      </c>
      <c r="C4" s="25" t="s">
        <v>4</v>
      </c>
      <c r="D4" s="26" t="str">
        <f>[8]COVERSHEET!C4</f>
        <v>COMMENTS P3</v>
      </c>
      <c r="E4" s="194" t="str">
        <f>[8]COVERSHEET!D4</f>
        <v>00/00/2024</v>
      </c>
      <c r="F4" s="195"/>
      <c r="G4" s="27" t="str">
        <f>[8]COVERSHEET!F4</f>
        <v>Approved By</v>
      </c>
      <c r="H4" s="196" t="str">
        <f>[8]COVERSHEET!G4</f>
        <v>X</v>
      </c>
      <c r="I4" s="197"/>
      <c r="J4" s="5"/>
      <c r="K4" s="6"/>
      <c r="L4" s="28"/>
      <c r="M4" s="29"/>
      <c r="N4" s="30"/>
      <c r="O4" s="31"/>
    </row>
    <row r="5" spans="1:25" ht="22.9" customHeight="1" thickBot="1">
      <c r="A5" s="198" t="s">
        <v>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200"/>
    </row>
    <row r="6" spans="1:25" s="42" customFormat="1" ht="39.75" customHeight="1">
      <c r="A6" s="32" t="s">
        <v>6</v>
      </c>
      <c r="B6" s="33" t="s">
        <v>7</v>
      </c>
      <c r="C6" s="33" t="s">
        <v>8</v>
      </c>
      <c r="D6" s="34" t="s">
        <v>9</v>
      </c>
      <c r="E6" s="35" t="s">
        <v>10</v>
      </c>
      <c r="F6" s="35" t="s">
        <v>11</v>
      </c>
      <c r="G6" s="35" t="s">
        <v>12</v>
      </c>
      <c r="H6" s="36" t="s">
        <v>13</v>
      </c>
      <c r="I6" s="35" t="s">
        <v>14</v>
      </c>
      <c r="J6" s="37" t="s">
        <v>15</v>
      </c>
      <c r="K6" s="38"/>
      <c r="L6" s="39"/>
      <c r="M6" s="39"/>
      <c r="N6" s="39"/>
      <c r="O6" s="40"/>
      <c r="P6" s="41"/>
      <c r="Q6" s="41"/>
      <c r="R6" s="41"/>
      <c r="S6" s="41"/>
      <c r="T6" s="41"/>
      <c r="U6" s="41"/>
      <c r="V6" s="41"/>
      <c r="W6" s="41"/>
      <c r="X6" s="41"/>
    </row>
    <row r="7" spans="1:25" s="57" customFormat="1" ht="31.15" customHeight="1">
      <c r="A7" s="43" t="s">
        <v>16</v>
      </c>
      <c r="B7" s="44" t="s">
        <v>17</v>
      </c>
      <c r="C7" s="44" t="str">
        <f>VLOOKUP(B7,'[9]UA updated 9-8-2024'!$B$7:C$44,2,0)</f>
        <v>DÀI ÁO THÂN TRƯỚC TỪ ĐỈNH VAI ĐẾN LAI</v>
      </c>
      <c r="D7" s="43">
        <v>2</v>
      </c>
      <c r="E7" s="43">
        <v>1</v>
      </c>
      <c r="F7" s="45">
        <f>G7-D7</f>
        <v>71</v>
      </c>
      <c r="G7" s="45">
        <f>H7-D7</f>
        <v>73</v>
      </c>
      <c r="H7" s="46">
        <v>75</v>
      </c>
      <c r="I7" s="47">
        <f>H7+D7</f>
        <v>77</v>
      </c>
      <c r="J7" s="48">
        <f>I7+D7</f>
        <v>79</v>
      </c>
      <c r="K7" s="49"/>
      <c r="L7" s="50"/>
      <c r="M7" s="51"/>
      <c r="N7" s="50"/>
      <c r="O7" s="52"/>
      <c r="P7" s="53"/>
      <c r="Q7" s="54"/>
      <c r="R7" s="53"/>
      <c r="S7" s="53"/>
      <c r="T7" s="55"/>
      <c r="U7" s="55"/>
      <c r="V7" s="53"/>
      <c r="W7" s="56"/>
      <c r="X7" s="56"/>
      <c r="Y7" s="50"/>
    </row>
    <row r="8" spans="1:25" s="57" customFormat="1" ht="31.15" customHeight="1">
      <c r="A8" s="43" t="s">
        <v>18</v>
      </c>
      <c r="B8" s="44" t="s">
        <v>19</v>
      </c>
      <c r="C8" s="44" t="str">
        <f>VLOOKUP(B8,'[9]UA updated 9-8-2024'!$B$7:C$44,2,0)</f>
        <v>DÀI ÁO THÂN SAU TỪ GIỮA TRA CỔ THÂN SAU ĐẾN LAI</v>
      </c>
      <c r="D8" s="43">
        <v>2</v>
      </c>
      <c r="E8" s="43">
        <v>1</v>
      </c>
      <c r="F8" s="45">
        <f t="shared" ref="F8:F46" si="0">G8-D8</f>
        <v>69</v>
      </c>
      <c r="G8" s="45">
        <f t="shared" ref="G8:G46" si="1">H8-D8</f>
        <v>71</v>
      </c>
      <c r="H8" s="58">
        <v>73</v>
      </c>
      <c r="I8" s="47">
        <f t="shared" ref="I8:I46" si="2">H8+D8</f>
        <v>75</v>
      </c>
      <c r="J8" s="48">
        <f t="shared" ref="J8:J46" si="3">I8+D8</f>
        <v>77</v>
      </c>
      <c r="K8" s="49"/>
      <c r="L8" s="50"/>
      <c r="M8" s="51"/>
      <c r="N8" s="50"/>
      <c r="O8" s="52"/>
      <c r="P8" s="53"/>
      <c r="Q8" s="54"/>
      <c r="R8" s="53"/>
      <c r="S8" s="53"/>
      <c r="T8" s="55"/>
      <c r="U8" s="55"/>
      <c r="V8" s="53"/>
      <c r="W8" s="56"/>
      <c r="X8" s="56"/>
      <c r="Y8" s="50"/>
    </row>
    <row r="9" spans="1:25" s="57" customFormat="1" ht="31.15" customHeight="1">
      <c r="A9" s="43" t="s">
        <v>20</v>
      </c>
      <c r="B9" s="44" t="s">
        <v>21</v>
      </c>
      <c r="C9" s="44" t="str">
        <f>VLOOKUP(B9,'[9]UA updated 9-8-2024'!$B$7:C$44,2,0)</f>
        <v>1/2 NGỰC DƯỚI NÁCH 2CM</v>
      </c>
      <c r="D9" s="43">
        <v>3.8</v>
      </c>
      <c r="E9" s="43">
        <v>1</v>
      </c>
      <c r="F9" s="45">
        <f t="shared" si="0"/>
        <v>50.800000000000004</v>
      </c>
      <c r="G9" s="45">
        <f t="shared" si="1"/>
        <v>54.6</v>
      </c>
      <c r="H9" s="59">
        <v>58.4</v>
      </c>
      <c r="I9" s="47">
        <f t="shared" si="2"/>
        <v>62.199999999999996</v>
      </c>
      <c r="J9" s="48">
        <f t="shared" si="3"/>
        <v>66</v>
      </c>
      <c r="K9" s="49"/>
      <c r="L9" s="50"/>
      <c r="M9" s="51"/>
      <c r="N9" s="50"/>
      <c r="O9" s="52"/>
      <c r="P9" s="53"/>
      <c r="Q9" s="54"/>
      <c r="R9" s="53"/>
      <c r="S9" s="53"/>
      <c r="T9" s="55"/>
      <c r="U9" s="55"/>
      <c r="V9" s="53"/>
      <c r="W9" s="56"/>
      <c r="X9" s="56"/>
      <c r="Y9" s="50"/>
    </row>
    <row r="10" spans="1:25" s="57" customFormat="1" ht="31.15" customHeight="1">
      <c r="A10" s="60" t="s">
        <v>22</v>
      </c>
      <c r="B10" s="44" t="s">
        <v>23</v>
      </c>
      <c r="C10" s="44" t="str">
        <f>VLOOKUP(B10,'[9]UA updated 9-8-2024'!$B$7:C$44,2,0)</f>
        <v>X</v>
      </c>
      <c r="D10" s="43">
        <v>3.8</v>
      </c>
      <c r="E10" s="61">
        <v>1</v>
      </c>
      <c r="F10" s="45"/>
      <c r="G10" s="45"/>
      <c r="H10" s="59"/>
      <c r="I10" s="47"/>
      <c r="J10" s="48"/>
      <c r="K10" s="49"/>
      <c r="L10" s="50"/>
      <c r="M10" s="51"/>
      <c r="N10" s="50"/>
      <c r="O10" s="52"/>
      <c r="P10" s="53"/>
      <c r="Q10" s="54"/>
      <c r="R10" s="53"/>
      <c r="S10" s="53"/>
      <c r="T10" s="55"/>
      <c r="U10" s="55"/>
      <c r="V10" s="62"/>
      <c r="W10" s="56"/>
      <c r="X10" s="56"/>
      <c r="Y10" s="50"/>
    </row>
    <row r="11" spans="1:25" s="57" customFormat="1" ht="31.15" customHeight="1">
      <c r="A11" s="43" t="s">
        <v>24</v>
      </c>
      <c r="B11" s="44" t="s">
        <v>25</v>
      </c>
      <c r="C11" s="63" t="str">
        <f>VLOOKUP(B11,'[9]UA updated 9-8-2024'!$B$7:C$44,2,0)</f>
        <v>1/2 LAI ĐO ÊM</v>
      </c>
      <c r="D11" s="64">
        <v>3.8</v>
      </c>
      <c r="E11" s="65">
        <v>1</v>
      </c>
      <c r="F11" s="45">
        <f t="shared" si="0"/>
        <v>50.800000000000004</v>
      </c>
      <c r="G11" s="45">
        <f t="shared" si="1"/>
        <v>54.6</v>
      </c>
      <c r="H11" s="59">
        <v>58.4</v>
      </c>
      <c r="I11" s="47">
        <f t="shared" si="2"/>
        <v>62.199999999999996</v>
      </c>
      <c r="J11" s="48">
        <f t="shared" si="3"/>
        <v>66</v>
      </c>
      <c r="K11" s="49"/>
      <c r="L11" s="50"/>
      <c r="M11" s="51"/>
      <c r="N11" s="50"/>
      <c r="O11" s="52"/>
      <c r="P11" s="53"/>
      <c r="Q11" s="54"/>
      <c r="R11" s="53"/>
      <c r="S11" s="53"/>
      <c r="T11" s="55"/>
      <c r="U11" s="55"/>
      <c r="V11" s="62"/>
      <c r="W11" s="56"/>
      <c r="X11" s="56"/>
      <c r="Y11" s="50"/>
    </row>
    <row r="12" spans="1:25" s="57" customFormat="1" ht="51" customHeight="1">
      <c r="A12" s="43" t="s">
        <v>26</v>
      </c>
      <c r="B12" s="44" t="s">
        <v>27</v>
      </c>
      <c r="C12" s="44" t="str">
        <f>VLOOKUP(B12,'[9]UA updated 9-8-2024'!$B$7:C$44,2,0)</f>
        <v>DÀI TAY NGOÀI TỪ ĐỈNH VAI ĐẾN LAI KHÔNG GỒM BO CỔ</v>
      </c>
      <c r="D12" s="66">
        <v>2.2000000000000002</v>
      </c>
      <c r="E12" s="67">
        <v>0.5</v>
      </c>
      <c r="F12" s="45">
        <f t="shared" si="0"/>
        <v>39.599999999999994</v>
      </c>
      <c r="G12" s="45">
        <f t="shared" si="1"/>
        <v>41.8</v>
      </c>
      <c r="H12" s="59">
        <v>44</v>
      </c>
      <c r="I12" s="47">
        <f t="shared" si="2"/>
        <v>46.2</v>
      </c>
      <c r="J12" s="48">
        <f t="shared" si="3"/>
        <v>48.400000000000006</v>
      </c>
      <c r="K12" s="49"/>
      <c r="L12" s="50"/>
      <c r="M12" s="51"/>
      <c r="N12" s="50"/>
      <c r="O12" s="52"/>
      <c r="P12" s="53"/>
      <c r="Q12" s="54"/>
      <c r="R12" s="53"/>
      <c r="S12" s="53"/>
      <c r="T12" s="55"/>
      <c r="U12" s="55"/>
      <c r="V12" s="62"/>
      <c r="W12" s="56"/>
      <c r="X12" s="56"/>
      <c r="Y12" s="50"/>
    </row>
    <row r="13" spans="1:25" s="57" customFormat="1" ht="51" customHeight="1">
      <c r="A13" s="43" t="s">
        <v>28</v>
      </c>
      <c r="B13" s="44" t="s">
        <v>29</v>
      </c>
      <c r="C13" s="44" t="str">
        <f>VLOOKUP(B13,'[9]UA updated 9-8-2024'!$B$7:C$44,2,0)</f>
        <v>NGANG VAI - TỪ ĐIỂM VAI ĐẾN ĐIỂM VAI</v>
      </c>
      <c r="D13" s="68">
        <v>1.9</v>
      </c>
      <c r="E13" s="43">
        <v>1</v>
      </c>
      <c r="F13" s="45">
        <f t="shared" si="0"/>
        <v>49.2</v>
      </c>
      <c r="G13" s="45">
        <f t="shared" si="1"/>
        <v>51.1</v>
      </c>
      <c r="H13" s="59">
        <v>53</v>
      </c>
      <c r="I13" s="47">
        <f t="shared" si="2"/>
        <v>54.9</v>
      </c>
      <c r="J13" s="48">
        <f t="shared" si="3"/>
        <v>56.8</v>
      </c>
      <c r="K13" s="49"/>
      <c r="L13" s="50"/>
      <c r="M13" s="51"/>
      <c r="N13" s="50"/>
      <c r="O13" s="52"/>
      <c r="P13" s="53"/>
      <c r="Q13" s="54"/>
      <c r="R13" s="53"/>
      <c r="S13" s="53"/>
      <c r="T13" s="55"/>
      <c r="U13" s="55"/>
      <c r="V13" s="62"/>
      <c r="W13" s="56"/>
      <c r="X13" s="56"/>
      <c r="Y13" s="50"/>
    </row>
    <row r="14" spans="1:25" s="57" customFormat="1" ht="51" customHeight="1">
      <c r="A14" s="69" t="s">
        <v>30</v>
      </c>
      <c r="B14" s="70" t="s">
        <v>31</v>
      </c>
      <c r="C14" s="71" t="str">
        <f>VLOOKUP(B14,'[9]UA updated 9-8-2024'!$B$7:C$44,2,0)</f>
        <v>BẮP TAY (DƯỚI NÁCH 2CM)</v>
      </c>
      <c r="D14" s="72">
        <v>1</v>
      </c>
      <c r="E14" s="72">
        <v>1</v>
      </c>
      <c r="F14" s="73">
        <f t="shared" si="0"/>
        <v>22</v>
      </c>
      <c r="G14" s="73">
        <f t="shared" si="1"/>
        <v>23</v>
      </c>
      <c r="H14" s="74">
        <v>24</v>
      </c>
      <c r="I14" s="75">
        <f t="shared" si="2"/>
        <v>25</v>
      </c>
      <c r="J14" s="76">
        <f t="shared" si="3"/>
        <v>26</v>
      </c>
      <c r="K14" s="49"/>
      <c r="L14" s="50"/>
      <c r="M14" s="77"/>
      <c r="N14" s="50"/>
      <c r="O14" s="52"/>
      <c r="P14" s="56"/>
      <c r="Q14" s="78"/>
      <c r="R14" s="56"/>
      <c r="S14" s="53"/>
      <c r="T14" s="55"/>
      <c r="U14" s="55"/>
      <c r="V14" s="79"/>
      <c r="W14" s="56"/>
      <c r="X14" s="56"/>
      <c r="Y14" s="50"/>
    </row>
    <row r="15" spans="1:25" s="57" customFormat="1" ht="43.15" customHeight="1">
      <c r="A15" s="43" t="s">
        <v>32</v>
      </c>
      <c r="B15" s="44" t="s">
        <v>33</v>
      </c>
      <c r="C15" s="80" t="str">
        <f>VLOOKUP(B15,'[9]UA updated 9-8-2024'!$B$7:C$44,2,0)</f>
        <v>X</v>
      </c>
      <c r="D15" s="81">
        <v>0.7</v>
      </c>
      <c r="E15" s="81">
        <v>0.5</v>
      </c>
      <c r="F15" s="45"/>
      <c r="G15" s="45"/>
      <c r="H15" s="59"/>
      <c r="I15" s="47"/>
      <c r="J15" s="48"/>
      <c r="K15" s="49"/>
      <c r="L15" s="50"/>
      <c r="M15" s="51"/>
      <c r="N15" s="50"/>
      <c r="O15" s="52"/>
      <c r="P15" s="53"/>
      <c r="Q15" s="54"/>
      <c r="R15" s="53"/>
      <c r="S15" s="53"/>
      <c r="T15" s="55"/>
      <c r="U15" s="55"/>
      <c r="V15" s="62"/>
      <c r="W15" s="56"/>
      <c r="X15" s="56"/>
      <c r="Y15" s="50"/>
    </row>
    <row r="16" spans="1:25" s="57" customFormat="1" ht="43.15" customHeight="1">
      <c r="A16" s="60" t="s">
        <v>34</v>
      </c>
      <c r="B16" s="44" t="s">
        <v>35</v>
      </c>
      <c r="C16" s="80" t="str">
        <f>VLOOKUP(B16,'[9]UA updated 9-8-2024'!$B$7:C$44,2,0)</f>
        <v>X</v>
      </c>
      <c r="D16" s="81">
        <v>0.5</v>
      </c>
      <c r="E16" s="81">
        <v>0.5</v>
      </c>
      <c r="F16" s="45"/>
      <c r="G16" s="45"/>
      <c r="H16" s="59"/>
      <c r="I16" s="47"/>
      <c r="J16" s="48"/>
      <c r="K16" s="49"/>
      <c r="L16" s="50"/>
      <c r="M16" s="51"/>
      <c r="N16" s="50"/>
      <c r="O16" s="52"/>
      <c r="P16" s="53"/>
      <c r="Q16" s="54"/>
      <c r="R16" s="53"/>
      <c r="S16" s="53"/>
      <c r="T16" s="55"/>
      <c r="U16" s="55"/>
      <c r="V16" s="53"/>
      <c r="W16" s="56"/>
      <c r="X16" s="56"/>
      <c r="Y16" s="50"/>
    </row>
    <row r="17" spans="1:25" s="57" customFormat="1" ht="43.15" customHeight="1">
      <c r="A17" s="82" t="s">
        <v>36</v>
      </c>
      <c r="B17" s="83" t="s">
        <v>37</v>
      </c>
      <c r="C17" s="83" t="str">
        <f>VLOOKUP(B17,'[9]UA updated 9-8-2024'!$B$7:C$44,2,0)</f>
        <v>RỘNG CỬA TAY ĐO ÊM</v>
      </c>
      <c r="D17" s="68">
        <v>0.7</v>
      </c>
      <c r="E17" s="43">
        <v>0.5</v>
      </c>
      <c r="F17" s="45">
        <f t="shared" si="0"/>
        <v>18.600000000000001</v>
      </c>
      <c r="G17" s="45">
        <f t="shared" si="1"/>
        <v>19.3</v>
      </c>
      <c r="H17" s="59">
        <v>20</v>
      </c>
      <c r="I17" s="47">
        <f t="shared" si="2"/>
        <v>20.7</v>
      </c>
      <c r="J17" s="48">
        <f t="shared" si="3"/>
        <v>21.4</v>
      </c>
      <c r="K17" s="49"/>
      <c r="L17" s="50"/>
      <c r="M17" s="77"/>
      <c r="N17" s="50"/>
      <c r="O17" s="52"/>
      <c r="P17" s="53"/>
      <c r="Q17" s="54"/>
      <c r="R17" s="53"/>
      <c r="S17" s="53"/>
      <c r="T17" s="55"/>
      <c r="U17" s="55"/>
      <c r="V17" s="62"/>
      <c r="W17" s="56"/>
      <c r="X17" s="56"/>
      <c r="Y17" s="50"/>
    </row>
    <row r="18" spans="1:25" s="57" customFormat="1" ht="43.15" customHeight="1">
      <c r="A18" s="43" t="s">
        <v>38</v>
      </c>
      <c r="B18" s="84" t="s">
        <v>39</v>
      </c>
      <c r="C18" s="84" t="str">
        <f>VLOOKUP(B18,'[9]UA updated 9-8-2024'!$B$7:C$44,2,0)</f>
        <v>RỘNG CỔ - TỪ ĐỈNH VAI ĐẾN ĐỈNH VAI</v>
      </c>
      <c r="D18" s="47">
        <v>0.7</v>
      </c>
      <c r="E18" s="43">
        <v>0.5</v>
      </c>
      <c r="F18" s="45">
        <f>G18-D18</f>
        <v>17.950000000000003</v>
      </c>
      <c r="G18" s="45">
        <f>H18-D18</f>
        <v>18.650000000000002</v>
      </c>
      <c r="H18" s="85">
        <v>19.350000000000001</v>
      </c>
      <c r="I18" s="47">
        <f>H18+D18</f>
        <v>20.05</v>
      </c>
      <c r="J18" s="48">
        <f>I18+D18</f>
        <v>20.75</v>
      </c>
      <c r="K18" s="49"/>
      <c r="L18" s="50"/>
      <c r="M18" s="86"/>
      <c r="O18" s="52"/>
      <c r="P18" s="53"/>
      <c r="Q18" s="54"/>
      <c r="R18" s="53"/>
      <c r="S18" s="53"/>
      <c r="T18" s="55"/>
      <c r="U18" s="55"/>
      <c r="V18" s="62"/>
      <c r="W18" s="56"/>
      <c r="X18" s="56"/>
      <c r="Y18" s="50"/>
    </row>
    <row r="19" spans="1:25" s="57" customFormat="1" ht="51" customHeight="1" thickBot="1">
      <c r="A19" s="87" t="s">
        <v>40</v>
      </c>
      <c r="B19" s="88" t="s">
        <v>41</v>
      </c>
      <c r="C19" s="88" t="str">
        <f>VLOOKUP(B19,'[9]UA updated 9-8-2024'!$B$7:C$44,2,0)</f>
        <v>RỘNG CỔ TỐI THIỂU KHI KÉO CĂNG</v>
      </c>
      <c r="D19" s="87">
        <v>0</v>
      </c>
      <c r="E19" s="89">
        <v>0.5</v>
      </c>
      <c r="F19" s="90">
        <f>G19-D19</f>
        <v>31</v>
      </c>
      <c r="G19" s="90">
        <f>H19-D19</f>
        <v>31</v>
      </c>
      <c r="H19" s="91">
        <v>31</v>
      </c>
      <c r="I19" s="87">
        <f>H19+D19</f>
        <v>31</v>
      </c>
      <c r="J19" s="92">
        <f>I19+D19</f>
        <v>31</v>
      </c>
      <c r="K19" s="49"/>
      <c r="L19" s="50"/>
      <c r="M19" s="86"/>
      <c r="N19" s="50"/>
      <c r="O19" s="52"/>
      <c r="P19" s="53"/>
      <c r="Q19" s="54"/>
      <c r="R19" s="53"/>
      <c r="S19" s="53"/>
      <c r="T19" s="55"/>
      <c r="U19" s="55"/>
      <c r="V19" s="62"/>
      <c r="W19" s="56"/>
      <c r="X19" s="56"/>
      <c r="Y19" s="50"/>
    </row>
    <row r="20" spans="1:25" s="57" customFormat="1" ht="51" customHeight="1">
      <c r="A20" s="93"/>
      <c r="B20" s="94"/>
      <c r="C20" s="95"/>
      <c r="D20" s="96"/>
      <c r="E20" s="96"/>
      <c r="F20" s="97"/>
      <c r="G20" s="97"/>
      <c r="H20" s="98"/>
      <c r="I20" s="99"/>
      <c r="J20" s="100"/>
      <c r="K20" s="49"/>
      <c r="L20" s="50"/>
      <c r="M20" s="86"/>
      <c r="N20" s="50"/>
      <c r="O20" s="52"/>
      <c r="P20" s="53"/>
      <c r="Q20" s="54"/>
      <c r="R20" s="53"/>
      <c r="S20" s="53"/>
      <c r="T20" s="55"/>
      <c r="U20" s="55"/>
      <c r="V20" s="62"/>
      <c r="W20" s="56"/>
      <c r="X20" s="56"/>
      <c r="Y20" s="50"/>
    </row>
    <row r="21" spans="1:25" s="57" customFormat="1" ht="51" customHeight="1">
      <c r="A21" s="101" t="s">
        <v>42</v>
      </c>
      <c r="B21" s="102" t="s">
        <v>43</v>
      </c>
      <c r="C21" s="102" t="str">
        <f>VLOOKUP(B21,'[9]UA updated 9-8-2024'!$B$7:C$44,2,0)</f>
        <v>DÀI TAY TRONG</v>
      </c>
      <c r="D21" s="103">
        <v>0.7</v>
      </c>
      <c r="E21" s="104">
        <v>0.5</v>
      </c>
      <c r="F21" s="105">
        <f t="shared" si="0"/>
        <v>11.600000000000001</v>
      </c>
      <c r="G21" s="105">
        <f t="shared" si="1"/>
        <v>12.3</v>
      </c>
      <c r="H21" s="58">
        <v>13</v>
      </c>
      <c r="I21" s="106">
        <f t="shared" si="2"/>
        <v>13.7</v>
      </c>
      <c r="J21" s="107">
        <f t="shared" si="3"/>
        <v>14.399999999999999</v>
      </c>
      <c r="K21" s="49"/>
      <c r="L21" s="50"/>
      <c r="M21" s="77"/>
      <c r="N21" s="50"/>
      <c r="O21" s="52"/>
      <c r="P21" s="53"/>
      <c r="Q21" s="54"/>
      <c r="R21" s="53"/>
      <c r="S21" s="53"/>
      <c r="T21" s="55"/>
      <c r="U21" s="55"/>
      <c r="V21" s="62"/>
      <c r="W21" s="56"/>
      <c r="X21" s="56"/>
      <c r="Y21" s="50"/>
    </row>
    <row r="22" spans="1:25" s="57" customFormat="1" ht="51" customHeight="1">
      <c r="A22" s="108" t="s">
        <v>44</v>
      </c>
      <c r="B22" s="109" t="s">
        <v>45</v>
      </c>
      <c r="C22" s="109" t="str">
        <f>VLOOKUP(B22,'[9]UA updated 9-8-2024'!$B$7:C$44,2,0)</f>
        <v>VAI CON</v>
      </c>
      <c r="D22" s="110">
        <v>0.7</v>
      </c>
      <c r="E22" s="111">
        <v>0.5</v>
      </c>
      <c r="F22" s="105">
        <f t="shared" si="0"/>
        <v>-1.4</v>
      </c>
      <c r="G22" s="105">
        <f t="shared" si="1"/>
        <v>-0.7</v>
      </c>
      <c r="H22" s="85"/>
      <c r="I22" s="106">
        <f t="shared" si="2"/>
        <v>0.7</v>
      </c>
      <c r="J22" s="107">
        <f t="shared" si="3"/>
        <v>1.4</v>
      </c>
      <c r="K22" s="49"/>
      <c r="L22" s="50"/>
      <c r="M22" s="112"/>
      <c r="N22" s="50"/>
      <c r="O22" s="52"/>
      <c r="P22" s="56"/>
      <c r="Q22" s="113"/>
      <c r="R22" s="56"/>
      <c r="S22" s="53"/>
      <c r="T22" s="55"/>
      <c r="U22" s="55"/>
      <c r="V22" s="79"/>
      <c r="W22" s="56"/>
      <c r="X22" s="56"/>
      <c r="Y22" s="50"/>
    </row>
    <row r="23" spans="1:25" s="57" customFormat="1" ht="51" customHeight="1">
      <c r="A23" s="114" t="s">
        <v>46</v>
      </c>
      <c r="B23" s="115" t="s">
        <v>47</v>
      </c>
      <c r="C23" s="115" t="str">
        <f>VLOOKUP(B23,'[9]UA updated 9-8-2024'!$B$7:C$44,2,0)</f>
        <v>NGANG NGỰC TRƯỚC TỪ ĐỈNH VAI XUỐNG 18.5CM</v>
      </c>
      <c r="D23" s="104">
        <v>1.9</v>
      </c>
      <c r="E23" s="104">
        <v>0.5</v>
      </c>
      <c r="F23" s="105">
        <f t="shared" si="0"/>
        <v>45.2</v>
      </c>
      <c r="G23" s="105">
        <f t="shared" si="1"/>
        <v>47.1</v>
      </c>
      <c r="H23" s="46">
        <v>49</v>
      </c>
      <c r="I23" s="106">
        <f t="shared" si="2"/>
        <v>50.9</v>
      </c>
      <c r="J23" s="107">
        <f t="shared" si="3"/>
        <v>52.8</v>
      </c>
      <c r="K23" s="49"/>
      <c r="L23" s="50"/>
      <c r="M23" s="112"/>
      <c r="N23" s="50"/>
      <c r="O23" s="52"/>
      <c r="P23" s="56"/>
      <c r="Q23" s="113"/>
      <c r="R23" s="56"/>
      <c r="S23" s="53"/>
      <c r="T23" s="55"/>
      <c r="U23" s="55"/>
      <c r="V23" s="79"/>
      <c r="W23" s="56"/>
      <c r="X23" s="56"/>
      <c r="Y23" s="50"/>
    </row>
    <row r="24" spans="1:25" s="57" customFormat="1" ht="51" customHeight="1">
      <c r="A24" s="114" t="s">
        <v>48</v>
      </c>
      <c r="B24" s="115" t="s">
        <v>49</v>
      </c>
      <c r="C24" s="115" t="str">
        <f>VLOOKUP(B24,'[9]UA updated 9-8-2024'!$B$7:C$44,2,0)</f>
        <v>NGANG NGỰC SAU TỪ ĐỈNH VAI XUỐNG 18.5CM</v>
      </c>
      <c r="D24" s="104">
        <v>1.9</v>
      </c>
      <c r="E24" s="104">
        <v>0.5</v>
      </c>
      <c r="F24" s="105">
        <f t="shared" si="0"/>
        <v>45.2</v>
      </c>
      <c r="G24" s="105">
        <f t="shared" si="1"/>
        <v>47.1</v>
      </c>
      <c r="H24" s="59">
        <v>49</v>
      </c>
      <c r="I24" s="106">
        <f t="shared" si="2"/>
        <v>50.9</v>
      </c>
      <c r="J24" s="107">
        <f t="shared" si="3"/>
        <v>52.8</v>
      </c>
      <c r="K24" s="49"/>
      <c r="L24" s="50"/>
      <c r="M24" s="112"/>
      <c r="N24" s="50"/>
      <c r="O24" s="52"/>
      <c r="P24" s="56"/>
      <c r="Q24" s="113"/>
      <c r="R24" s="56"/>
      <c r="S24" s="53"/>
      <c r="T24" s="55"/>
      <c r="U24" s="55"/>
      <c r="V24" s="79"/>
      <c r="W24" s="56"/>
      <c r="X24" s="56"/>
      <c r="Y24" s="50"/>
    </row>
    <row r="25" spans="1:25" s="57" customFormat="1" ht="51" customHeight="1">
      <c r="A25" s="116" t="s">
        <v>50</v>
      </c>
      <c r="B25" s="70" t="s">
        <v>51</v>
      </c>
      <c r="C25" s="71" t="str">
        <f>VLOOKUP(B25,'[9]UA updated 9-8-2024'!$B$7:C$44,2,0)</f>
        <v>NÁCH ĐO THẲNG</v>
      </c>
      <c r="D25" s="117">
        <v>2</v>
      </c>
      <c r="E25" s="117">
        <v>1</v>
      </c>
      <c r="F25" s="73">
        <f t="shared" si="0"/>
        <v>35</v>
      </c>
      <c r="G25" s="73">
        <f t="shared" si="1"/>
        <v>37</v>
      </c>
      <c r="H25" s="74">
        <v>39</v>
      </c>
      <c r="I25" s="75">
        <f t="shared" si="2"/>
        <v>41</v>
      </c>
      <c r="J25" s="76">
        <f t="shared" si="3"/>
        <v>43</v>
      </c>
      <c r="K25" s="49"/>
      <c r="L25" s="50"/>
      <c r="M25" s="112"/>
      <c r="N25" s="50"/>
      <c r="O25" s="52"/>
      <c r="P25" s="56"/>
      <c r="Q25" s="78"/>
      <c r="R25" s="56"/>
      <c r="S25" s="53"/>
      <c r="T25" s="55"/>
      <c r="U25" s="55"/>
      <c r="V25" s="79"/>
      <c r="W25" s="56"/>
      <c r="X25" s="56"/>
      <c r="Y25" s="50"/>
    </row>
    <row r="26" spans="1:25" s="57" customFormat="1" ht="51" customHeight="1">
      <c r="A26" s="101" t="s">
        <v>52</v>
      </c>
      <c r="B26" s="102" t="s">
        <v>53</v>
      </c>
      <c r="C26" s="102" t="str">
        <f>VLOOKUP(B26,'[9]UA updated 9-8-2024'!$B$7:C$44,2,0)</f>
        <v>TO BẢN BO CỔ</v>
      </c>
      <c r="D26" s="118">
        <v>0</v>
      </c>
      <c r="E26" s="119">
        <v>0.5</v>
      </c>
      <c r="F26" s="105">
        <f t="shared" si="0"/>
        <v>2.2000000000000002</v>
      </c>
      <c r="G26" s="105">
        <f t="shared" si="1"/>
        <v>2.2000000000000002</v>
      </c>
      <c r="H26" s="120">
        <v>2.2000000000000002</v>
      </c>
      <c r="I26" s="106">
        <f t="shared" si="2"/>
        <v>2.2000000000000002</v>
      </c>
      <c r="J26" s="107">
        <f t="shared" si="3"/>
        <v>2.2000000000000002</v>
      </c>
      <c r="K26" s="49"/>
      <c r="L26" s="50"/>
      <c r="M26" s="86"/>
      <c r="N26" s="50"/>
      <c r="O26" s="52"/>
      <c r="P26" s="56"/>
      <c r="Q26" s="78"/>
      <c r="R26" s="56"/>
      <c r="S26" s="53"/>
      <c r="T26" s="55"/>
      <c r="U26" s="55"/>
      <c r="V26" s="79"/>
      <c r="W26" s="56"/>
      <c r="X26" s="56"/>
      <c r="Y26" s="50"/>
    </row>
    <row r="27" spans="1:25" s="57" customFormat="1" ht="51" customHeight="1">
      <c r="A27" s="101" t="s">
        <v>13</v>
      </c>
      <c r="B27" s="121" t="s">
        <v>54</v>
      </c>
      <c r="C27" s="121" t="str">
        <f>VLOOKUP(B27,'[9]UA updated 9-8-2024'!$B$7:C$44,2,0)</f>
        <v>TO BẢN LAI TAY</v>
      </c>
      <c r="D27" s="122">
        <v>0</v>
      </c>
      <c r="E27" s="119">
        <v>0.5</v>
      </c>
      <c r="F27" s="105">
        <f t="shared" si="0"/>
        <v>2.2000000000000002</v>
      </c>
      <c r="G27" s="105">
        <f t="shared" si="1"/>
        <v>2.2000000000000002</v>
      </c>
      <c r="H27" s="85">
        <v>2.2000000000000002</v>
      </c>
      <c r="I27" s="106">
        <f t="shared" si="2"/>
        <v>2.2000000000000002</v>
      </c>
      <c r="J27" s="107">
        <f t="shared" si="3"/>
        <v>2.2000000000000002</v>
      </c>
      <c r="K27" s="49"/>
      <c r="L27" s="50"/>
      <c r="M27" s="86"/>
      <c r="N27" s="50"/>
      <c r="O27" s="52"/>
      <c r="P27" s="56"/>
      <c r="Q27" s="78"/>
      <c r="R27" s="56"/>
      <c r="S27" s="53"/>
      <c r="T27" s="55"/>
      <c r="U27" s="55"/>
      <c r="V27" s="79"/>
      <c r="W27" s="56"/>
      <c r="X27" s="56"/>
      <c r="Y27" s="50"/>
    </row>
    <row r="28" spans="1:25" s="57" customFormat="1" ht="51" customHeight="1">
      <c r="A28" s="101" t="s">
        <v>12</v>
      </c>
      <c r="B28" s="121" t="s">
        <v>55</v>
      </c>
      <c r="C28" s="123" t="str">
        <f>VLOOKUP(B28,'[9]UA updated 9-8-2024'!$B$7:C$44,2,0)</f>
        <v>TO BẢN LAI ÁO</v>
      </c>
      <c r="D28" s="124">
        <v>0</v>
      </c>
      <c r="E28" s="125">
        <v>0.3</v>
      </c>
      <c r="F28" s="105">
        <f t="shared" si="0"/>
        <v>2.5</v>
      </c>
      <c r="G28" s="105">
        <f t="shared" si="1"/>
        <v>2.5</v>
      </c>
      <c r="H28" s="85">
        <v>2.5</v>
      </c>
      <c r="I28" s="106">
        <f t="shared" si="2"/>
        <v>2.5</v>
      </c>
      <c r="J28" s="107">
        <f t="shared" si="3"/>
        <v>2.5</v>
      </c>
      <c r="K28" s="49"/>
      <c r="L28" s="50"/>
      <c r="M28" s="86"/>
      <c r="N28" s="50"/>
      <c r="O28" s="52"/>
      <c r="P28" s="56"/>
      <c r="Q28" s="78"/>
      <c r="R28" s="56"/>
      <c r="S28" s="53"/>
      <c r="T28" s="55"/>
      <c r="U28" s="55"/>
      <c r="V28" s="79"/>
      <c r="W28" s="56"/>
      <c r="X28" s="56"/>
      <c r="Y28" s="50"/>
    </row>
    <row r="29" spans="1:25" s="57" customFormat="1" ht="51" customHeight="1">
      <c r="A29" s="101" t="s">
        <v>56</v>
      </c>
      <c r="B29" s="121" t="s">
        <v>57</v>
      </c>
      <c r="C29" s="121" t="str">
        <f>VLOOKUP(B29,'[9]UA updated 9-8-2024'!$B$7:C$44,2,0)</f>
        <v>HẠ CỔ SAU</v>
      </c>
      <c r="D29" s="122">
        <v>0</v>
      </c>
      <c r="E29" s="118">
        <v>0.5</v>
      </c>
      <c r="F29" s="105">
        <f t="shared" si="0"/>
        <v>2</v>
      </c>
      <c r="G29" s="105">
        <f t="shared" si="1"/>
        <v>2</v>
      </c>
      <c r="H29" s="85">
        <v>2</v>
      </c>
      <c r="I29" s="106">
        <f t="shared" si="2"/>
        <v>2</v>
      </c>
      <c r="J29" s="107">
        <f t="shared" si="3"/>
        <v>2</v>
      </c>
      <c r="K29" s="49"/>
      <c r="L29" s="50"/>
      <c r="M29" s="86"/>
      <c r="N29" s="50"/>
      <c r="O29" s="52"/>
      <c r="P29" s="56"/>
      <c r="Q29" s="78"/>
      <c r="R29" s="56"/>
      <c r="S29" s="53"/>
      <c r="T29" s="55"/>
      <c r="U29" s="55"/>
      <c r="V29" s="79"/>
      <c r="W29" s="56"/>
      <c r="X29" s="56"/>
      <c r="Y29" s="50"/>
    </row>
    <row r="30" spans="1:25" s="57" customFormat="1" ht="51" customHeight="1">
      <c r="A30" s="101" t="s">
        <v>58</v>
      </c>
      <c r="B30" s="121" t="s">
        <v>59</v>
      </c>
      <c r="C30" s="121" t="str">
        <f>VLOOKUP(B30,'[9]UA updated 9-8-2024'!$B$7:C$44,2,0)</f>
        <v>HẠ CỔ TRƯỚC</v>
      </c>
      <c r="D30" s="122">
        <v>0.3</v>
      </c>
      <c r="E30" s="118">
        <v>0.5</v>
      </c>
      <c r="F30" s="105">
        <f t="shared" si="0"/>
        <v>10.049999999999999</v>
      </c>
      <c r="G30" s="105">
        <f t="shared" si="1"/>
        <v>10.35</v>
      </c>
      <c r="H30" s="85">
        <v>10.65</v>
      </c>
      <c r="I30" s="106">
        <f t="shared" si="2"/>
        <v>10.950000000000001</v>
      </c>
      <c r="J30" s="107">
        <f t="shared" si="3"/>
        <v>11.250000000000002</v>
      </c>
      <c r="K30" s="49"/>
      <c r="L30" s="50"/>
      <c r="M30" s="86"/>
      <c r="N30" s="50"/>
      <c r="O30" s="52"/>
      <c r="P30" s="56"/>
      <c r="Q30" s="78"/>
      <c r="R30" s="56"/>
      <c r="S30" s="53"/>
      <c r="T30" s="55"/>
      <c r="U30" s="55"/>
      <c r="V30" s="79"/>
      <c r="W30" s="56"/>
      <c r="X30" s="56"/>
      <c r="Y30" s="50"/>
    </row>
    <row r="31" spans="1:25" s="57" customFormat="1" ht="51" customHeight="1">
      <c r="A31" s="122" t="s">
        <v>11</v>
      </c>
      <c r="B31" s="126" t="s">
        <v>60</v>
      </c>
      <c r="C31" s="126" t="str">
        <f>VLOOKUP(B31,'[9]UA updated 9-8-2024'!$B$7:C$44,2,0)</f>
        <v>CHỒM VAI</v>
      </c>
      <c r="D31" s="122">
        <v>0</v>
      </c>
      <c r="E31" s="118">
        <v>0.5</v>
      </c>
      <c r="F31" s="105">
        <f t="shared" si="0"/>
        <v>1</v>
      </c>
      <c r="G31" s="105">
        <f t="shared" si="1"/>
        <v>1</v>
      </c>
      <c r="H31" s="85">
        <v>1</v>
      </c>
      <c r="I31" s="106">
        <f t="shared" si="2"/>
        <v>1</v>
      </c>
      <c r="J31" s="107">
        <f t="shared" si="3"/>
        <v>1</v>
      </c>
      <c r="K31" s="49"/>
      <c r="L31" s="50"/>
      <c r="M31" s="86"/>
      <c r="N31" s="50"/>
      <c r="O31" s="52"/>
      <c r="P31" s="112"/>
      <c r="Q31" s="127"/>
      <c r="R31" s="112"/>
      <c r="S31" s="112"/>
      <c r="T31" s="51"/>
      <c r="U31" s="51"/>
      <c r="V31" s="128"/>
      <c r="W31" s="112"/>
      <c r="X31" s="112"/>
      <c r="Y31" s="50"/>
    </row>
    <row r="32" spans="1:25" s="57" customFormat="1" ht="51" customHeight="1">
      <c r="A32" s="129" t="s">
        <v>61</v>
      </c>
      <c r="B32" s="130" t="s">
        <v>62</v>
      </c>
      <c r="C32" s="130" t="str">
        <f>VLOOKUP(B32,'[9]UA updated 9-8-2024'!$B$7:C$44,2,0)</f>
        <v>X</v>
      </c>
      <c r="D32" s="122">
        <v>0</v>
      </c>
      <c r="E32" s="118">
        <v>0.5</v>
      </c>
      <c r="F32" s="105">
        <f t="shared" si="0"/>
        <v>0</v>
      </c>
      <c r="G32" s="105">
        <f t="shared" si="1"/>
        <v>0</v>
      </c>
      <c r="H32" s="85"/>
      <c r="I32" s="106">
        <f t="shared" si="2"/>
        <v>0</v>
      </c>
      <c r="J32" s="107">
        <f t="shared" si="3"/>
        <v>0</v>
      </c>
      <c r="K32" s="49"/>
      <c r="L32" s="50"/>
      <c r="M32" s="86"/>
      <c r="N32" s="50"/>
      <c r="O32" s="52"/>
      <c r="P32" s="131" t="s">
        <v>63</v>
      </c>
      <c r="Q32" s="132" t="s">
        <v>64</v>
      </c>
      <c r="R32" s="131">
        <v>26</v>
      </c>
      <c r="S32" s="131"/>
      <c r="T32" s="133">
        <f t="shared" ref="T32:T46" si="4">U32-R32</f>
        <v>-52</v>
      </c>
      <c r="U32" s="133">
        <f t="shared" ref="U32:U46" si="5">V32-R32</f>
        <v>-26</v>
      </c>
      <c r="V32" s="134">
        <f>'[8]SAMPLE MEASURES'!AE32</f>
        <v>0</v>
      </c>
      <c r="W32" s="131">
        <f t="shared" ref="W32:W46" si="6">V32+R32</f>
        <v>26</v>
      </c>
      <c r="X32" s="131">
        <f t="shared" ref="X32:X46" si="7">W32+R32</f>
        <v>52</v>
      </c>
    </row>
    <row r="33" spans="1:24" s="57" customFormat="1" ht="51" customHeight="1">
      <c r="A33" s="135" t="s">
        <v>65</v>
      </c>
      <c r="B33" s="136" t="s">
        <v>66</v>
      </c>
      <c r="C33" s="136" t="str">
        <f>VLOOKUP(B33,'[9]UA updated 9-8-2024'!$B$7:C$44,2,0)</f>
        <v>X</v>
      </c>
      <c r="D33" s="122">
        <v>0</v>
      </c>
      <c r="E33" s="118">
        <v>0.5</v>
      </c>
      <c r="F33" s="105">
        <f t="shared" si="0"/>
        <v>0</v>
      </c>
      <c r="G33" s="105">
        <f t="shared" si="1"/>
        <v>0</v>
      </c>
      <c r="H33" s="85"/>
      <c r="I33" s="106">
        <f t="shared" si="2"/>
        <v>0</v>
      </c>
      <c r="J33" s="107">
        <f t="shared" si="3"/>
        <v>0</v>
      </c>
      <c r="K33" s="49"/>
      <c r="L33" s="50"/>
      <c r="M33" s="86"/>
      <c r="N33" s="50"/>
      <c r="O33" s="52"/>
      <c r="P33" s="131"/>
      <c r="Q33" s="132"/>
      <c r="R33" s="131"/>
      <c r="S33" s="131"/>
      <c r="T33" s="133"/>
      <c r="U33" s="133"/>
      <c r="V33" s="134"/>
      <c r="W33" s="131"/>
      <c r="X33" s="131"/>
    </row>
    <row r="34" spans="1:24">
      <c r="A34" s="137"/>
      <c r="B34" s="138"/>
      <c r="C34" s="138"/>
      <c r="D34" s="139"/>
      <c r="E34" s="140"/>
      <c r="F34" s="141"/>
      <c r="G34" s="141"/>
      <c r="H34" s="142"/>
      <c r="I34" s="143"/>
      <c r="J34" s="144"/>
      <c r="K34" s="16"/>
      <c r="L34" s="18"/>
      <c r="M34" s="145"/>
      <c r="N34" s="18"/>
      <c r="O34" s="146"/>
      <c r="P34" s="147"/>
      <c r="Q34" s="148"/>
      <c r="R34" s="149"/>
      <c r="S34" s="147"/>
      <c r="T34" s="150"/>
      <c r="U34" s="150"/>
      <c r="V34" s="151"/>
      <c r="W34" s="149"/>
      <c r="X34" s="149"/>
    </row>
    <row r="35" spans="1:24">
      <c r="A35" s="137"/>
      <c r="B35" s="138"/>
      <c r="C35" s="138"/>
      <c r="D35" s="139"/>
      <c r="E35" s="140"/>
      <c r="F35" s="141"/>
      <c r="G35" s="141"/>
      <c r="H35" s="142"/>
      <c r="I35" s="143"/>
      <c r="J35" s="144"/>
      <c r="K35" s="16"/>
      <c r="L35" s="18"/>
      <c r="M35" s="145"/>
      <c r="N35" s="18"/>
      <c r="O35" s="146"/>
      <c r="P35" s="147"/>
      <c r="Q35" s="148"/>
      <c r="R35" s="149"/>
      <c r="S35" s="147"/>
      <c r="T35" s="150"/>
      <c r="U35" s="150"/>
      <c r="V35" s="151"/>
      <c r="W35" s="149"/>
      <c r="X35" s="149"/>
    </row>
    <row r="36" spans="1:24">
      <c r="A36" s="152"/>
      <c r="B36" s="153"/>
      <c r="C36" s="153"/>
      <c r="D36" s="139"/>
      <c r="E36" s="154"/>
      <c r="F36" s="141"/>
      <c r="G36" s="141"/>
      <c r="H36" s="155"/>
      <c r="I36" s="143"/>
      <c r="J36" s="144"/>
      <c r="K36" s="16"/>
      <c r="L36" s="18"/>
      <c r="M36" s="145"/>
      <c r="N36" s="18"/>
      <c r="O36" s="146"/>
      <c r="P36" s="147"/>
      <c r="Q36" s="148"/>
      <c r="R36" s="149"/>
      <c r="S36" s="147"/>
      <c r="T36" s="150"/>
      <c r="U36" s="150"/>
      <c r="V36" s="151"/>
      <c r="W36" s="149"/>
      <c r="X36" s="149"/>
    </row>
    <row r="37" spans="1:24">
      <c r="A37" s="152"/>
      <c r="B37" s="153"/>
      <c r="C37" s="153"/>
      <c r="D37" s="139"/>
      <c r="E37" s="154"/>
      <c r="F37" s="141"/>
      <c r="G37" s="141"/>
      <c r="H37" s="155"/>
      <c r="I37" s="143"/>
      <c r="J37" s="144"/>
      <c r="K37" s="16"/>
      <c r="L37" s="18"/>
      <c r="M37" s="145"/>
      <c r="N37" s="18"/>
      <c r="O37" s="146"/>
      <c r="P37" s="147"/>
      <c r="Q37" s="148"/>
      <c r="R37" s="149"/>
      <c r="S37" s="147"/>
      <c r="T37" s="150"/>
      <c r="U37" s="150"/>
      <c r="V37" s="151"/>
      <c r="W37" s="149"/>
      <c r="X37" s="149"/>
    </row>
    <row r="38" spans="1:24">
      <c r="A38" s="139"/>
      <c r="B38" s="153"/>
      <c r="C38" s="153"/>
      <c r="D38" s="139"/>
      <c r="E38" s="139"/>
      <c r="F38" s="141"/>
      <c r="G38" s="141"/>
      <c r="H38" s="155"/>
      <c r="I38" s="143"/>
      <c r="J38" s="144"/>
      <c r="K38" s="16"/>
      <c r="L38" s="18"/>
      <c r="M38" s="145"/>
      <c r="N38" s="18"/>
      <c r="O38" s="146"/>
      <c r="P38" s="147"/>
      <c r="Q38" s="148"/>
      <c r="R38" s="149"/>
      <c r="S38" s="147"/>
      <c r="T38" s="150"/>
      <c r="U38" s="150"/>
      <c r="V38" s="151"/>
      <c r="W38" s="149"/>
      <c r="X38" s="149"/>
    </row>
    <row r="39" spans="1:24">
      <c r="A39" s="156"/>
      <c r="B39" s="157"/>
      <c r="C39" s="157"/>
      <c r="D39" s="158"/>
      <c r="E39" s="159"/>
      <c r="F39" s="160"/>
      <c r="G39" s="160"/>
      <c r="H39" s="161"/>
      <c r="I39" s="162"/>
      <c r="J39" s="163"/>
      <c r="K39" s="16"/>
      <c r="L39" s="18"/>
      <c r="M39" s="145"/>
      <c r="N39" s="18"/>
      <c r="O39" s="146"/>
      <c r="P39" s="147"/>
      <c r="Q39" s="148"/>
      <c r="R39" s="149"/>
      <c r="S39" s="147"/>
      <c r="T39" s="150"/>
      <c r="U39" s="150"/>
      <c r="V39" s="151"/>
      <c r="W39" s="149"/>
      <c r="X39" s="149"/>
    </row>
    <row r="40" spans="1:24">
      <c r="A40" s="139"/>
      <c r="B40" s="153"/>
      <c r="C40" s="153"/>
      <c r="D40" s="139"/>
      <c r="E40" s="139"/>
      <c r="F40" s="141"/>
      <c r="G40" s="141"/>
      <c r="H40" s="155"/>
      <c r="I40" s="143"/>
      <c r="J40" s="144"/>
      <c r="K40" s="16"/>
      <c r="L40" s="18"/>
      <c r="M40" s="145"/>
      <c r="N40" s="18"/>
      <c r="O40" s="146"/>
      <c r="P40" s="147"/>
      <c r="Q40" s="148"/>
      <c r="R40" s="149"/>
      <c r="S40" s="147"/>
      <c r="T40" s="150"/>
      <c r="U40" s="150"/>
      <c r="V40" s="151"/>
      <c r="W40" s="149"/>
      <c r="X40" s="149"/>
    </row>
    <row r="41" spans="1:24">
      <c r="A41" s="139"/>
      <c r="B41" s="153"/>
      <c r="C41" s="153"/>
      <c r="D41" s="139"/>
      <c r="E41" s="139"/>
      <c r="F41" s="141"/>
      <c r="G41" s="141"/>
      <c r="H41" s="155"/>
      <c r="I41" s="143"/>
      <c r="J41" s="144"/>
      <c r="K41" s="16"/>
      <c r="L41" s="18"/>
      <c r="M41" s="145"/>
      <c r="N41" s="18"/>
      <c r="O41" s="146"/>
      <c r="P41" s="147"/>
      <c r="Q41" s="148"/>
      <c r="R41" s="149"/>
      <c r="S41" s="147"/>
      <c r="T41" s="150"/>
      <c r="U41" s="150"/>
      <c r="V41" s="151"/>
      <c r="W41" s="149"/>
      <c r="X41" s="149"/>
    </row>
    <row r="42" spans="1:24">
      <c r="A42" s="152"/>
      <c r="B42" s="153"/>
      <c r="C42" s="153"/>
      <c r="D42" s="139"/>
      <c r="E42" s="154"/>
      <c r="F42" s="141"/>
      <c r="G42" s="141"/>
      <c r="H42" s="164"/>
      <c r="I42" s="143"/>
      <c r="J42" s="144"/>
      <c r="K42" s="16"/>
      <c r="L42" s="18"/>
      <c r="M42" s="145"/>
      <c r="N42" s="18"/>
      <c r="O42" s="146"/>
      <c r="P42" s="147"/>
      <c r="Q42" s="148"/>
      <c r="R42" s="149"/>
      <c r="S42" s="147"/>
      <c r="T42" s="150"/>
      <c r="U42" s="150"/>
      <c r="V42" s="151"/>
      <c r="W42" s="149"/>
      <c r="X42" s="149"/>
    </row>
    <row r="43" spans="1:24">
      <c r="A43" s="152"/>
      <c r="B43" s="153"/>
      <c r="C43" s="153"/>
      <c r="D43" s="139"/>
      <c r="E43" s="154"/>
      <c r="F43" s="141"/>
      <c r="G43" s="141"/>
      <c r="H43" s="155"/>
      <c r="I43" s="143"/>
      <c r="J43" s="144"/>
      <c r="K43" s="16"/>
      <c r="L43" s="18"/>
      <c r="M43" s="145"/>
      <c r="N43" s="18"/>
      <c r="O43" s="146"/>
      <c r="P43" s="147"/>
      <c r="Q43" s="148"/>
      <c r="R43" s="149"/>
      <c r="S43" s="147"/>
      <c r="T43" s="150"/>
      <c r="U43" s="150"/>
      <c r="V43" s="151"/>
      <c r="W43" s="149"/>
      <c r="X43" s="149"/>
    </row>
    <row r="44" spans="1:24">
      <c r="A44" s="165"/>
      <c r="B44" s="166"/>
      <c r="C44" s="166"/>
      <c r="D44" s="139"/>
      <c r="E44" s="167"/>
      <c r="F44" s="141"/>
      <c r="G44" s="141"/>
      <c r="H44" s="155"/>
      <c r="I44" s="143"/>
      <c r="J44" s="144"/>
      <c r="K44" s="16"/>
      <c r="L44" s="18"/>
      <c r="M44" s="145"/>
      <c r="N44" s="18"/>
      <c r="O44" s="146"/>
      <c r="P44" s="147"/>
      <c r="Q44" s="148"/>
      <c r="R44" s="149"/>
      <c r="S44" s="147"/>
      <c r="T44" s="150"/>
      <c r="U44" s="150"/>
      <c r="V44" s="151"/>
      <c r="W44" s="149"/>
      <c r="X44" s="149"/>
    </row>
    <row r="45" spans="1:24">
      <c r="A45" s="168"/>
      <c r="B45" s="169"/>
      <c r="C45" s="169"/>
      <c r="D45" s="170">
        <v>0</v>
      </c>
      <c r="E45" s="171">
        <v>0.5</v>
      </c>
      <c r="F45" s="160">
        <f t="shared" si="0"/>
        <v>0</v>
      </c>
      <c r="G45" s="160">
        <f t="shared" si="1"/>
        <v>0</v>
      </c>
      <c r="H45" s="172"/>
      <c r="I45" s="162">
        <f t="shared" si="2"/>
        <v>0</v>
      </c>
      <c r="J45" s="163">
        <f t="shared" si="3"/>
        <v>0</v>
      </c>
      <c r="K45" s="16"/>
      <c r="L45" s="18"/>
      <c r="M45" s="145"/>
      <c r="N45" s="18"/>
      <c r="O45" s="146"/>
      <c r="P45" s="147"/>
      <c r="Q45" s="148"/>
      <c r="R45" s="149"/>
      <c r="S45" s="147"/>
      <c r="T45" s="150"/>
      <c r="U45" s="150"/>
      <c r="V45" s="151"/>
      <c r="W45" s="149"/>
      <c r="X45" s="149"/>
    </row>
    <row r="46" spans="1:24" ht="16.5" thickBot="1">
      <c r="A46" s="173"/>
      <c r="B46" s="174"/>
      <c r="C46" s="169"/>
      <c r="D46" s="170">
        <v>0</v>
      </c>
      <c r="E46" s="171">
        <v>0.5</v>
      </c>
      <c r="F46" s="160">
        <f t="shared" si="0"/>
        <v>0</v>
      </c>
      <c r="G46" s="160">
        <f t="shared" si="1"/>
        <v>0</v>
      </c>
      <c r="H46" s="175"/>
      <c r="I46" s="162">
        <f t="shared" si="2"/>
        <v>0</v>
      </c>
      <c r="J46" s="163">
        <f t="shared" si="3"/>
        <v>0</v>
      </c>
      <c r="K46" s="28"/>
      <c r="L46" s="30"/>
      <c r="M46" s="176"/>
      <c r="N46" s="30"/>
      <c r="O46" s="177"/>
      <c r="P46" s="147" t="s">
        <v>63</v>
      </c>
      <c r="Q46" s="148" t="s">
        <v>64</v>
      </c>
      <c r="R46" s="149">
        <v>27</v>
      </c>
      <c r="S46" s="147"/>
      <c r="T46" s="150">
        <f t="shared" si="4"/>
        <v>-54</v>
      </c>
      <c r="U46" s="150">
        <f t="shared" si="5"/>
        <v>-27</v>
      </c>
      <c r="V46" s="151">
        <f>'[8]SAMPLE MEASURES'!AE46</f>
        <v>0</v>
      </c>
      <c r="W46" s="149">
        <f t="shared" si="6"/>
        <v>27</v>
      </c>
      <c r="X46" s="149">
        <f t="shared" si="7"/>
        <v>54</v>
      </c>
    </row>
    <row r="47" spans="1:24" ht="16.5" thickBot="1">
      <c r="A47" s="178" t="s">
        <v>67</v>
      </c>
      <c r="B47" s="179"/>
      <c r="C47" s="179"/>
      <c r="D47" s="180"/>
      <c r="E47" s="181"/>
      <c r="F47" s="181"/>
      <c r="G47" s="181"/>
      <c r="H47" s="181"/>
      <c r="I47" s="181"/>
      <c r="J47" s="181"/>
      <c r="K47" s="181"/>
      <c r="L47" s="182"/>
      <c r="M47" s="183"/>
      <c r="N47" s="183"/>
      <c r="O47" s="184"/>
    </row>
    <row r="48" spans="1:24">
      <c r="A48" s="185"/>
      <c r="B48" s="186"/>
      <c r="C48" s="186"/>
      <c r="D48" s="187"/>
      <c r="E48" s="188"/>
      <c r="F48" s="188"/>
      <c r="G48" s="188"/>
      <c r="H48" s="188"/>
      <c r="I48" s="188"/>
      <c r="J48" s="188"/>
      <c r="K48" s="188"/>
      <c r="L48" s="189"/>
      <c r="M48" s="18"/>
      <c r="N48" s="18"/>
      <c r="O48" s="19"/>
    </row>
    <row r="49" spans="1:15">
      <c r="A49" s="185"/>
      <c r="B49" s="186"/>
      <c r="C49" s="186"/>
      <c r="D49" s="187"/>
      <c r="E49" s="188"/>
      <c r="F49" s="188"/>
      <c r="G49" s="188"/>
      <c r="H49" s="188"/>
      <c r="I49" s="188"/>
      <c r="J49" s="188"/>
      <c r="K49" s="188"/>
      <c r="L49" s="189"/>
      <c r="M49" s="18"/>
      <c r="N49" s="18"/>
      <c r="O49" s="19"/>
    </row>
    <row r="50" spans="1:15">
      <c r="A50" s="185"/>
      <c r="B50" s="186"/>
      <c r="C50" s="186"/>
      <c r="D50" s="187"/>
      <c r="E50" s="188"/>
      <c r="F50" s="188"/>
      <c r="G50" s="188"/>
      <c r="H50" s="188"/>
      <c r="I50" s="188"/>
      <c r="J50" s="188"/>
      <c r="K50" s="188"/>
      <c r="L50" s="18"/>
      <c r="M50" s="18"/>
      <c r="N50" s="18"/>
      <c r="O50" s="19"/>
    </row>
    <row r="51" spans="1:15">
      <c r="A51" s="185"/>
      <c r="B51" s="186"/>
      <c r="C51" s="186"/>
      <c r="D51" s="187"/>
      <c r="E51" s="188"/>
      <c r="F51" s="188"/>
      <c r="G51" s="188"/>
      <c r="H51" s="188"/>
      <c r="I51" s="188"/>
      <c r="J51" s="188"/>
      <c r="K51" s="188"/>
      <c r="L51" s="18"/>
      <c r="M51" s="18"/>
      <c r="N51" s="18"/>
      <c r="O51" s="19"/>
    </row>
    <row r="52" spans="1:15">
      <c r="A52" s="185"/>
      <c r="B52" s="190"/>
      <c r="C52" s="190"/>
      <c r="D52" s="187"/>
      <c r="E52" s="188"/>
      <c r="F52" s="188"/>
      <c r="G52" s="188"/>
      <c r="H52" s="188"/>
      <c r="I52" s="188"/>
      <c r="J52" s="188"/>
      <c r="K52" s="188"/>
      <c r="L52" s="18"/>
      <c r="M52" s="18"/>
      <c r="N52" s="18"/>
      <c r="O52" s="19"/>
    </row>
    <row r="53" spans="1:15">
      <c r="A53" s="185"/>
      <c r="B53" s="190"/>
      <c r="C53" s="190"/>
      <c r="D53" s="187"/>
      <c r="E53" s="188"/>
      <c r="F53" s="188"/>
      <c r="G53" s="188"/>
      <c r="H53" s="188"/>
      <c r="I53" s="188"/>
      <c r="J53" s="188"/>
      <c r="K53" s="188"/>
      <c r="L53" s="18"/>
      <c r="M53" s="18"/>
      <c r="N53" s="18"/>
      <c r="O53" s="19"/>
    </row>
    <row r="54" spans="1:15">
      <c r="A54" s="185"/>
      <c r="B54" s="187"/>
      <c r="C54" s="187"/>
      <c r="D54" s="187"/>
      <c r="E54" s="188"/>
      <c r="F54" s="188"/>
      <c r="G54" s="188"/>
      <c r="H54" s="188"/>
      <c r="I54" s="188"/>
      <c r="J54" s="188"/>
      <c r="K54" s="188"/>
      <c r="L54" s="18"/>
      <c r="M54" s="18"/>
      <c r="N54" s="18"/>
      <c r="O54" s="19"/>
    </row>
    <row r="55" spans="1:15">
      <c r="A55" s="185"/>
      <c r="B55" s="187"/>
      <c r="C55" s="187"/>
      <c r="D55" s="187"/>
      <c r="E55" s="188"/>
      <c r="F55" s="188"/>
      <c r="G55" s="188"/>
      <c r="H55" s="188"/>
      <c r="I55" s="188"/>
      <c r="J55" s="188"/>
      <c r="K55" s="188"/>
      <c r="L55" s="18"/>
      <c r="M55" s="18"/>
      <c r="N55" s="18"/>
      <c r="O55" s="19"/>
    </row>
    <row r="56" spans="1:15">
      <c r="A56" s="185"/>
      <c r="B56" s="187"/>
      <c r="C56" s="187"/>
      <c r="D56" s="187"/>
      <c r="E56" s="188"/>
      <c r="F56" s="188"/>
      <c r="G56" s="188"/>
      <c r="H56" s="188"/>
      <c r="I56" s="188"/>
      <c r="J56" s="188"/>
      <c r="K56" s="188"/>
      <c r="L56" s="18"/>
      <c r="M56" s="18"/>
      <c r="N56" s="18"/>
      <c r="O56" s="19"/>
    </row>
    <row r="57" spans="1:15" ht="16.5" thickBot="1">
      <c r="A57" s="191"/>
      <c r="B57" s="192"/>
      <c r="C57" s="192"/>
      <c r="D57" s="192"/>
      <c r="E57" s="193"/>
      <c r="F57" s="193"/>
      <c r="G57" s="193"/>
      <c r="H57" s="193"/>
      <c r="I57" s="193"/>
      <c r="J57" s="193"/>
      <c r="K57" s="193"/>
      <c r="L57" s="30"/>
      <c r="M57" s="30"/>
      <c r="N57" s="30"/>
      <c r="O57" s="31"/>
    </row>
    <row r="58" spans="1:15" ht="16.5" thickBot="1">
      <c r="A58" s="201" t="s">
        <v>68</v>
      </c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183"/>
      <c r="M58" s="183"/>
      <c r="N58" s="183"/>
      <c r="O58" s="184"/>
    </row>
  </sheetData>
  <mergeCells count="10">
    <mergeCell ref="E4:F4"/>
    <mergeCell ref="H4:I4"/>
    <mergeCell ref="A5:P5"/>
    <mergeCell ref="A58:K58"/>
    <mergeCell ref="E1:F1"/>
    <mergeCell ref="H1:I1"/>
    <mergeCell ref="E2:F2"/>
    <mergeCell ref="H2:I2"/>
    <mergeCell ref="E3:F3"/>
    <mergeCell ref="H3:I3"/>
  </mergeCells>
  <pageMargins left="0.7" right="0.7" top="0.75" bottom="0.75" header="0.3" footer="0.3"/>
  <pageSetup paperSize="9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214E-5381-4C6A-AA17-D6C27394118A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39169B-073A-4F24-B601-1377A2114F69}">
  <ds:schemaRefs>
    <ds:schemaRef ds:uri="http://schemas.microsoft.com/office/2006/metadata/properties"/>
    <ds:schemaRef ds:uri="http://schemas.microsoft.com/office/infopath/2007/PartnerControls"/>
    <ds:schemaRef ds:uri="3ec34612-caf0-4dc0-af73-de4d10c3933f"/>
    <ds:schemaRef ds:uri="fedd8666-9736-4b18-8375-488cccfbd4e7"/>
  </ds:schemaRefs>
</ds:datastoreItem>
</file>

<file path=customXml/itemProps2.xml><?xml version="1.0" encoding="utf-8"?>
<ds:datastoreItem xmlns:ds="http://schemas.openxmlformats.org/officeDocument/2006/customXml" ds:itemID="{9F3FDBCE-9569-481F-8B44-BD1D9333C110}"/>
</file>

<file path=customXml/itemProps3.xml><?xml version="1.0" encoding="utf-8"?>
<ds:datastoreItem xmlns:ds="http://schemas.openxmlformats.org/officeDocument/2006/customXml" ds:itemID="{AF022876-63A0-434C-9CA8-1EACE98760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GRADING - 2.2</vt:lpstr>
      <vt:lpstr>Sheet1</vt:lpstr>
      <vt:lpstr>'GRADING - 2.2'!Print_Area</vt:lpstr>
      <vt:lpstr>'GRADING - 2.2'!Print_Titles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Loan Vo Thi Kim</dc:creator>
  <cp:keywords/>
  <dc:description/>
  <cp:lastModifiedBy>Nhan Nguyen Thi Xuan</cp:lastModifiedBy>
  <cp:revision/>
  <dcterms:created xsi:type="dcterms:W3CDTF">2024-12-09T07:23:16Z</dcterms:created>
  <dcterms:modified xsi:type="dcterms:W3CDTF">2024-12-28T01:23:45Z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