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hoang.nguyen\Downloads\FULL SIZE\"/>
    </mc:Choice>
  </mc:AlternateContent>
  <xr:revisionPtr revIDLastSave="0" documentId="8_{E17CAC41-63D1-4F4E-84D2-32CA44729DFB}" xr6:coauthVersionLast="47" xr6:coauthVersionMax="47" xr10:uidLastSave="{00000000-0000-0000-0000-000000000000}"/>
  <bookViews>
    <workbookView xWindow="-108" yWindow="-108" windowWidth="23256" windowHeight="12456" xr2:uid="{540D6002-E537-4F19-BEA8-9498E387BC95}"/>
  </bookViews>
  <sheets>
    <sheet name="GRADING - EMMA 19.0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NAVY" hidden="1">#REF!</definedName>
    <definedName name="_xlnm.Print_Area" localSheetId="0">'GRADING - EMMA 19.08'!$A$1:$O$33</definedName>
    <definedName name="Print_erea">#REF!</definedName>
    <definedName name="_xlnm.Print_Titles" localSheetId="0">'GRADING - EMMA 19.08'!$1:$6</definedName>
    <definedName name="SESEAM" hidden="1">#REF!</definedName>
    <definedName name="WAFOR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6" i="1" l="1"/>
  <c r="W46" i="1" s="1"/>
  <c r="X46" i="1" s="1"/>
  <c r="I46" i="1"/>
  <c r="J46" i="1" s="1"/>
  <c r="G46" i="1"/>
  <c r="F46" i="1" s="1"/>
  <c r="I45" i="1"/>
  <c r="J45" i="1" s="1"/>
  <c r="G45" i="1"/>
  <c r="F45" i="1" s="1"/>
  <c r="I33" i="1"/>
  <c r="J33" i="1" s="1"/>
  <c r="G33" i="1"/>
  <c r="F33" i="1" s="1"/>
  <c r="C33" i="1"/>
  <c r="W32" i="1"/>
  <c r="X32" i="1" s="1"/>
  <c r="V32" i="1"/>
  <c r="U32" i="1" s="1"/>
  <c r="T32" i="1" s="1"/>
  <c r="I32" i="1"/>
  <c r="J32" i="1" s="1"/>
  <c r="G32" i="1"/>
  <c r="F32" i="1" s="1"/>
  <c r="C32" i="1"/>
  <c r="I31" i="1"/>
  <c r="J31" i="1" s="1"/>
  <c r="G31" i="1"/>
  <c r="F31" i="1" s="1"/>
  <c r="C31" i="1"/>
  <c r="J30" i="1"/>
  <c r="I30" i="1"/>
  <c r="G30" i="1"/>
  <c r="F30" i="1" s="1"/>
  <c r="C30" i="1"/>
  <c r="J29" i="1"/>
  <c r="I29" i="1"/>
  <c r="G29" i="1"/>
  <c r="F29" i="1"/>
  <c r="C29" i="1"/>
  <c r="J28" i="1"/>
  <c r="I28" i="1"/>
  <c r="G28" i="1"/>
  <c r="F28" i="1" s="1"/>
  <c r="C28" i="1"/>
  <c r="I27" i="1"/>
  <c r="J27" i="1" s="1"/>
  <c r="G27" i="1"/>
  <c r="F27" i="1" s="1"/>
  <c r="C27" i="1"/>
  <c r="J26" i="1"/>
  <c r="I26" i="1"/>
  <c r="G26" i="1"/>
  <c r="F26" i="1" s="1"/>
  <c r="C26" i="1"/>
  <c r="I25" i="1"/>
  <c r="J25" i="1" s="1"/>
  <c r="G25" i="1"/>
  <c r="F25" i="1"/>
  <c r="C25" i="1"/>
  <c r="I24" i="1"/>
  <c r="J24" i="1" s="1"/>
  <c r="G24" i="1"/>
  <c r="F24" i="1" s="1"/>
  <c r="C24" i="1"/>
  <c r="I23" i="1"/>
  <c r="J23" i="1" s="1"/>
  <c r="G23" i="1"/>
  <c r="F23" i="1"/>
  <c r="C23" i="1"/>
  <c r="J22" i="1"/>
  <c r="I22" i="1"/>
  <c r="G22" i="1"/>
  <c r="F22" i="1" s="1"/>
  <c r="C22" i="1"/>
  <c r="I21" i="1"/>
  <c r="J21" i="1" s="1"/>
  <c r="G21" i="1"/>
  <c r="F21" i="1"/>
  <c r="C21" i="1"/>
  <c r="J19" i="1"/>
  <c r="I19" i="1"/>
  <c r="G19" i="1"/>
  <c r="F19" i="1" s="1"/>
  <c r="C19" i="1"/>
  <c r="I18" i="1"/>
  <c r="J18" i="1" s="1"/>
  <c r="G18" i="1"/>
  <c r="F18" i="1"/>
  <c r="C18" i="1"/>
  <c r="J17" i="1"/>
  <c r="I17" i="1"/>
  <c r="G17" i="1"/>
  <c r="F17" i="1"/>
  <c r="C17" i="1"/>
  <c r="C16" i="1"/>
  <c r="C15" i="1"/>
  <c r="I14" i="1"/>
  <c r="J14" i="1" s="1"/>
  <c r="G14" i="1"/>
  <c r="F14" i="1"/>
  <c r="C14" i="1"/>
  <c r="J13" i="1"/>
  <c r="I13" i="1"/>
  <c r="G13" i="1"/>
  <c r="F13" i="1" s="1"/>
  <c r="C13" i="1"/>
  <c r="I12" i="1"/>
  <c r="J12" i="1" s="1"/>
  <c r="G12" i="1"/>
  <c r="F12" i="1"/>
  <c r="C12" i="1"/>
  <c r="J11" i="1"/>
  <c r="I11" i="1"/>
  <c r="G11" i="1"/>
  <c r="F11" i="1" s="1"/>
  <c r="C11" i="1"/>
  <c r="C10" i="1"/>
  <c r="J9" i="1"/>
  <c r="I9" i="1"/>
  <c r="G9" i="1"/>
  <c r="F9" i="1" s="1"/>
  <c r="C9" i="1"/>
  <c r="I8" i="1"/>
  <c r="J8" i="1" s="1"/>
  <c r="G8" i="1"/>
  <c r="F8" i="1"/>
  <c r="C8" i="1"/>
  <c r="J7" i="1"/>
  <c r="I7" i="1"/>
  <c r="G7" i="1"/>
  <c r="F7" i="1" s="1"/>
  <c r="C7" i="1"/>
  <c r="H4" i="1"/>
  <c r="G4" i="1"/>
  <c r="E4" i="1"/>
  <c r="D4" i="1"/>
  <c r="A4" i="1"/>
  <c r="H3" i="1"/>
  <c r="G3" i="1"/>
  <c r="E3" i="1"/>
  <c r="D3" i="1"/>
  <c r="A3" i="1"/>
  <c r="H2" i="1"/>
  <c r="G2" i="1"/>
  <c r="E2" i="1"/>
  <c r="D2" i="1"/>
  <c r="A2" i="1"/>
  <c r="H1" i="1"/>
  <c r="G1" i="1"/>
  <c r="E1" i="1"/>
  <c r="D1" i="1"/>
  <c r="A1" i="1"/>
  <c r="U46" i="1" l="1"/>
  <c r="T46" i="1" s="1"/>
</calcChain>
</file>

<file path=xl/sharedStrings.xml><?xml version="1.0" encoding="utf-8"?>
<sst xmlns="http://schemas.openxmlformats.org/spreadsheetml/2006/main" count="77" uniqueCount="69">
  <si>
    <t>AUTUMN 25</t>
  </si>
  <si>
    <t>LOAN UPDATE TÊN MÃ VÀO BTS APPROVED 19/08 CỦA EMMA</t>
  </si>
  <si>
    <t>PALACE EAGLES T-SHIRT</t>
  </si>
  <si>
    <t>P29ES006_007_008_009_032</t>
  </si>
  <si>
    <t xml:space="preserve">SHORT SLEEVE T-SHIRT
3.8CM GRADING 
</t>
  </si>
  <si>
    <t>ES1B - SHORT SLEEVE T-SHIRT</t>
  </si>
  <si>
    <t>REF</t>
  </si>
  <si>
    <t>DESCRIPTION</t>
  </si>
  <si>
    <t>MÔ TẢ</t>
  </si>
  <si>
    <t>GRADE</t>
  </si>
  <si>
    <t>TOL +/-</t>
  </si>
  <si>
    <t>S</t>
  </si>
  <si>
    <t>M</t>
  </si>
  <si>
    <t>L</t>
  </si>
  <si>
    <t>XL</t>
  </si>
  <si>
    <t>XXL</t>
  </si>
  <si>
    <t>A1</t>
  </si>
  <si>
    <t>FRONT LENGTH - from SNP to front hem</t>
  </si>
  <si>
    <t>A2</t>
  </si>
  <si>
    <t>BACK LENGTH - from CB neck point to back hem</t>
  </si>
  <si>
    <t>B</t>
  </si>
  <si>
    <t>1/2 CHEST AT ARMPIT - 2cm below underarm point</t>
  </si>
  <si>
    <t>C1</t>
  </si>
  <si>
    <t>1/2 HEM  STRETCHED FLAT</t>
  </si>
  <si>
    <t>C2</t>
  </si>
  <si>
    <t xml:space="preserve">1/2 HEM  RELAXED - bottom edge of rib </t>
  </si>
  <si>
    <t>D1</t>
  </si>
  <si>
    <r>
      <t xml:space="preserve">SLEEVE LENGTH - from </t>
    </r>
    <r>
      <rPr>
        <sz val="12"/>
        <color rgb="FFFF0000"/>
        <rFont val="Arial"/>
        <family val="2"/>
      </rPr>
      <t>SNP to hem</t>
    </r>
    <r>
      <rPr>
        <sz val="12"/>
        <rFont val="Arial"/>
        <family val="2"/>
      </rPr>
      <t xml:space="preserve"> inc cuff (not inc neck rib)</t>
    </r>
  </si>
  <si>
    <t>E</t>
  </si>
  <si>
    <t>SHOULDER TO SHOULDER - from shoulder point to shoulder point</t>
  </si>
  <si>
    <t>G1</t>
  </si>
  <si>
    <t>BICEP - 2cm below u/arm on sleeve - to meet top arm line at  90• angle)</t>
  </si>
  <si>
    <t>H</t>
  </si>
  <si>
    <t>ELBOW  WIDTH- half way down underarm - to meet top arm line at  90• angle)</t>
  </si>
  <si>
    <t>J1</t>
  </si>
  <si>
    <t>CUFF WIDTH STRETCHED FLAT - 2cm above rib</t>
  </si>
  <si>
    <t>J2</t>
  </si>
  <si>
    <t>SLEEVE HEM RELAXED</t>
  </si>
  <si>
    <t xml:space="preserve">P </t>
  </si>
  <si>
    <t xml:space="preserve">NECK WIDTH - SNP to SNP </t>
  </si>
  <si>
    <t>NS</t>
  </si>
  <si>
    <t>MINIMUM NECK STRETCH (TO ENSURE NECK OPENING STRETCHES OVER HEAD )</t>
  </si>
  <si>
    <t>D2</t>
  </si>
  <si>
    <t>UNDERARM - from u/arm pt to sleeve hem edge</t>
  </si>
  <si>
    <t>E2</t>
  </si>
  <si>
    <t>SHOULDER (SINGLE)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</si>
  <si>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</si>
  <si>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</si>
  <si>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</si>
  <si>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</si>
  <si>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G2</t>
  </si>
  <si>
    <r>
      <t xml:space="preserve">ARMHOLE - </t>
    </r>
    <r>
      <rPr>
        <sz val="12"/>
        <color rgb="FFFF0000"/>
        <rFont val="Arial"/>
        <family val="2"/>
      </rPr>
      <t>SNP TO UNDERARM</t>
    </r>
    <r>
      <rPr>
        <sz val="12"/>
        <rFont val="Arial"/>
        <family val="2"/>
      </rPr>
      <t xml:space="preserve"> - in a straight line with garment lay flat</t>
    </r>
  </si>
  <si>
    <t>NT</t>
  </si>
  <si>
    <t>NECK TRIM DEPTH</t>
  </si>
  <si>
    <t>CUFF DEPTH</t>
  </si>
  <si>
    <t xml:space="preserve">HEM DEPTH </t>
  </si>
  <si>
    <t>Q</t>
  </si>
  <si>
    <t>SNP LEVELTO BACK NECK DROP (from invisible line to CB neck seam)</t>
  </si>
  <si>
    <t>R</t>
  </si>
  <si>
    <t>SNP LEVEL TO FRONT NECK DROP (from invisible line to CF neck seam)</t>
  </si>
  <si>
    <t>SHOULDER SEAM AHEAD</t>
  </si>
  <si>
    <t>Q1</t>
  </si>
  <si>
    <t>BACK BUGGY DEPTH AT CB</t>
  </si>
  <si>
    <t>A</t>
  </si>
  <si>
    <t>LENGTH</t>
  </si>
  <si>
    <t>Q2</t>
  </si>
  <si>
    <t>ON BACK NECKLINE - DISTANCE FROM BACK BUGGY TOP CORNER TO SNP</t>
  </si>
  <si>
    <t>COMMENTS</t>
  </si>
  <si>
    <t>Copyright 2016 © PALACE all rights reserved. PALACE is a trademark of Palace Skateboards Limited.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</si>
</sst>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  <font>
      <sz val="12"/>
      <name val="Arial"/>
      <family val="2"/>
    </font>
    <font>
      <sz val="12"/>
      <color theme="1"/>
      <name val="Aptos Narrow"/>
      <family val="1"/>
      <charset val="136"/>
      <scheme val="minor"/>
    </font>
    <font>
      <sz val="12"/>
      <name val="Helvetica"/>
      <family val="2"/>
    </font>
    <font>
      <b/>
      <sz val="12"/>
      <name val="Arial"/>
      <family val="2"/>
    </font>
    <font>
      <sz val="12"/>
      <color rgb="FFFF0000"/>
      <name val="Helvetic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Helvetica"/>
      <family val="2"/>
    </font>
    <font>
      <strike/>
      <sz val="12"/>
      <name val="Arial"/>
      <family val="2"/>
    </font>
    <font>
      <strike/>
      <sz val="12"/>
      <name val="Helvetica"/>
      <family val="2"/>
    </font>
    <font>
      <b/>
      <sz val="12"/>
      <color rgb="FFFF0000"/>
      <name val="Helvetica"/>
      <family val="2"/>
    </font>
    <font>
      <sz val="12"/>
      <color theme="0"/>
      <name val="Helvetica"/>
      <family val="2"/>
    </font>
    <font>
      <sz val="12"/>
      <color theme="0"/>
      <name val="Arial"/>
      <family val="2"/>
    </font>
    <font>
      <sz val="8"/>
      <name val="Helvetica"/>
      <family val="2"/>
    </font>
    <font>
      <sz val="9"/>
      <name val="Helvetica"/>
      <family val="2"/>
    </font>
    <font>
      <b/>
      <sz val="8"/>
      <color rgb="FF000000"/>
      <name val="Helvetica"/>
      <family val="2"/>
    </font>
    <font>
      <sz val="9"/>
      <color rgb="FFFF0000"/>
      <name val="Helvetica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sz val="8"/>
      <name val="Geneva"/>
      <family val="2"/>
    </font>
    <font>
      <b/>
      <sz val="8"/>
      <name val="Helvetica"/>
      <family val="2"/>
    </font>
    <font>
      <b/>
      <sz val="8"/>
      <color theme="0"/>
      <name val="Arial"/>
      <family val="2"/>
    </font>
    <font>
      <sz val="8"/>
      <color theme="0"/>
      <name val="Helvetica"/>
      <family val="2"/>
    </font>
    <font>
      <sz val="8"/>
      <color theme="0"/>
      <name val="Arial"/>
      <family val="2"/>
    </font>
    <font>
      <b/>
      <sz val="8"/>
      <color theme="0"/>
      <name val="Helvetica"/>
      <family val="2"/>
    </font>
    <font>
      <b/>
      <sz val="9"/>
      <color indexed="10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rgb="FF000000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08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left" vertical="center"/>
    </xf>
    <xf numFmtId="0" fontId="3" fillId="0" borderId="8" xfId="1" applyFont="1" applyBorder="1"/>
    <xf numFmtId="0" fontId="3" fillId="0" borderId="9" xfId="1" applyFont="1" applyBorder="1"/>
    <xf numFmtId="0" fontId="1" fillId="3" borderId="10" xfId="1" applyFill="1" applyBorder="1"/>
    <xf numFmtId="0" fontId="4" fillId="3" borderId="11" xfId="1" applyFont="1" applyFill="1" applyBorder="1" applyAlignment="1">
      <alignment horizontal="center" vertical="center"/>
    </xf>
    <xf numFmtId="0" fontId="1" fillId="3" borderId="11" xfId="1" applyFill="1" applyBorder="1"/>
    <xf numFmtId="0" fontId="1" fillId="3" borderId="12" xfId="1" applyFill="1" applyBorder="1"/>
    <xf numFmtId="0" fontId="1" fillId="0" borderId="0" xfId="1"/>
    <xf numFmtId="0" fontId="2" fillId="2" borderId="13" xfId="1" applyFont="1" applyFill="1" applyBorder="1" applyAlignment="1">
      <alignment horizontal="left" vertical="center"/>
    </xf>
    <xf numFmtId="0" fontId="5" fillId="2" borderId="14" xfId="1" applyFont="1" applyFill="1" applyBorder="1"/>
    <xf numFmtId="0" fontId="2" fillId="3" borderId="15" xfId="1" applyFont="1" applyFill="1" applyBorder="1" applyAlignment="1">
      <alignment horizontal="left" vertical="center"/>
    </xf>
    <xf numFmtId="0" fontId="1" fillId="3" borderId="15" xfId="1" applyFill="1" applyBorder="1"/>
    <xf numFmtId="0" fontId="4" fillId="3" borderId="0" xfId="1" applyFont="1" applyFill="1" applyAlignment="1">
      <alignment horizontal="center" vertical="center"/>
    </xf>
    <xf numFmtId="0" fontId="1" fillId="3" borderId="0" xfId="1" applyFill="1"/>
    <xf numFmtId="0" fontId="1" fillId="3" borderId="19" xfId="1" applyFill="1" applyBorder="1"/>
    <xf numFmtId="0" fontId="5" fillId="2" borderId="20" xfId="1" applyFont="1" applyFill="1" applyBorder="1"/>
    <xf numFmtId="0" fontId="2" fillId="3" borderId="21" xfId="1" applyFont="1" applyFill="1" applyBorder="1" applyAlignment="1">
      <alignment horizontal="left" vertical="center"/>
    </xf>
    <xf numFmtId="0" fontId="6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 wrapText="1"/>
    </xf>
    <xf numFmtId="0" fontId="2" fillId="3" borderId="24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1" fillId="3" borderId="27" xfId="1" applyFill="1" applyBorder="1"/>
    <xf numFmtId="0" fontId="4" fillId="3" borderId="28" xfId="1" applyFont="1" applyFill="1" applyBorder="1" applyAlignment="1">
      <alignment horizontal="center" vertical="center"/>
    </xf>
    <xf numFmtId="0" fontId="1" fillId="3" borderId="28" xfId="1" applyFill="1" applyBorder="1"/>
    <xf numFmtId="0" fontId="1" fillId="3" borderId="29" xfId="1" applyFill="1" applyBorder="1"/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left" vertical="center"/>
    </xf>
    <xf numFmtId="0" fontId="8" fillId="0" borderId="35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9" fillId="3" borderId="10" xfId="1" applyFont="1" applyFill="1" applyBorder="1"/>
    <xf numFmtId="0" fontId="9" fillId="3" borderId="11" xfId="1" applyFont="1" applyFill="1" applyBorder="1"/>
    <xf numFmtId="0" fontId="9" fillId="3" borderId="12" xfId="1" applyFont="1" applyFill="1" applyBorder="1"/>
    <xf numFmtId="0" fontId="9" fillId="3" borderId="0" xfId="1" applyFont="1" applyFill="1"/>
    <xf numFmtId="0" fontId="9" fillId="0" borderId="0" xfId="1" applyFont="1"/>
    <xf numFmtId="0" fontId="10" fillId="6" borderId="9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vertical="center" wrapText="1"/>
    </xf>
    <xf numFmtId="0" fontId="12" fillId="6" borderId="9" xfId="2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0" fontId="12" fillId="6" borderId="9" xfId="1" applyFont="1" applyFill="1" applyBorder="1" applyAlignment="1">
      <alignment horizontal="center" vertical="center" wrapText="1"/>
    </xf>
    <xf numFmtId="0" fontId="12" fillId="6" borderId="16" xfId="1" applyFont="1" applyFill="1" applyBorder="1" applyAlignment="1">
      <alignment horizontal="center" vertical="center" wrapText="1"/>
    </xf>
    <xf numFmtId="0" fontId="1" fillId="3" borderId="15" xfId="1" applyFill="1" applyBorder="1" applyAlignment="1">
      <alignment vertical="center" wrapText="1"/>
    </xf>
    <xf numFmtId="0" fontId="1" fillId="3" borderId="0" xfId="1" applyFill="1" applyAlignment="1">
      <alignment vertical="center" wrapText="1"/>
    </xf>
    <xf numFmtId="0" fontId="14" fillId="3" borderId="0" xfId="2" applyFont="1" applyFill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0" fontId="12" fillId="3" borderId="0" xfId="2" applyFont="1" applyFill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5" fillId="7" borderId="35" xfId="1" applyFont="1" applyFill="1" applyBorder="1" applyAlignment="1">
      <alignment horizontal="center" vertical="center" wrapText="1"/>
    </xf>
    <xf numFmtId="0" fontId="13" fillId="7" borderId="35" xfId="1" applyFont="1" applyFill="1" applyBorder="1" applyAlignment="1">
      <alignment horizontal="center" vertical="center" wrapText="1"/>
    </xf>
    <xf numFmtId="0" fontId="10" fillId="6" borderId="13" xfId="1" applyFon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0" fillId="6" borderId="35" xfId="1" applyFont="1" applyFill="1" applyBorder="1" applyAlignment="1">
      <alignment vertical="center" wrapText="1"/>
    </xf>
    <xf numFmtId="0" fontId="10" fillId="8" borderId="35" xfId="1" applyFont="1" applyFill="1" applyBorder="1" applyAlignment="1">
      <alignment horizontal="center" vertical="center" wrapText="1"/>
    </xf>
    <xf numFmtId="0" fontId="10" fillId="8" borderId="37" xfId="1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 wrapText="1"/>
    </xf>
    <xf numFmtId="0" fontId="10" fillId="8" borderId="8" xfId="1" applyFont="1" applyFill="1" applyBorder="1" applyAlignment="1">
      <alignment horizontal="center" vertical="center" wrapText="1"/>
    </xf>
    <xf numFmtId="0" fontId="16" fillId="6" borderId="9" xfId="1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vertical="center" wrapText="1"/>
    </xf>
    <xf numFmtId="0" fontId="10" fillId="9" borderId="16" xfId="1" applyFont="1" applyFill="1" applyBorder="1" applyAlignment="1">
      <alignment vertical="center" wrapText="1"/>
    </xf>
    <xf numFmtId="0" fontId="10" fillId="9" borderId="16" xfId="1" applyFont="1" applyFill="1" applyBorder="1" applyAlignment="1">
      <alignment horizontal="center" vertical="center" wrapText="1"/>
    </xf>
    <xf numFmtId="0" fontId="12" fillId="9" borderId="9" xfId="2" applyFont="1" applyFill="1" applyBorder="1" applyAlignment="1">
      <alignment horizontal="center" vertical="center" wrapText="1"/>
    </xf>
    <xf numFmtId="0" fontId="17" fillId="10" borderId="35" xfId="1" applyFont="1" applyFill="1" applyBorder="1" applyAlignment="1">
      <alignment horizontal="center" vertical="center" wrapText="1"/>
    </xf>
    <xf numFmtId="0" fontId="12" fillId="9" borderId="9" xfId="1" applyFont="1" applyFill="1" applyBorder="1" applyAlignment="1">
      <alignment horizontal="center" vertical="center" wrapText="1"/>
    </xf>
    <xf numFmtId="0" fontId="12" fillId="9" borderId="16" xfId="1" applyFont="1" applyFill="1" applyBorder="1" applyAlignment="1">
      <alignment horizontal="center" vertical="center" wrapText="1"/>
    </xf>
    <xf numFmtId="0" fontId="14" fillId="3" borderId="0" xfId="3" applyFont="1" applyFill="1" applyAlignment="1">
      <alignment horizontal="center" vertical="center" wrapText="1"/>
    </xf>
    <xf numFmtId="0" fontId="12" fillId="3" borderId="0" xfId="1" applyFont="1" applyFill="1" applyAlignment="1">
      <alignment horizontal="left" vertical="center" wrapText="1"/>
    </xf>
    <xf numFmtId="0" fontId="17" fillId="3" borderId="0" xfId="1" applyFont="1" applyFill="1" applyAlignment="1">
      <alignment horizontal="center" vertical="center" wrapText="1"/>
    </xf>
    <xf numFmtId="0" fontId="10" fillId="6" borderId="16" xfId="1" applyFont="1" applyFill="1" applyBorder="1" applyAlignment="1">
      <alignment vertical="center" wrapText="1"/>
    </xf>
    <xf numFmtId="0" fontId="10" fillId="6" borderId="16" xfId="1" applyFont="1" applyFill="1" applyBorder="1" applyAlignment="1">
      <alignment horizontal="center" vertical="center" wrapText="1"/>
    </xf>
    <xf numFmtId="0" fontId="10" fillId="11" borderId="38" xfId="1" applyFont="1" applyFill="1" applyBorder="1" applyAlignment="1">
      <alignment horizontal="center" vertical="center" wrapText="1"/>
    </xf>
    <xf numFmtId="0" fontId="10" fillId="11" borderId="39" xfId="1" applyFont="1" applyFill="1" applyBorder="1" applyAlignment="1">
      <alignment vertical="center" wrapText="1"/>
    </xf>
    <xf numFmtId="0" fontId="10" fillId="6" borderId="9" xfId="1" applyFont="1" applyFill="1" applyBorder="1" applyAlignment="1">
      <alignment horizontal="left" vertical="center" wrapText="1"/>
    </xf>
    <xf numFmtId="0" fontId="17" fillId="7" borderId="35" xfId="1" applyFont="1" applyFill="1" applyBorder="1" applyAlignment="1">
      <alignment horizontal="center" vertical="center" wrapText="1"/>
    </xf>
    <xf numFmtId="0" fontId="14" fillId="3" borderId="0" xfId="4" applyFont="1" applyFill="1" applyAlignment="1">
      <alignment horizontal="center" vertical="center" wrapText="1"/>
    </xf>
    <xf numFmtId="0" fontId="12" fillId="6" borderId="39" xfId="1" applyFont="1" applyFill="1" applyBorder="1" applyAlignment="1">
      <alignment horizontal="center" vertical="center" wrapText="1"/>
    </xf>
    <xf numFmtId="0" fontId="12" fillId="6" borderId="39" xfId="1" applyFont="1" applyFill="1" applyBorder="1" applyAlignment="1">
      <alignment horizontal="left" vertical="center" wrapText="1"/>
    </xf>
    <xf numFmtId="0" fontId="10" fillId="6" borderId="40" xfId="1" applyFont="1" applyFill="1" applyBorder="1" applyAlignment="1">
      <alignment horizontal="center" vertical="center" wrapText="1"/>
    </xf>
    <xf numFmtId="0" fontId="12" fillId="6" borderId="39" xfId="2" applyFont="1" applyFill="1" applyBorder="1" applyAlignment="1">
      <alignment horizontal="center" vertical="center" wrapText="1"/>
    </xf>
    <xf numFmtId="0" fontId="17" fillId="7" borderId="41" xfId="1" applyFont="1" applyFill="1" applyBorder="1" applyAlignment="1">
      <alignment horizontal="center" vertical="center" wrapText="1"/>
    </xf>
    <xf numFmtId="0" fontId="12" fillId="6" borderId="42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43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2" fillId="3" borderId="43" xfId="2" applyFont="1" applyFill="1" applyBorder="1" applyAlignment="1">
      <alignment horizontal="center" vertical="center" wrapText="1"/>
    </xf>
    <xf numFmtId="0" fontId="13" fillId="12" borderId="43" xfId="1" applyFont="1" applyFill="1" applyBorder="1" applyAlignment="1">
      <alignment horizontal="center" vertical="center" wrapText="1"/>
    </xf>
    <xf numFmtId="0" fontId="12" fillId="3" borderId="43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9" xfId="1" applyFont="1" applyBorder="1" applyAlignment="1">
      <alignment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9" xfId="1" applyFont="1" applyBorder="1" applyAlignment="1">
      <alignment vertical="center" wrapText="1"/>
    </xf>
    <xf numFmtId="0" fontId="19" fillId="0" borderId="9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4" fillId="3" borderId="0" xfId="1" applyFont="1" applyFill="1" applyAlignment="1">
      <alignment horizontal="center" vertical="center" wrapText="1"/>
    </xf>
    <xf numFmtId="0" fontId="12" fillId="3" borderId="0" xfId="1" applyFont="1" applyFill="1" applyAlignment="1">
      <alignment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vertical="center" wrapText="1"/>
    </xf>
    <xf numFmtId="0" fontId="10" fillId="9" borderId="13" xfId="1" applyFont="1" applyFill="1" applyBorder="1" applyAlignment="1">
      <alignment horizontal="center" vertical="center" wrapText="1"/>
    </xf>
    <xf numFmtId="0" fontId="10" fillId="10" borderId="16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0" fillId="7" borderId="35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0" fontId="14" fillId="3" borderId="0" xfId="2" applyFont="1" applyFill="1" applyAlignment="1">
      <alignment horizontal="left" vertical="center" wrapText="1"/>
    </xf>
    <xf numFmtId="0" fontId="16" fillId="3" borderId="0" xfId="1" applyFont="1" applyFill="1" applyAlignment="1">
      <alignment horizontal="center" vertical="center" wrapText="1"/>
    </xf>
    <xf numFmtId="0" fontId="12" fillId="12" borderId="13" xfId="1" applyFont="1" applyFill="1" applyBorder="1" applyAlignment="1">
      <alignment horizontal="center" vertical="center" wrapText="1"/>
    </xf>
    <xf numFmtId="0" fontId="12" fillId="12" borderId="8" xfId="1" applyFont="1" applyFill="1" applyBorder="1" applyAlignment="1">
      <alignment horizontal="left" vertical="center" wrapText="1"/>
    </xf>
    <xf numFmtId="0" fontId="21" fillId="0" borderId="0" xfId="1" applyFont="1" applyAlignment="1">
      <alignment horizontal="center" vertical="center" wrapText="1"/>
    </xf>
    <xf numFmtId="0" fontId="21" fillId="0" borderId="0" xfId="2" applyFont="1" applyAlignment="1">
      <alignment horizontal="left" vertical="center" wrapText="1"/>
    </xf>
    <xf numFmtId="0" fontId="21" fillId="0" borderId="0" xfId="2" applyFont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0" fontId="12" fillId="12" borderId="44" xfId="1" applyFont="1" applyFill="1" applyBorder="1" applyAlignment="1">
      <alignment horizontal="center" vertical="center" wrapText="1"/>
    </xf>
    <xf numFmtId="0" fontId="12" fillId="12" borderId="37" xfId="1" applyFont="1" applyFill="1" applyBorder="1" applyAlignment="1">
      <alignment horizontal="left" vertical="center" wrapText="1"/>
    </xf>
    <xf numFmtId="0" fontId="23" fillId="3" borderId="44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left" vertical="center"/>
    </xf>
    <xf numFmtId="0" fontId="23" fillId="3" borderId="9" xfId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4" fillId="3" borderId="9" xfId="2" applyFont="1" applyFill="1" applyBorder="1" applyAlignment="1">
      <alignment horizontal="center" vertical="center"/>
    </xf>
    <xf numFmtId="0" fontId="25" fillId="12" borderId="37" xfId="1" applyFont="1" applyFill="1" applyBorder="1" applyAlignment="1">
      <alignment horizontal="center" vertical="center"/>
    </xf>
    <xf numFmtId="0" fontId="24" fillId="3" borderId="9" xfId="1" applyFont="1" applyFill="1" applyBorder="1" applyAlignment="1">
      <alignment horizontal="center" vertical="center"/>
    </xf>
    <xf numFmtId="0" fontId="24" fillId="3" borderId="16" xfId="1" applyFont="1" applyFill="1" applyBorder="1" applyAlignment="1">
      <alignment horizontal="center" vertical="center"/>
    </xf>
    <xf numFmtId="0" fontId="26" fillId="3" borderId="0" xfId="4" applyFont="1" applyFill="1" applyAlignment="1">
      <alignment horizontal="center" vertical="center"/>
    </xf>
    <xf numFmtId="0" fontId="24" fillId="3" borderId="19" xfId="1" applyFont="1" applyFill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27" fillId="0" borderId="0" xfId="2" applyFont="1" applyAlignment="1">
      <alignment horizontal="left" vertical="center" indent="1"/>
    </xf>
    <xf numFmtId="0" fontId="27" fillId="0" borderId="0" xfId="1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3" borderId="0" xfId="1" applyFont="1" applyFill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3" fillId="3" borderId="9" xfId="1" applyFont="1" applyFill="1" applyBorder="1" applyAlignment="1">
      <alignment vertical="center"/>
    </xf>
    <xf numFmtId="0" fontId="23" fillId="3" borderId="16" xfId="1" applyFont="1" applyFill="1" applyBorder="1" applyAlignment="1">
      <alignment horizontal="center" vertical="center"/>
    </xf>
    <xf numFmtId="0" fontId="25" fillId="12" borderId="9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/>
    </xf>
    <xf numFmtId="0" fontId="29" fillId="3" borderId="9" xfId="1" applyFont="1" applyFill="1" applyBorder="1"/>
    <xf numFmtId="0" fontId="30" fillId="3" borderId="9" xfId="1" applyFont="1" applyFill="1" applyBorder="1" applyAlignment="1">
      <alignment horizontal="center" vertical="center"/>
    </xf>
    <xf numFmtId="0" fontId="27" fillId="3" borderId="9" xfId="1" applyFont="1" applyFill="1" applyBorder="1" applyAlignment="1">
      <alignment vertical="center"/>
    </xf>
    <xf numFmtId="0" fontId="27" fillId="3" borderId="9" xfId="2" applyFont="1" applyFill="1" applyBorder="1" applyAlignment="1">
      <alignment horizontal="center" vertical="center"/>
    </xf>
    <xf numFmtId="0" fontId="31" fillId="3" borderId="9" xfId="1" applyFont="1" applyFill="1" applyBorder="1" applyAlignment="1">
      <alignment horizontal="center" vertical="center"/>
    </xf>
    <xf numFmtId="0" fontId="27" fillId="3" borderId="9" xfId="1" applyFont="1" applyFill="1" applyBorder="1" applyAlignment="1">
      <alignment horizontal="center" vertical="center"/>
    </xf>
    <xf numFmtId="0" fontId="27" fillId="3" borderId="16" xfId="1" applyFont="1" applyFill="1" applyBorder="1" applyAlignment="1">
      <alignment horizontal="center" vertical="center"/>
    </xf>
    <xf numFmtId="0" fontId="25" fillId="12" borderId="35" xfId="1" applyFont="1" applyFill="1" applyBorder="1" applyAlignment="1">
      <alignment horizontal="center" vertical="center"/>
    </xf>
    <xf numFmtId="0" fontId="23" fillId="3" borderId="38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vertical="center"/>
    </xf>
    <xf numFmtId="0" fontId="23" fillId="3" borderId="42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/>
    </xf>
    <xf numFmtId="0" fontId="27" fillId="3" borderId="39" xfId="2" applyFont="1" applyFill="1" applyBorder="1" applyAlignment="1">
      <alignment horizontal="left" vertical="center" indent="1"/>
    </xf>
    <xf numFmtId="0" fontId="32" fillId="3" borderId="9" xfId="1" applyFont="1" applyFill="1" applyBorder="1" applyAlignment="1">
      <alignment horizontal="center" vertical="center"/>
    </xf>
    <xf numFmtId="0" fontId="33" fillId="3" borderId="9" xfId="1" applyFont="1" applyFill="1" applyBorder="1" applyAlignment="1">
      <alignment horizontal="center" vertical="center"/>
    </xf>
    <xf numFmtId="0" fontId="34" fillId="12" borderId="9" xfId="1" applyFont="1" applyFill="1" applyBorder="1" applyAlignment="1">
      <alignment horizontal="center" vertical="center"/>
    </xf>
    <xf numFmtId="0" fontId="27" fillId="3" borderId="22" xfId="1" applyFont="1" applyFill="1" applyBorder="1" applyAlignment="1">
      <alignment horizontal="center"/>
    </xf>
    <xf numFmtId="0" fontId="27" fillId="3" borderId="45" xfId="2" applyFont="1" applyFill="1" applyBorder="1" applyAlignment="1">
      <alignment horizontal="left" vertical="center" indent="1"/>
    </xf>
    <xf numFmtId="0" fontId="34" fillId="12" borderId="35" xfId="1" applyFont="1" applyFill="1" applyBorder="1" applyAlignment="1">
      <alignment horizontal="center" vertical="center"/>
    </xf>
    <xf numFmtId="0" fontId="26" fillId="3" borderId="28" xfId="4" applyFont="1" applyFill="1" applyBorder="1" applyAlignment="1">
      <alignment horizontal="center" vertical="center"/>
    </xf>
    <xf numFmtId="0" fontId="24" fillId="3" borderId="29" xfId="1" applyFont="1" applyFill="1" applyBorder="1" applyAlignment="1">
      <alignment horizontal="center" vertical="center"/>
    </xf>
    <xf numFmtId="0" fontId="24" fillId="3" borderId="30" xfId="1" applyFont="1" applyFill="1" applyBorder="1" applyAlignment="1">
      <alignment horizontal="left" vertical="center" indent="1"/>
    </xf>
    <xf numFmtId="0" fontId="35" fillId="3" borderId="31" xfId="1" applyFont="1" applyFill="1" applyBorder="1" applyAlignment="1">
      <alignment vertical="center"/>
    </xf>
    <xf numFmtId="0" fontId="24" fillId="3" borderId="31" xfId="1" applyFont="1" applyFill="1" applyBorder="1" applyAlignment="1">
      <alignment horizontal="left" vertical="center" indent="1"/>
    </xf>
    <xf numFmtId="0" fontId="24" fillId="3" borderId="31" xfId="1" applyFont="1" applyFill="1" applyBorder="1" applyAlignment="1">
      <alignment vertical="center"/>
    </xf>
    <xf numFmtId="0" fontId="36" fillId="0" borderId="31" xfId="1" applyFont="1" applyBorder="1" applyAlignment="1">
      <alignment horizontal="center" vertical="center"/>
    </xf>
    <xf numFmtId="0" fontId="1" fillId="3" borderId="31" xfId="1" applyFill="1" applyBorder="1"/>
    <xf numFmtId="0" fontId="1" fillId="3" borderId="32" xfId="1" applyFill="1" applyBorder="1"/>
    <xf numFmtId="0" fontId="24" fillId="3" borderId="46" xfId="1" applyFont="1" applyFill="1" applyBorder="1" applyAlignment="1">
      <alignment horizontal="left" vertical="center" indent="1"/>
    </xf>
    <xf numFmtId="0" fontId="35" fillId="3" borderId="0" xfId="1" applyFont="1" applyFill="1" applyAlignment="1">
      <alignment vertical="center"/>
    </xf>
    <xf numFmtId="0" fontId="24" fillId="3" borderId="0" xfId="1" applyFont="1" applyFill="1" applyAlignment="1">
      <alignment horizontal="left" vertical="center" indent="1"/>
    </xf>
    <xf numFmtId="0" fontId="24" fillId="3" borderId="0" xfId="1" applyFont="1" applyFill="1" applyAlignment="1">
      <alignment vertical="center"/>
    </xf>
    <xf numFmtId="0" fontId="36" fillId="0" borderId="0" xfId="1" applyFont="1" applyAlignment="1">
      <alignment horizontal="center" vertical="center"/>
    </xf>
    <xf numFmtId="0" fontId="23" fillId="3" borderId="0" xfId="1" applyFont="1" applyFill="1" applyAlignment="1">
      <alignment vertical="center"/>
    </xf>
    <xf numFmtId="0" fontId="24" fillId="3" borderId="47" xfId="1" applyFont="1" applyFill="1" applyBorder="1" applyAlignment="1">
      <alignment horizontal="left" vertical="center" indent="1"/>
    </xf>
    <xf numFmtId="0" fontId="24" fillId="3" borderId="28" xfId="1" applyFont="1" applyFill="1" applyBorder="1" applyAlignment="1">
      <alignment horizontal="left" vertical="center" indent="1"/>
    </xf>
    <xf numFmtId="0" fontId="24" fillId="3" borderId="28" xfId="1" applyFont="1" applyFill="1" applyBorder="1" applyAlignment="1">
      <alignment vertical="center"/>
    </xf>
    <xf numFmtId="14" fontId="2" fillId="3" borderId="25" xfId="1" applyNumberFormat="1" applyFont="1" applyFill="1" applyBorder="1" applyAlignment="1">
      <alignment horizontal="left" vertical="center"/>
    </xf>
    <xf numFmtId="14" fontId="2" fillId="3" borderId="26" xfId="1" applyNumberFormat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26" xfId="1" applyFont="1" applyFill="1" applyBorder="1" applyAlignment="1">
      <alignment horizontal="left" vertical="center"/>
    </xf>
    <xf numFmtId="0" fontId="7" fillId="4" borderId="30" xfId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center" vertical="center"/>
    </xf>
    <xf numFmtId="0" fontId="4" fillId="4" borderId="32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14" fontId="2" fillId="3" borderId="5" xfId="1" applyNumberFormat="1" applyFont="1" applyFill="1" applyBorder="1" applyAlignment="1">
      <alignment horizontal="left" vertical="center"/>
    </xf>
    <xf numFmtId="14" fontId="2" fillId="3" borderId="6" xfId="1" applyNumberFormat="1" applyFont="1" applyFill="1" applyBorder="1" applyAlignment="1">
      <alignment horizontal="left" vertical="center"/>
    </xf>
    <xf numFmtId="14" fontId="2" fillId="2" borderId="7" xfId="1" applyNumberFormat="1" applyFont="1" applyFill="1" applyBorder="1" applyAlignment="1">
      <alignment horizontal="left" vertical="center"/>
    </xf>
    <xf numFmtId="14" fontId="2" fillId="2" borderId="6" xfId="1" applyNumberFormat="1" applyFont="1" applyFill="1" applyBorder="1" applyAlignment="1">
      <alignment horizontal="left" vertical="center"/>
    </xf>
    <xf numFmtId="14" fontId="2" fillId="3" borderId="16" xfId="1" applyNumberFormat="1" applyFont="1" applyFill="1" applyBorder="1" applyAlignment="1">
      <alignment horizontal="left" vertical="center"/>
    </xf>
    <xf numFmtId="14" fontId="2" fillId="3" borderId="17" xfId="1" applyNumberFormat="1" applyFont="1" applyFill="1" applyBorder="1" applyAlignment="1">
      <alignment horizontal="left" vertical="center"/>
    </xf>
    <xf numFmtId="14" fontId="2" fillId="2" borderId="18" xfId="1" applyNumberFormat="1" applyFont="1" applyFill="1" applyBorder="1" applyAlignment="1">
      <alignment horizontal="left" vertical="center"/>
    </xf>
    <xf numFmtId="14" fontId="2" fillId="2" borderId="17" xfId="1" applyNumberFormat="1" applyFont="1" applyFill="1" applyBorder="1" applyAlignment="1">
      <alignment horizontal="left" vertical="center"/>
    </xf>
  </cellXfs>
  <cellStyles count="5">
    <cellStyle name="Normal" xfId="0" builtinId="0"/>
    <cellStyle name="Normal 7" xfId="1" xr:uid="{02659E4A-082B-4375-B8BA-80FC1F7BA4C1}"/>
    <cellStyle name="一般 2 2" xfId="3" xr:uid="{845AE05C-0055-41EA-AC27-75096A788F2D}"/>
    <cellStyle name="一般 2 3" xfId="2" xr:uid="{F9A7199A-A6FE-4A5A-AC3B-AE2466248D62}"/>
    <cellStyle name="一般 4" xfId="4" xr:uid="{55AE5CFD-C680-43F3-BA57-BBAC319D9A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2</xdr:row>
      <xdr:rowOff>199980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1D2E66-6F19-4184-828A-A428FBDB5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5474" y="451613"/>
          <a:ext cx="2043676" cy="43416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B1AF23-5070-4543-B39F-E911BC9DB18D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E9DD62-A948-4348-86D8-49D986828393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0D0961-F139-4CEE-B978-7228E793680E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DC870B-93DA-4FC1-A6F8-C0650B669F6A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568852-713C-48C9-BF5B-2706B66D3C21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6CED09-9104-4AB2-8534-6FCABE655AB2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DC568C-D29F-4FB6-96C4-42EAB319B946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F7E0EE-87A2-485A-928B-2EAC9819EA5D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F252D1-01C8-490C-AC0C-7DD6FFC2CEFD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70676F-A7F1-437E-875B-BCB3B3E904E9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19CEE0-0A5B-4DB3-8C17-A2D2270EEE01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9C9A7F-B7B4-4C6D-846C-F305A2434A33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0DA522-E88F-4768-88FB-B85127B0E472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1A1DA7-B6DA-4D8B-BCCA-513812BB9FC3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74AEC1-8118-473B-B4D9-9ECD8F235A02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0D1BF0-FA16-4AF7-AE11-5B14F9B4F411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EDBA70-0030-4CDB-86BF-E3E2C0F51FE3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DD9401-81DE-4898-A549-424796BC3CDF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5E2BB9-1176-46A5-A7E7-AA9D27BEFC76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722636-7176-4F9E-BC66-F3C37C5E0623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DEFD39-9B3B-4A9A-A6F2-E128733FEA42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02F4BF-3D60-4D89-A569-16F20F11D702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F9003B-C2BB-4DC9-A53D-FADB32E8D90F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9C27DF-0C5F-48BC-8D93-D9F880A58D90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B087A0-9297-4E47-98E5-81F953619BF2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F75CE3-1A22-431C-96F8-5C34D95EB97D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051706-1C0B-4E1A-8108-56EDDFB9ED3A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7900A6-1F7C-4885-860C-C162CD763043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4CED34-A6F6-4920-9DF2-3769E76B504A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9A9FE1-8A29-480A-AE3C-744124BBC18D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01CB96-0866-4A20-BCA5-158C4D805280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7FB3C1-81CE-4CE1-BA51-024C58319B4E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746755-D445-4A84-BED7-A421886D06C6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CBDBB3-77F3-4291-A610-1E8B4BAD0A93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3AF237-B25E-437A-AD25-E7EE630EC8F1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BDB851-ED48-4B46-88CA-3D9D246B4C2A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50E9E0-F037-4D1B-8063-4EA47CBDDCC6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C2B20E-E86B-4A9A-A84B-5115DA467B48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9C03E0-3143-4498-A640-146E97F1A79A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D7E78D-2ACA-48B8-A92B-5BAF1E9BD7DD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B2B2DB-4400-471F-9BD4-239CBF040F57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9093CD-67B7-436B-A321-FC1ECF639090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80375D-EB8F-4971-BDD7-0C3C541A2270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C2BC26-2EFF-472A-995F-D858234C09FE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6C6D5A-C4E1-4EEA-97C1-255ECDCF762E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078008-555B-4E23-AD8C-7C96163F72C0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F8108A-BC86-40D0-9BAC-763A2929E77B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EA13BE-3BA5-47B1-B7AC-4FE91508515C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EF7548-217F-4A4C-A8D1-543A2BA074C4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778FC4-C692-432A-B3FB-8E4A15697A02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D76EBC-6C7C-4D97-9E38-1CFCD4707902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9F38C2-97F9-429B-B5F1-A29083620EA3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BEEA6B-53F1-462E-AA28-7A894956337F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9C89B5-D102-467D-A7BD-B78824075472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023CEF-E458-4365-B858-3A91F32D5E14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127868-1B8A-48A5-AB6E-7E974F915061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726E95-BABE-482D-8E38-E0E61F680255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D32F0F-8CBC-47C3-A84F-ED5460C65650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1AD1B7-012A-4971-80BE-273C060F3D48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E82904-2107-43B0-BAC2-048889C4F040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6ACF40-0674-411B-A11F-E7D7CEF5509A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BF2BFC-BC0B-43E3-BAEB-A0F085A16112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6D1B8E-90A5-4B48-B2FF-E9C9A2E86023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92E1BF-5676-44FA-994E-8AF522046062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018E01-C161-43D6-81D1-3E174F8BED6F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B895EF-AF3F-4756-9641-E06DCB951C1B}"/>
            </a:ext>
          </a:extLst>
        </xdr:cNvPr>
        <xdr:cNvSpPr>
          <a:spLocks noChangeAspect="1" noChangeArrowheads="1"/>
        </xdr:cNvSpPr>
      </xdr:nvSpPr>
      <xdr:spPr bwMode="auto">
        <a:xfrm>
          <a:off x="1082040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DEFE29-531B-49E9-81E6-97525388B54D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7CF482-86D4-45FC-B351-63B56B13EABD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35ECC8-CAAA-42B3-82DF-24925DD09A30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B797BF-55F0-42F8-92C5-0031F809646B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99C036-9A04-43A9-875F-C6204711C5D2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A127A0-3B0F-4E1D-A1E6-86401F56F599}"/>
            </a:ext>
          </a:extLst>
        </xdr:cNvPr>
        <xdr:cNvSpPr>
          <a:spLocks noChangeAspect="1" noChangeArrowheads="1"/>
        </xdr:cNvSpPr>
      </xdr:nvSpPr>
      <xdr:spPr bwMode="auto">
        <a:xfrm>
          <a:off x="117500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3A3A15-3202-41C7-9D36-343D02CA7051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4312D9-94BA-4495-9957-0281CE53DBA1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88056B-94B7-4C39-92E5-1461CC4DE158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A717D9-8BC9-485D-A799-8D554037A58A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D1D185-2874-4099-8F58-7EB78D214EEA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88A6B5-9385-4E79-BA1E-97647E5FA001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9705E9-21A2-4EEB-9AF3-BF276CEC5844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902847-2FE7-4F45-AD0B-C4AEA850F749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5A833B-AE7C-4C2A-84EB-9109798F450E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87E663-B365-4AAD-AE1F-174838D9B2C7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4E56E6-23AF-424A-A6E1-26C9805E07D8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049ECC-9AA0-45B8-94F4-3DC77EDD3F61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93635F-0496-4F39-9EB3-3E28375B1A96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4051A7-5365-4A57-B27E-8A529E6095EC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239864-0C5F-4C5E-9BFD-E40A87701B05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3D2D9D-B7CD-4D2C-A1C0-FB070E5EA988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34542D-3BB9-4354-8DFF-49E3ED4C873E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3EA6FB-2439-46B6-8503-C024A2C6F17E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0EF4D5-D162-4DD4-AC09-6C95A33810C3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3D012B-1D7E-45B6-AEC7-0930F4309E4A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D3E4A9-6EB5-464A-B32D-705E70D892BD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14273C-AF70-4A80-A0BA-905623E00951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5D710E-CA68-4BFF-9A65-E481292CE820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124603-8E80-49D8-95B3-FD8565CFDEB6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64236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7DB5E3-F7D4-43EE-BAC5-0A07C4AC8147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5B65CA-F17A-4014-9C28-FC157BD2EC35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58102F-6E50-4A9B-8DDA-86895D1A0390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0E9188-8B43-4405-B3D7-579B5F9CCA10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39765C-DB14-4163-8C6A-7E3CA255EA79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F23E38-FDA6-4A50-966B-9C37DA5DDD17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8821AC-B128-45D3-AC7D-68F2A4B0D94A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D0565C-B504-4B7F-AF54-B916E2C1209B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B7B754-859D-4FE1-98E8-BCCAFE8F8D5B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F516FC-7898-49C2-8D11-31DE598EA23E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C459D8-DBCE-4207-9C32-A2A91A6083F4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28B9E7-5CCC-483D-A8B6-42D3CDD64DB1}"/>
            </a:ext>
          </a:extLst>
        </xdr:cNvPr>
        <xdr:cNvSpPr>
          <a:spLocks noChangeAspect="1" noChangeArrowheads="1"/>
        </xdr:cNvSpPr>
      </xdr:nvSpPr>
      <xdr:spPr bwMode="auto">
        <a:xfrm>
          <a:off x="2503932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F24958-76E3-40D2-B716-20381ACF8562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55AC00-4DCB-490C-9039-2D2436BDDE7A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B2FBB4-E140-4969-A869-DF6DAF26C7DE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386B0C-3A0A-43F9-909E-D815967C1CB5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33DE89-5136-4C05-94B8-FEF0B6818A66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1C57A4-F5C7-405D-9FE5-1E66DF9A977E}"/>
            </a:ext>
          </a:extLst>
        </xdr:cNvPr>
        <xdr:cNvSpPr>
          <a:spLocks noChangeAspect="1" noChangeArrowheads="1"/>
        </xdr:cNvSpPr>
      </xdr:nvSpPr>
      <xdr:spPr bwMode="auto">
        <a:xfrm>
          <a:off x="2333244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47A83E-499F-40DA-99BE-BD2524EBC00E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0A578C-4322-486D-A43C-41675580FC89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B68AC7-D2F8-41C6-8841-3F9BC8EABC35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F4AFEB-7C33-4F8D-A0BF-7435138C8E6C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A54EEE-AB82-43FC-BEEB-5799E9B6B086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275F63-A2CD-458D-B715-B8A4F5D0A73F}"/>
            </a:ext>
          </a:extLst>
        </xdr:cNvPr>
        <xdr:cNvSpPr>
          <a:spLocks noChangeAspect="1" noChangeArrowheads="1"/>
        </xdr:cNvSpPr>
      </xdr:nvSpPr>
      <xdr:spPr bwMode="auto">
        <a:xfrm>
          <a:off x="24185880" y="32461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DAB374-5969-4F6A-B080-B3CCF730E513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079FFC-BA6B-4639-94AC-53D8E5767733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31902E-135D-4854-BCF1-D3C13B313025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A414B-A3EC-4589-ACCF-1E37A8D58CBB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580BB1-738B-4B14-B742-373B78291149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60331F-0848-4E73-8B59-E73A23583534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E8217B-D9BB-4BCF-8DFC-A82349BFBAFB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145EE9-AF5E-471B-9574-771E31CEA39B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27E948-E506-45E4-96F2-1E8B78BAC542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E80E53-A358-4A9D-826C-9F76E65554F8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A13BAE-4099-479D-AFD4-8A7093729001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B9B9FC-DC6A-40AE-A11A-2424A5AF482F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E60C1B-5C61-487E-944E-33E935DC5818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97F36A-E1DF-440E-A31C-8AFD22C4AB85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A050FD-05D5-4856-AD41-8E941F2F14E5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A29009-727D-4099-B0B4-E844E783F0AA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60FE9A-9A9F-4904-8392-09E3BC31D246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6CE0B1-2AF2-473B-967C-B84DF64BAAFD}"/>
            </a:ext>
          </a:extLst>
        </xdr:cNvPr>
        <xdr:cNvSpPr>
          <a:spLocks noChangeAspect="1" noChangeArrowheads="1"/>
        </xdr:cNvSpPr>
      </xdr:nvSpPr>
      <xdr:spPr bwMode="auto">
        <a:xfrm>
          <a:off x="12679680" y="40386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D41A5D-E326-434E-B0B5-1CDD5263608B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6931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4BA969-D3C0-4B24-8976-2941A0262924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6931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10</xdr:row>
      <xdr:rowOff>264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DC2308-EFCD-41BE-9518-17F5046770C8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693160"/>
          <a:ext cx="304800" cy="345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10</xdr:row>
      <xdr:rowOff>264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A518C0-148A-44DA-9D72-0DA92B594820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693160"/>
          <a:ext cx="304800" cy="345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88A794-BCEC-497B-A6EF-8ADD5EFA6501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6931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8523C1-EF60-469B-9E3B-A6DC3B21B76F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69316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C74C0D-74E3-40C9-89AD-D47A87D6A692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28422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473940-948F-4153-B9CD-4B6168229405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28422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728FF2-7D5E-4B72-AAE8-977EE84272EC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28422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75B0B5-8A7E-4CB4-BB36-9143CADE62B1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284220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530739-B123-4842-86ED-2BAA40A0671D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28422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C41BC7-028E-4C8F-B344-EEC7A4D1D72E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3284220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8242C8-201A-4559-AF4D-90EBE9710623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079CA8-A96D-413B-827B-4D5EE2F900A4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11</xdr:row>
      <xdr:rowOff>1472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9B9777-AA26-40ED-8E77-C4A33E3CCCF4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11</xdr:row>
      <xdr:rowOff>1472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1AB7CC-AF0D-4A8B-BFF5-50EA07024F68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8F724A-D740-469C-A78B-8DB68D877939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029204-EE8E-4E3F-AD87-748218F83EBF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252327-1BC7-41CF-B66D-03C0007805CE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51B88F-00B4-40DB-952E-AEB0622E5D55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11</xdr:row>
      <xdr:rowOff>1472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2FB94C-7EF3-4F5A-8B63-FA529C1F1A05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11</xdr:row>
      <xdr:rowOff>1472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E8609D-5B55-4B5F-B13A-85A74CE19EEA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D8B553-E9B9-4541-85F4-D028DF2A4A80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17B75D-E381-4EA0-BDC2-7F8B446351B8}"/>
            </a:ext>
          </a:extLst>
        </xdr:cNvPr>
        <xdr:cNvSpPr>
          <a:spLocks noChangeAspect="1" noChangeArrowheads="1"/>
        </xdr:cNvSpPr>
      </xdr:nvSpPr>
      <xdr:spPr bwMode="auto">
        <a:xfrm>
          <a:off x="12692380" y="40894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BLOCK/APPROVED/SS%20TEE,%20LS%20TEE%20PROCEED%20SP25%20ONWARDS/ES1B_SHORT%20SLEEVE%20T-SHIRT_approved%2019.8.xlsx" TargetMode="External"/><Relationship Id="rId1" Type="http://schemas.openxmlformats.org/officeDocument/2006/relationships/externalLinkPath" Target="https://unavailablevn.sharepoint.com/sites/COMMERCIAL/Shared%20Documents/General/2-CUSTOMER-FOLDER/PALACE/BLOCK/APPROVED/SS%20TEE,%20LS%20TEE%20PROCEED%20SP25%20ONWARDS/ES1B_SHORT%20SLEEVE%20T-SHIRT_approved%2019.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loan_vo_un-available_net/Documents/Documents/ES1B_UA%20UPDATED%209-8-2024.xlsx" TargetMode="External"/><Relationship Id="rId1" Type="http://schemas.openxmlformats.org/officeDocument/2006/relationships/externalLinkPath" Target="https://unavailablevn-my.sharepoint.com/personal/loan_vo_un-available_net/Documents/Documents/ES1B_UA%20UPDATED%209-8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GRADING  (BẢN DỊCH)"/>
      <sheetName val="SAMPLE MEASURES"/>
      <sheetName val="POM"/>
      <sheetName val="FIT REFERENCE PICS"/>
      <sheetName val="COMMENTS P1"/>
      <sheetName val="COMMENTS P2"/>
      <sheetName val="COMMENTS P3"/>
      <sheetName val="COMMENTS SIZE SET"/>
    </sheetNames>
    <sheetDataSet>
      <sheetData sheetId="0">
        <row r="1">
          <cell r="A1" t="str">
            <v>Season</v>
          </cell>
          <cell r="C1" t="str">
            <v>Date Created</v>
          </cell>
          <cell r="D1">
            <v>45496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C2" t="str">
            <v>COMMENTS P1</v>
          </cell>
          <cell r="D2" t="str">
            <v>00/00/2024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C3" t="str">
            <v>COMMENTS P2</v>
          </cell>
          <cell r="D3" t="str">
            <v>00/00/2024</v>
          </cell>
          <cell r="F3" t="str">
            <v>Sample Sealed</v>
          </cell>
          <cell r="G3" t="str">
            <v>00/00/2024</v>
          </cell>
        </row>
        <row r="4">
          <cell r="A4" t="str">
            <v>Block ES1B</v>
          </cell>
          <cell r="C4" t="str">
            <v>COMMENTS P3</v>
          </cell>
          <cell r="D4" t="str">
            <v>00/00/2024</v>
          </cell>
          <cell r="F4" t="str">
            <v>Approved By</v>
          </cell>
          <cell r="G4" t="str">
            <v>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UA updated 9-8-2024"/>
      <sheetName val="SAMPLE MEASURES"/>
      <sheetName val="POM"/>
      <sheetName val="FIT REFERENCE PICS"/>
      <sheetName val="COMMENTS P1"/>
      <sheetName val="COMMENTS P2"/>
      <sheetName val="COMMENTS P3"/>
      <sheetName val="COMMENTS SIZE SET"/>
    </sheetNames>
    <sheetDataSet>
      <sheetData sheetId="0"/>
      <sheetData sheetId="1"/>
      <sheetData sheetId="2">
        <row r="7">
          <cell r="B7" t="str">
            <v>FRONT LENGTH - from SNP to front hem</v>
          </cell>
          <cell r="C7" t="str">
            <v>DÀI ÁO THÂN TRƯỚC TỪ ĐỈNH VAI ĐẾN LAI</v>
          </cell>
        </row>
        <row r="8">
          <cell r="B8"/>
          <cell r="C8"/>
        </row>
        <row r="9">
          <cell r="B9" t="str">
            <v>BACK LENGTH - from CB neck point to back hem</v>
          </cell>
          <cell r="C9" t="str">
            <v>DÀI ÁO THÂN SAU TỪ GIỮA TRA CỔ THÂN SAU ĐẾN LAI</v>
          </cell>
        </row>
        <row r="10">
          <cell r="B10" t="str">
            <v>BACK LENGTH - from CB neck point to back hem</v>
          </cell>
          <cell r="C10" t="str">
            <v>UA SUGGEST</v>
          </cell>
        </row>
        <row r="11">
          <cell r="B11"/>
          <cell r="C11"/>
        </row>
        <row r="12">
          <cell r="B12" t="str">
            <v>1/2 CHEST AT ARMPIT - 2cm below underarm point</v>
          </cell>
          <cell r="C12" t="str">
            <v>1/2 NGỰC DƯỚI NÁCH 2CM</v>
          </cell>
        </row>
        <row r="13">
          <cell r="B13" t="str">
            <v>1/2 HEM  STRETCHED FLAT</v>
          </cell>
          <cell r="C13" t="str">
            <v>X</v>
          </cell>
        </row>
        <row r="14">
          <cell r="B14" t="str">
            <v xml:space="preserve">1/2 HEM  RELAXED - bottom edge of rib </v>
          </cell>
          <cell r="C14" t="str">
            <v>1/2 LAI ĐO ÊM</v>
          </cell>
        </row>
        <row r="15">
          <cell r="B15" t="str">
            <v>SLEEVE LENGTH - from SNP to hem inc cuff (not inc neck rib)</v>
          </cell>
          <cell r="C15" t="str">
            <v>DÀI TAY NGOÀI TỪ ĐỈNH VAI ĐẾN LAI KHÔNG GỒM BO CỔ</v>
          </cell>
        </row>
        <row r="16">
          <cell r="B16"/>
          <cell r="C16"/>
        </row>
        <row r="17">
          <cell r="B17" t="str">
            <v>SHOULDER TO SHOULDER - from shoulder point to shoulder point</v>
          </cell>
          <cell r="C17" t="str">
            <v>NGANG VAI - TỪ ĐIỂM VAI ĐẾN ĐIỂM VAI</v>
          </cell>
        </row>
        <row r="18">
          <cell r="B18" t="str">
            <v>SHOULDER TO SHOULDER - from shoulder point to shoulder point</v>
          </cell>
          <cell r="C18" t="str">
            <v>NGANG VAI - TỪ ĐIỂM VAI ĐẾN ĐIỂM VAI</v>
          </cell>
        </row>
        <row r="19">
          <cell r="B19"/>
          <cell r="C19"/>
        </row>
        <row r="20">
          <cell r="B20" t="str">
            <v>BICEP - 2cm below u/arm on sleeve - to meet top arm line at  90• angle)</v>
          </cell>
          <cell r="C20" t="str">
            <v>BẮP TAY (DƯỚI NÁCH 2CM)</v>
          </cell>
        </row>
        <row r="21">
          <cell r="B21" t="str">
            <v>ELBOW  WIDTH- half way down underarm - to meet top arm line at  90• angle)</v>
          </cell>
          <cell r="C21" t="str">
            <v>X</v>
          </cell>
        </row>
        <row r="22">
          <cell r="B22" t="str">
            <v>CUFF WIDTH STRETCHED FLAT - 2cm above rib</v>
          </cell>
          <cell r="C22" t="str">
            <v>X</v>
          </cell>
        </row>
        <row r="23">
          <cell r="B23"/>
          <cell r="C23"/>
        </row>
        <row r="24">
          <cell r="B24" t="str">
            <v>SLEEVE HEM RELAXED</v>
          </cell>
          <cell r="C24" t="str">
            <v>RỘNG CỬA TAY ĐO ÊM</v>
          </cell>
        </row>
        <row r="25">
          <cell r="B25" t="str">
            <v>SLEEVE HEM RELAXED</v>
          </cell>
          <cell r="C25" t="str">
            <v>RỘNG CỬA TAY ĐO ÊM</v>
          </cell>
        </row>
        <row r="26">
          <cell r="B26"/>
          <cell r="C26"/>
        </row>
        <row r="27">
          <cell r="B27" t="str">
            <v xml:space="preserve">NECK WIDTH - SNP to SNP </v>
          </cell>
          <cell r="C27" t="str">
            <v>RỘNG CỔ - TỪ ĐỈNH VAI ĐẾN ĐỈNH VAI</v>
          </cell>
        </row>
        <row r="28">
          <cell r="B28" t="str">
            <v>MINIMUM NECK STRETCH (TO ENSURE NECK OPENING STRETCHES OVER HEAD )</v>
          </cell>
          <cell r="C28" t="str">
            <v>RỘNG CỔ TỐI THIỂU KHI KÉO CĂNG</v>
          </cell>
        </row>
        <row r="29">
          <cell r="B29"/>
          <cell r="C29"/>
        </row>
        <row r="30">
          <cell r="B30" t="str">
            <v>UNDERARM - from u/arm pt to sleeve hem edge</v>
          </cell>
          <cell r="C30" t="str">
            <v>DÀI TAY TRONG</v>
          </cell>
        </row>
        <row r="31">
          <cell r="B31" t="str">
            <v>UNDERARM - from u/arm pt to sleeve hem edge</v>
          </cell>
          <cell r="C31" t="str">
            <v>UA suggest</v>
          </cell>
        </row>
        <row r="32">
          <cell r="B32"/>
          <cell r="C32"/>
        </row>
        <row r="33">
          <cell r="B33" t="str">
            <v>SHOULDER (SINGLE)</v>
          </cell>
          <cell r="C33" t="str">
            <v>VAI CON</v>
          </cell>
        </row>
        <row r="34">
          <cell r="B34" t="str">
            <v>X CHEST 18.5cms Down from SNP</v>
          </cell>
          <cell r="C34" t="str">
            <v>NGANG NGỰC TRƯỚC TỪ ĐỈNH VAI XUỐNG 18.5CM</v>
          </cell>
        </row>
        <row r="35">
          <cell r="B35" t="str">
            <v>X BACK 18.5cms Down from SNP</v>
          </cell>
          <cell r="C35" t="str">
            <v>NGANG NGỰC SAU TỪ ĐỈNH VAI XUỐNG 18.5CM</v>
          </cell>
        </row>
        <row r="36">
          <cell r="B36" t="str">
            <v>ARMHOLE - SNP TO UNDERARM - in a straight line with garment lay flat</v>
          </cell>
          <cell r="C36" t="str">
            <v>NÁCH ĐO THẲNG</v>
          </cell>
        </row>
        <row r="37">
          <cell r="B37" t="str">
            <v>NECK TRIM DEPTH</v>
          </cell>
          <cell r="C37" t="str">
            <v>TO BẢN BO CỔ</v>
          </cell>
        </row>
        <row r="38">
          <cell r="B38" t="str">
            <v>CUFF DEPTH</v>
          </cell>
          <cell r="C38" t="str">
            <v>TO BẢN LAI TAY</v>
          </cell>
        </row>
        <row r="39">
          <cell r="B39" t="str">
            <v xml:space="preserve">HEM DEPTH </v>
          </cell>
          <cell r="C39" t="str">
            <v>TO BẢN LAI ÁO</v>
          </cell>
        </row>
        <row r="40">
          <cell r="B40" t="str">
            <v>SNP LEVELTO BACK NECK DROP (from invisible line to CB neck seam)</v>
          </cell>
          <cell r="C40" t="str">
            <v>HẠ CỔ SAU</v>
          </cell>
        </row>
        <row r="41">
          <cell r="B41" t="str">
            <v>SNP LEVEL TO FRONT NECK DROP (from invisible line to CF neck seam)</v>
          </cell>
          <cell r="C41" t="str">
            <v>HẠ CỔ TRƯỚC</v>
          </cell>
        </row>
        <row r="42">
          <cell r="B42" t="str">
            <v>SHOULDER SEAM AHEAD</v>
          </cell>
          <cell r="C42" t="str">
            <v>CHỒM VAI</v>
          </cell>
        </row>
        <row r="43">
          <cell r="B43" t="str">
            <v>BACK BUGGY DEPTH AT CB</v>
          </cell>
          <cell r="C43" t="str">
            <v>X</v>
          </cell>
        </row>
        <row r="44">
          <cell r="B44" t="str">
            <v>ON BACK NECKLINE - DISTANCE FROM BACK BUGGY TOP CORNER TO SNP</v>
          </cell>
          <cell r="C44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E8D4-77BE-4932-891C-6DF0A3480E25}">
  <sheetPr>
    <pageSetUpPr fitToPage="1"/>
  </sheetPr>
  <dimension ref="A1:Y58"/>
  <sheetViews>
    <sheetView tabSelected="1" view="pageBreakPreview" zoomScale="60" zoomScaleNormal="85" workbookViewId="0">
      <selection activeCell="C1" sqref="C1"/>
    </sheetView>
  </sheetViews>
  <sheetFormatPr defaultColWidth="12.42578125" defaultRowHeight="15.6"/>
  <cols>
    <col min="1" max="1" width="14.7109375" style="11" customWidth="1"/>
    <col min="2" max="2" width="64.140625" style="11" customWidth="1"/>
    <col min="3" max="3" width="51.85546875" style="11" customWidth="1"/>
    <col min="4" max="9" width="13.5703125" style="11" customWidth="1"/>
    <col min="10" max="10" width="34.7109375" style="11" customWidth="1"/>
    <col min="11" max="11" width="8.28515625" style="11" customWidth="1"/>
    <col min="12" max="12" width="8" style="11" customWidth="1"/>
    <col min="13" max="13" width="5.7109375" style="11" customWidth="1"/>
    <col min="14" max="14" width="12.42578125" style="11"/>
    <col min="15" max="15" width="20" style="11" customWidth="1"/>
    <col min="16" max="16" width="7.28515625" style="11" hidden="1" customWidth="1"/>
    <col min="17" max="17" width="14.140625" style="11" customWidth="1"/>
    <col min="18" max="16384" width="12.42578125" style="11"/>
  </cols>
  <sheetData>
    <row r="1" spans="1:25" ht="27" thickBot="1">
      <c r="A1" s="1" t="str">
        <f>[8]COVERSHEET!A1</f>
        <v>Season</v>
      </c>
      <c r="B1" s="2" t="s">
        <v>0</v>
      </c>
      <c r="C1" s="3" t="s">
        <v>1</v>
      </c>
      <c r="D1" s="4" t="str">
        <f>[8]COVERSHEET!C1</f>
        <v>Date Created</v>
      </c>
      <c r="E1" s="200">
        <f>[8]COVERSHEET!D1</f>
        <v>45496</v>
      </c>
      <c r="F1" s="201"/>
      <c r="G1" s="1" t="str">
        <f>[8]COVERSHEET!F1</f>
        <v>Proto Rcd</v>
      </c>
      <c r="H1" s="202" t="str">
        <f>[8]COVERSHEET!G1</f>
        <v>00/00/2024</v>
      </c>
      <c r="I1" s="203"/>
      <c r="J1" s="5"/>
      <c r="K1" s="6"/>
      <c r="L1" s="7"/>
      <c r="M1" s="8"/>
      <c r="N1" s="9"/>
      <c r="O1" s="10"/>
    </row>
    <row r="2" spans="1:25" ht="27" thickBot="1">
      <c r="A2" s="12" t="str">
        <f>[8]COVERSHEET!A2</f>
        <v>Style Name</v>
      </c>
      <c r="B2" s="13" t="s">
        <v>2</v>
      </c>
      <c r="C2" s="3" t="s">
        <v>1</v>
      </c>
      <c r="D2" s="14" t="str">
        <f>[8]COVERSHEET!C2</f>
        <v>COMMENTS P1</v>
      </c>
      <c r="E2" s="204" t="str">
        <f>[8]COVERSHEET!D2</f>
        <v>00/00/2024</v>
      </c>
      <c r="F2" s="205"/>
      <c r="G2" s="12" t="str">
        <f>[8]COVERSHEET!F2</f>
        <v>2nd Proto</v>
      </c>
      <c r="H2" s="206" t="str">
        <f>[8]COVERSHEET!G2</f>
        <v>00/00/2024</v>
      </c>
      <c r="I2" s="207"/>
      <c r="J2" s="5"/>
      <c r="K2" s="6"/>
      <c r="L2" s="15"/>
      <c r="M2" s="16"/>
      <c r="N2" s="17"/>
      <c r="O2" s="18"/>
    </row>
    <row r="3" spans="1:25" ht="27" thickBot="1">
      <c r="A3" s="12" t="str">
        <f>[8]COVERSHEET!A3</f>
        <v>Code</v>
      </c>
      <c r="B3" s="19" t="s">
        <v>3</v>
      </c>
      <c r="C3" s="3" t="s">
        <v>1</v>
      </c>
      <c r="D3" s="20" t="str">
        <f>[8]COVERSHEET!C3</f>
        <v>COMMENTS P2</v>
      </c>
      <c r="E3" s="204" t="str">
        <f>[8]COVERSHEET!D3</f>
        <v>00/00/2024</v>
      </c>
      <c r="F3" s="205"/>
      <c r="G3" s="12" t="str">
        <f>[8]COVERSHEET!F3</f>
        <v>Sample Sealed</v>
      </c>
      <c r="H3" s="206" t="str">
        <f>[8]COVERSHEET!G3</f>
        <v>00/00/2024</v>
      </c>
      <c r="I3" s="207"/>
      <c r="J3" s="5"/>
      <c r="K3" s="6"/>
      <c r="L3" s="15"/>
      <c r="M3" s="16"/>
      <c r="N3" s="17"/>
      <c r="O3" s="18"/>
    </row>
    <row r="4" spans="1:25" ht="49.9" customHeight="1" thickBot="1">
      <c r="A4" s="21" t="str">
        <f>[8]COVERSHEET!A4</f>
        <v>Block ES1B</v>
      </c>
      <c r="B4" s="22" t="s">
        <v>4</v>
      </c>
      <c r="C4" s="3" t="s">
        <v>1</v>
      </c>
      <c r="D4" s="23" t="str">
        <f>[8]COVERSHEET!C4</f>
        <v>COMMENTS P3</v>
      </c>
      <c r="E4" s="191" t="str">
        <f>[8]COVERSHEET!D4</f>
        <v>00/00/2024</v>
      </c>
      <c r="F4" s="192"/>
      <c r="G4" s="24" t="str">
        <f>[8]COVERSHEET!F4</f>
        <v>Approved By</v>
      </c>
      <c r="H4" s="193" t="str">
        <f>[8]COVERSHEET!G4</f>
        <v>X</v>
      </c>
      <c r="I4" s="194"/>
      <c r="J4" s="5"/>
      <c r="K4" s="6"/>
      <c r="L4" s="25"/>
      <c r="M4" s="26"/>
      <c r="N4" s="27"/>
      <c r="O4" s="28"/>
    </row>
    <row r="5" spans="1:25" ht="22.9" customHeight="1" thickBot="1">
      <c r="A5" s="195" t="s">
        <v>5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7"/>
    </row>
    <row r="6" spans="1:25" s="39" customFormat="1" ht="39.75" customHeight="1">
      <c r="A6" s="29" t="s">
        <v>6</v>
      </c>
      <c r="B6" s="30" t="s">
        <v>7</v>
      </c>
      <c r="C6" s="30" t="s">
        <v>8</v>
      </c>
      <c r="D6" s="31" t="s">
        <v>9</v>
      </c>
      <c r="E6" s="32" t="s">
        <v>10</v>
      </c>
      <c r="F6" s="32" t="s">
        <v>11</v>
      </c>
      <c r="G6" s="32" t="s">
        <v>12</v>
      </c>
      <c r="H6" s="33" t="s">
        <v>13</v>
      </c>
      <c r="I6" s="32" t="s">
        <v>14</v>
      </c>
      <c r="J6" s="34" t="s">
        <v>15</v>
      </c>
      <c r="K6" s="35"/>
      <c r="L6" s="36"/>
      <c r="M6" s="36"/>
      <c r="N6" s="36"/>
      <c r="O6" s="37"/>
      <c r="P6" s="38"/>
      <c r="Q6" s="38"/>
      <c r="R6" s="38"/>
      <c r="S6" s="38"/>
      <c r="T6" s="38"/>
      <c r="U6" s="38"/>
      <c r="V6" s="38"/>
      <c r="W6" s="38"/>
      <c r="X6" s="38"/>
    </row>
    <row r="7" spans="1:25" s="54" customFormat="1" ht="31.15" customHeight="1">
      <c r="A7" s="40" t="s">
        <v>16</v>
      </c>
      <c r="B7" s="41" t="s">
        <v>17</v>
      </c>
      <c r="C7" s="41" t="str">
        <f>VLOOKUP(B7,'[9]UA updated 9-8-2024'!$B$7:C$44,2,0)</f>
        <v>DÀI ÁO THÂN TRƯỚC TỪ ĐỈNH VAI ĐẾN LAI</v>
      </c>
      <c r="D7" s="40">
        <v>2</v>
      </c>
      <c r="E7" s="40">
        <v>1</v>
      </c>
      <c r="F7" s="42">
        <f>G7-D7</f>
        <v>71</v>
      </c>
      <c r="G7" s="42">
        <f>H7-D7</f>
        <v>73</v>
      </c>
      <c r="H7" s="43">
        <v>75</v>
      </c>
      <c r="I7" s="44">
        <f>H7+D7</f>
        <v>77</v>
      </c>
      <c r="J7" s="45">
        <f>I7+D7</f>
        <v>79</v>
      </c>
      <c r="K7" s="46"/>
      <c r="L7" s="47"/>
      <c r="M7" s="48"/>
      <c r="N7" s="47"/>
      <c r="O7" s="49"/>
      <c r="P7" s="50"/>
      <c r="Q7" s="51"/>
      <c r="R7" s="50"/>
      <c r="S7" s="50"/>
      <c r="T7" s="52"/>
      <c r="U7" s="52"/>
      <c r="V7" s="50"/>
      <c r="W7" s="53"/>
      <c r="X7" s="53"/>
      <c r="Y7" s="47"/>
    </row>
    <row r="8" spans="1:25" s="54" customFormat="1" ht="31.15" customHeight="1">
      <c r="A8" s="40" t="s">
        <v>18</v>
      </c>
      <c r="B8" s="41" t="s">
        <v>19</v>
      </c>
      <c r="C8" s="41" t="str">
        <f>VLOOKUP(B8,'[9]UA updated 9-8-2024'!$B$7:C$44,2,0)</f>
        <v>DÀI ÁO THÂN SAU TỪ GIỮA TRA CỔ THÂN SAU ĐẾN LAI</v>
      </c>
      <c r="D8" s="40">
        <v>2</v>
      </c>
      <c r="E8" s="40">
        <v>1</v>
      </c>
      <c r="F8" s="42">
        <f t="shared" ref="F8:F46" si="0">G8-D8</f>
        <v>69</v>
      </c>
      <c r="G8" s="42">
        <f t="shared" ref="G8:G46" si="1">H8-D8</f>
        <v>71</v>
      </c>
      <c r="H8" s="55">
        <v>73</v>
      </c>
      <c r="I8" s="44">
        <f t="shared" ref="I8:I46" si="2">H8+D8</f>
        <v>75</v>
      </c>
      <c r="J8" s="45">
        <f t="shared" ref="J8:J46" si="3">I8+D8</f>
        <v>77</v>
      </c>
      <c r="K8" s="46"/>
      <c r="L8" s="47"/>
      <c r="M8" s="48"/>
      <c r="N8" s="47"/>
      <c r="O8" s="49"/>
      <c r="P8" s="50"/>
      <c r="Q8" s="51"/>
      <c r="R8" s="50"/>
      <c r="S8" s="50"/>
      <c r="T8" s="52"/>
      <c r="U8" s="52"/>
      <c r="V8" s="50"/>
      <c r="W8" s="53"/>
      <c r="X8" s="53"/>
      <c r="Y8" s="47"/>
    </row>
    <row r="9" spans="1:25" s="54" customFormat="1" ht="31.15" customHeight="1">
      <c r="A9" s="40" t="s">
        <v>20</v>
      </c>
      <c r="B9" s="41" t="s">
        <v>21</v>
      </c>
      <c r="C9" s="41" t="str">
        <f>VLOOKUP(B9,'[9]UA updated 9-8-2024'!$B$7:C$44,2,0)</f>
        <v>1/2 NGỰC DƯỚI NÁCH 2CM</v>
      </c>
      <c r="D9" s="40">
        <v>3.8</v>
      </c>
      <c r="E9" s="40">
        <v>1</v>
      </c>
      <c r="F9" s="42">
        <f t="shared" si="0"/>
        <v>50.800000000000004</v>
      </c>
      <c r="G9" s="42">
        <f t="shared" si="1"/>
        <v>54.6</v>
      </c>
      <c r="H9" s="56">
        <v>58.4</v>
      </c>
      <c r="I9" s="44">
        <f t="shared" si="2"/>
        <v>62.199999999999996</v>
      </c>
      <c r="J9" s="45">
        <f t="shared" si="3"/>
        <v>66</v>
      </c>
      <c r="K9" s="46"/>
      <c r="L9" s="47"/>
      <c r="M9" s="48"/>
      <c r="N9" s="47"/>
      <c r="O9" s="49"/>
      <c r="P9" s="50"/>
      <c r="Q9" s="51"/>
      <c r="R9" s="50"/>
      <c r="S9" s="50"/>
      <c r="T9" s="52"/>
      <c r="U9" s="52"/>
      <c r="V9" s="50"/>
      <c r="W9" s="53"/>
      <c r="X9" s="53"/>
      <c r="Y9" s="47"/>
    </row>
    <row r="10" spans="1:25" s="54" customFormat="1" ht="31.15" customHeight="1">
      <c r="A10" s="57" t="s">
        <v>22</v>
      </c>
      <c r="B10" s="41" t="s">
        <v>23</v>
      </c>
      <c r="C10" s="41" t="str">
        <f>VLOOKUP(B10,'[9]UA updated 9-8-2024'!$B$7:C$44,2,0)</f>
        <v>X</v>
      </c>
      <c r="D10" s="40">
        <v>3.8</v>
      </c>
      <c r="E10" s="58">
        <v>1</v>
      </c>
      <c r="F10" s="42"/>
      <c r="G10" s="42"/>
      <c r="H10" s="56"/>
      <c r="I10" s="44"/>
      <c r="J10" s="45"/>
      <c r="K10" s="46"/>
      <c r="L10" s="47"/>
      <c r="M10" s="48"/>
      <c r="N10" s="47"/>
      <c r="O10" s="49"/>
      <c r="P10" s="50"/>
      <c r="Q10" s="51"/>
      <c r="R10" s="50"/>
      <c r="S10" s="50"/>
      <c r="T10" s="52"/>
      <c r="U10" s="52"/>
      <c r="V10" s="59"/>
      <c r="W10" s="53"/>
      <c r="X10" s="53"/>
      <c r="Y10" s="47"/>
    </row>
    <row r="11" spans="1:25" s="54" customFormat="1" ht="31.15" customHeight="1">
      <c r="A11" s="40" t="s">
        <v>24</v>
      </c>
      <c r="B11" s="41" t="s">
        <v>25</v>
      </c>
      <c r="C11" s="60" t="str">
        <f>VLOOKUP(B11,'[9]UA updated 9-8-2024'!$B$7:C$44,2,0)</f>
        <v>1/2 LAI ĐO ÊM</v>
      </c>
      <c r="D11" s="61">
        <v>3.8</v>
      </c>
      <c r="E11" s="62">
        <v>1</v>
      </c>
      <c r="F11" s="42">
        <f t="shared" si="0"/>
        <v>50.800000000000004</v>
      </c>
      <c r="G11" s="42">
        <f t="shared" si="1"/>
        <v>54.6</v>
      </c>
      <c r="H11" s="56">
        <v>58.4</v>
      </c>
      <c r="I11" s="44">
        <f t="shared" si="2"/>
        <v>62.199999999999996</v>
      </c>
      <c r="J11" s="45">
        <f t="shared" si="3"/>
        <v>66</v>
      </c>
      <c r="K11" s="46"/>
      <c r="L11" s="47"/>
      <c r="M11" s="48"/>
      <c r="N11" s="47"/>
      <c r="O11" s="49"/>
      <c r="P11" s="50"/>
      <c r="Q11" s="51"/>
      <c r="R11" s="50"/>
      <c r="S11" s="50"/>
      <c r="T11" s="52"/>
      <c r="U11" s="52"/>
      <c r="V11" s="59"/>
      <c r="W11" s="53"/>
      <c r="X11" s="53"/>
      <c r="Y11" s="47"/>
    </row>
    <row r="12" spans="1:25" s="54" customFormat="1" ht="51" customHeight="1">
      <c r="A12" s="40" t="s">
        <v>26</v>
      </c>
      <c r="B12" s="41" t="s">
        <v>27</v>
      </c>
      <c r="C12" s="41" t="str">
        <f>VLOOKUP(B12,'[9]UA updated 9-8-2024'!$B$7:C$44,2,0)</f>
        <v>DÀI TAY NGOÀI TỪ ĐỈNH VAI ĐẾN LAI KHÔNG GỒM BO CỔ</v>
      </c>
      <c r="D12" s="63">
        <v>2.2000000000000002</v>
      </c>
      <c r="E12" s="64">
        <v>0.5</v>
      </c>
      <c r="F12" s="42">
        <f t="shared" si="0"/>
        <v>39.599999999999994</v>
      </c>
      <c r="G12" s="42">
        <f t="shared" si="1"/>
        <v>41.8</v>
      </c>
      <c r="H12" s="56">
        <v>44</v>
      </c>
      <c r="I12" s="44">
        <f t="shared" si="2"/>
        <v>46.2</v>
      </c>
      <c r="J12" s="45">
        <f t="shared" si="3"/>
        <v>48.400000000000006</v>
      </c>
      <c r="K12" s="46"/>
      <c r="L12" s="47"/>
      <c r="M12" s="48"/>
      <c r="N12" s="47"/>
      <c r="O12" s="49"/>
      <c r="P12" s="50"/>
      <c r="Q12" s="51"/>
      <c r="R12" s="50"/>
      <c r="S12" s="50"/>
      <c r="T12" s="52"/>
      <c r="U12" s="52"/>
      <c r="V12" s="59"/>
      <c r="W12" s="53"/>
      <c r="X12" s="53"/>
      <c r="Y12" s="47"/>
    </row>
    <row r="13" spans="1:25" s="54" customFormat="1" ht="51" customHeight="1">
      <c r="A13" s="40" t="s">
        <v>28</v>
      </c>
      <c r="B13" s="41" t="s">
        <v>29</v>
      </c>
      <c r="C13" s="41" t="str">
        <f>VLOOKUP(B13,'[9]UA updated 9-8-2024'!$B$7:C$44,2,0)</f>
        <v>NGANG VAI - TỪ ĐIỂM VAI ĐẾN ĐIỂM VAI</v>
      </c>
      <c r="D13" s="65">
        <v>1.9</v>
      </c>
      <c r="E13" s="40">
        <v>1</v>
      </c>
      <c r="F13" s="42">
        <f t="shared" si="0"/>
        <v>49.2</v>
      </c>
      <c r="G13" s="42">
        <f t="shared" si="1"/>
        <v>51.1</v>
      </c>
      <c r="H13" s="56">
        <v>53</v>
      </c>
      <c r="I13" s="44">
        <f t="shared" si="2"/>
        <v>54.9</v>
      </c>
      <c r="J13" s="45">
        <f t="shared" si="3"/>
        <v>56.8</v>
      </c>
      <c r="K13" s="46"/>
      <c r="L13" s="47"/>
      <c r="M13" s="48"/>
      <c r="N13" s="47"/>
      <c r="O13" s="49"/>
      <c r="P13" s="50"/>
      <c r="Q13" s="51"/>
      <c r="R13" s="50"/>
      <c r="S13" s="50"/>
      <c r="T13" s="52"/>
      <c r="U13" s="52"/>
      <c r="V13" s="59"/>
      <c r="W13" s="53"/>
      <c r="X13" s="53"/>
      <c r="Y13" s="47"/>
    </row>
    <row r="14" spans="1:25" s="54" customFormat="1" ht="51" customHeight="1">
      <c r="A14" s="66" t="s">
        <v>30</v>
      </c>
      <c r="B14" s="67" t="s">
        <v>31</v>
      </c>
      <c r="C14" s="68" t="str">
        <f>VLOOKUP(B14,'[9]UA updated 9-8-2024'!$B$7:C$44,2,0)</f>
        <v>BẮP TAY (DƯỚI NÁCH 2CM)</v>
      </c>
      <c r="D14" s="69">
        <v>1</v>
      </c>
      <c r="E14" s="69">
        <v>1</v>
      </c>
      <c r="F14" s="70">
        <f t="shared" si="0"/>
        <v>22</v>
      </c>
      <c r="G14" s="70">
        <f t="shared" si="1"/>
        <v>23</v>
      </c>
      <c r="H14" s="71">
        <v>24</v>
      </c>
      <c r="I14" s="72">
        <f t="shared" si="2"/>
        <v>25</v>
      </c>
      <c r="J14" s="73">
        <f t="shared" si="3"/>
        <v>26</v>
      </c>
      <c r="K14" s="46"/>
      <c r="L14" s="47"/>
      <c r="M14" s="74"/>
      <c r="N14" s="47"/>
      <c r="O14" s="49"/>
      <c r="P14" s="53"/>
      <c r="Q14" s="75"/>
      <c r="R14" s="53"/>
      <c r="S14" s="50"/>
      <c r="T14" s="52"/>
      <c r="U14" s="52"/>
      <c r="V14" s="76"/>
      <c r="W14" s="53"/>
      <c r="X14" s="53"/>
      <c r="Y14" s="47"/>
    </row>
    <row r="15" spans="1:25" s="54" customFormat="1" ht="43.15" customHeight="1">
      <c r="A15" s="40" t="s">
        <v>32</v>
      </c>
      <c r="B15" s="41" t="s">
        <v>33</v>
      </c>
      <c r="C15" s="77" t="str">
        <f>VLOOKUP(B15,'[9]UA updated 9-8-2024'!$B$7:C$44,2,0)</f>
        <v>X</v>
      </c>
      <c r="D15" s="78">
        <v>0.7</v>
      </c>
      <c r="E15" s="78">
        <v>0.5</v>
      </c>
      <c r="F15" s="42"/>
      <c r="G15" s="42"/>
      <c r="H15" s="56"/>
      <c r="I15" s="44"/>
      <c r="J15" s="45"/>
      <c r="K15" s="46"/>
      <c r="L15" s="47"/>
      <c r="M15" s="48"/>
      <c r="N15" s="47"/>
      <c r="O15" s="49"/>
      <c r="P15" s="50"/>
      <c r="Q15" s="51"/>
      <c r="R15" s="50"/>
      <c r="S15" s="50"/>
      <c r="T15" s="52"/>
      <c r="U15" s="52"/>
      <c r="V15" s="59"/>
      <c r="W15" s="53"/>
      <c r="X15" s="53"/>
      <c r="Y15" s="47"/>
    </row>
    <row r="16" spans="1:25" s="54" customFormat="1" ht="43.15" customHeight="1">
      <c r="A16" s="57" t="s">
        <v>34</v>
      </c>
      <c r="B16" s="41" t="s">
        <v>35</v>
      </c>
      <c r="C16" s="77" t="str">
        <f>VLOOKUP(B16,'[9]UA updated 9-8-2024'!$B$7:C$44,2,0)</f>
        <v>X</v>
      </c>
      <c r="D16" s="78">
        <v>0.5</v>
      </c>
      <c r="E16" s="78">
        <v>0.5</v>
      </c>
      <c r="F16" s="42"/>
      <c r="G16" s="42"/>
      <c r="H16" s="56"/>
      <c r="I16" s="44"/>
      <c r="J16" s="45"/>
      <c r="K16" s="46"/>
      <c r="L16" s="47"/>
      <c r="M16" s="48"/>
      <c r="N16" s="47"/>
      <c r="O16" s="49"/>
      <c r="P16" s="50"/>
      <c r="Q16" s="51"/>
      <c r="R16" s="50"/>
      <c r="S16" s="50"/>
      <c r="T16" s="52"/>
      <c r="U16" s="52"/>
      <c r="V16" s="50"/>
      <c r="W16" s="53"/>
      <c r="X16" s="53"/>
      <c r="Y16" s="47"/>
    </row>
    <row r="17" spans="1:25" s="54" customFormat="1" ht="43.15" customHeight="1">
      <c r="A17" s="79" t="s">
        <v>36</v>
      </c>
      <c r="B17" s="80" t="s">
        <v>37</v>
      </c>
      <c r="C17" s="80" t="str">
        <f>VLOOKUP(B17,'[9]UA updated 9-8-2024'!$B$7:C$44,2,0)</f>
        <v>RỘNG CỬA TAY ĐO ÊM</v>
      </c>
      <c r="D17" s="65">
        <v>0.7</v>
      </c>
      <c r="E17" s="40">
        <v>0.5</v>
      </c>
      <c r="F17" s="42">
        <f t="shared" si="0"/>
        <v>18.600000000000001</v>
      </c>
      <c r="G17" s="42">
        <f t="shared" si="1"/>
        <v>19.3</v>
      </c>
      <c r="H17" s="56">
        <v>20</v>
      </c>
      <c r="I17" s="44">
        <f t="shared" si="2"/>
        <v>20.7</v>
      </c>
      <c r="J17" s="45">
        <f t="shared" si="3"/>
        <v>21.4</v>
      </c>
      <c r="K17" s="46"/>
      <c r="L17" s="47"/>
      <c r="M17" s="74"/>
      <c r="N17" s="47"/>
      <c r="O17" s="49"/>
      <c r="P17" s="50"/>
      <c r="Q17" s="51"/>
      <c r="R17" s="50"/>
      <c r="S17" s="50"/>
      <c r="T17" s="52"/>
      <c r="U17" s="52"/>
      <c r="V17" s="59"/>
      <c r="W17" s="53"/>
      <c r="X17" s="53"/>
      <c r="Y17" s="47"/>
    </row>
    <row r="18" spans="1:25" s="54" customFormat="1" ht="43.15" customHeight="1">
      <c r="A18" s="40" t="s">
        <v>38</v>
      </c>
      <c r="B18" s="81" t="s">
        <v>39</v>
      </c>
      <c r="C18" s="81" t="str">
        <f>VLOOKUP(B18,'[9]UA updated 9-8-2024'!$B$7:C$44,2,0)</f>
        <v>RỘNG CỔ - TỪ ĐỈNH VAI ĐẾN ĐỈNH VAI</v>
      </c>
      <c r="D18" s="44">
        <v>0.7</v>
      </c>
      <c r="E18" s="40">
        <v>0.5</v>
      </c>
      <c r="F18" s="42">
        <f>G18-D18</f>
        <v>17.950000000000003</v>
      </c>
      <c r="G18" s="42">
        <f>H18-D18</f>
        <v>18.650000000000002</v>
      </c>
      <c r="H18" s="82">
        <v>19.350000000000001</v>
      </c>
      <c r="I18" s="44">
        <f>H18+D18</f>
        <v>20.05</v>
      </c>
      <c r="J18" s="45">
        <f>I18+D18</f>
        <v>20.75</v>
      </c>
      <c r="K18" s="46"/>
      <c r="L18" s="47"/>
      <c r="M18" s="83"/>
      <c r="O18" s="49"/>
      <c r="P18" s="50"/>
      <c r="Q18" s="51"/>
      <c r="R18" s="50"/>
      <c r="S18" s="50"/>
      <c r="T18" s="52"/>
      <c r="U18" s="52"/>
      <c r="V18" s="59"/>
      <c r="W18" s="53"/>
      <c r="X18" s="53"/>
      <c r="Y18" s="47"/>
    </row>
    <row r="19" spans="1:25" s="54" customFormat="1" ht="51" customHeight="1" thickBot="1">
      <c r="A19" s="84" t="s">
        <v>40</v>
      </c>
      <c r="B19" s="85" t="s">
        <v>41</v>
      </c>
      <c r="C19" s="85" t="str">
        <f>VLOOKUP(B19,'[9]UA updated 9-8-2024'!$B$7:C$44,2,0)</f>
        <v>RỘNG CỔ TỐI THIỂU KHI KÉO CĂNG</v>
      </c>
      <c r="D19" s="84">
        <v>0</v>
      </c>
      <c r="E19" s="86">
        <v>0.5</v>
      </c>
      <c r="F19" s="87">
        <f>G19-D19</f>
        <v>31</v>
      </c>
      <c r="G19" s="87">
        <f>H19-D19</f>
        <v>31</v>
      </c>
      <c r="H19" s="88">
        <v>31</v>
      </c>
      <c r="I19" s="84">
        <f>H19+D19</f>
        <v>31</v>
      </c>
      <c r="J19" s="89">
        <f>I19+D19</f>
        <v>31</v>
      </c>
      <c r="K19" s="46"/>
      <c r="L19" s="47"/>
      <c r="M19" s="83"/>
      <c r="N19" s="47"/>
      <c r="O19" s="49"/>
      <c r="P19" s="50"/>
      <c r="Q19" s="51"/>
      <c r="R19" s="50"/>
      <c r="S19" s="50"/>
      <c r="T19" s="52"/>
      <c r="U19" s="52"/>
      <c r="V19" s="59"/>
      <c r="W19" s="53"/>
      <c r="X19" s="53"/>
      <c r="Y19" s="47"/>
    </row>
    <row r="20" spans="1:25" s="54" customFormat="1" ht="51" customHeight="1">
      <c r="A20" s="90"/>
      <c r="B20" s="91"/>
      <c r="C20" s="92"/>
      <c r="D20" s="93"/>
      <c r="E20" s="93"/>
      <c r="F20" s="94"/>
      <c r="G20" s="94"/>
      <c r="H20" s="95"/>
      <c r="I20" s="96"/>
      <c r="J20" s="97"/>
      <c r="K20" s="46"/>
      <c r="L20" s="47"/>
      <c r="M20" s="83"/>
      <c r="N20" s="47"/>
      <c r="O20" s="49"/>
      <c r="P20" s="50"/>
      <c r="Q20" s="51"/>
      <c r="R20" s="50"/>
      <c r="S20" s="50"/>
      <c r="T20" s="52"/>
      <c r="U20" s="52"/>
      <c r="V20" s="59"/>
      <c r="W20" s="53"/>
      <c r="X20" s="53"/>
      <c r="Y20" s="47"/>
    </row>
    <row r="21" spans="1:25" s="54" customFormat="1" ht="51" customHeight="1">
      <c r="A21" s="98" t="s">
        <v>42</v>
      </c>
      <c r="B21" s="99" t="s">
        <v>43</v>
      </c>
      <c r="C21" s="99" t="str">
        <f>VLOOKUP(B21,'[9]UA updated 9-8-2024'!$B$7:C$44,2,0)</f>
        <v>DÀI TAY TRONG</v>
      </c>
      <c r="D21" s="100">
        <v>0.7</v>
      </c>
      <c r="E21" s="101">
        <v>0.5</v>
      </c>
      <c r="F21" s="102">
        <f t="shared" si="0"/>
        <v>11.600000000000001</v>
      </c>
      <c r="G21" s="102">
        <f t="shared" si="1"/>
        <v>12.3</v>
      </c>
      <c r="H21" s="55">
        <v>13</v>
      </c>
      <c r="I21" s="103">
        <f t="shared" si="2"/>
        <v>13.7</v>
      </c>
      <c r="J21" s="104">
        <f t="shared" si="3"/>
        <v>14.399999999999999</v>
      </c>
      <c r="K21" s="46"/>
      <c r="L21" s="47"/>
      <c r="M21" s="74"/>
      <c r="N21" s="47"/>
      <c r="O21" s="49"/>
      <c r="P21" s="50"/>
      <c r="Q21" s="51"/>
      <c r="R21" s="50"/>
      <c r="S21" s="50"/>
      <c r="T21" s="52"/>
      <c r="U21" s="52"/>
      <c r="V21" s="59"/>
      <c r="W21" s="53"/>
      <c r="X21" s="53"/>
      <c r="Y21" s="47"/>
    </row>
    <row r="22" spans="1:25" s="54" customFormat="1" ht="51" customHeight="1">
      <c r="A22" s="105" t="s">
        <v>44</v>
      </c>
      <c r="B22" s="106" t="s">
        <v>45</v>
      </c>
      <c r="C22" s="106" t="str">
        <f>VLOOKUP(B22,'[9]UA updated 9-8-2024'!$B$7:C$44,2,0)</f>
        <v>VAI CON</v>
      </c>
      <c r="D22" s="107">
        <v>0.7</v>
      </c>
      <c r="E22" s="108">
        <v>0.5</v>
      </c>
      <c r="F22" s="102">
        <f t="shared" si="0"/>
        <v>-1.4</v>
      </c>
      <c r="G22" s="102">
        <f t="shared" si="1"/>
        <v>-0.7</v>
      </c>
      <c r="H22" s="82"/>
      <c r="I22" s="103">
        <f t="shared" si="2"/>
        <v>0.7</v>
      </c>
      <c r="J22" s="104">
        <f t="shared" si="3"/>
        <v>1.4</v>
      </c>
      <c r="K22" s="46"/>
      <c r="L22" s="47"/>
      <c r="M22" s="109"/>
      <c r="N22" s="47"/>
      <c r="O22" s="49"/>
      <c r="P22" s="53"/>
      <c r="Q22" s="110"/>
      <c r="R22" s="53"/>
      <c r="S22" s="50"/>
      <c r="T22" s="52"/>
      <c r="U22" s="52"/>
      <c r="V22" s="76"/>
      <c r="W22" s="53"/>
      <c r="X22" s="53"/>
      <c r="Y22" s="47"/>
    </row>
    <row r="23" spans="1:25" s="54" customFormat="1" ht="51" customHeight="1">
      <c r="A23" s="111" t="s">
        <v>46</v>
      </c>
      <c r="B23" s="112" t="s">
        <v>47</v>
      </c>
      <c r="C23" s="112" t="str">
        <f>VLOOKUP(B23,'[9]UA updated 9-8-2024'!$B$7:C$44,2,0)</f>
        <v>NGANG NGỰC TRƯỚC TỪ ĐỈNH VAI XUỐNG 18.5CM</v>
      </c>
      <c r="D23" s="101">
        <v>1.9</v>
      </c>
      <c r="E23" s="101">
        <v>0.5</v>
      </c>
      <c r="F23" s="102">
        <f t="shared" si="0"/>
        <v>45.2</v>
      </c>
      <c r="G23" s="102">
        <f t="shared" si="1"/>
        <v>47.1</v>
      </c>
      <c r="H23" s="43">
        <v>49</v>
      </c>
      <c r="I23" s="103">
        <f t="shared" si="2"/>
        <v>50.9</v>
      </c>
      <c r="J23" s="104">
        <f t="shared" si="3"/>
        <v>52.8</v>
      </c>
      <c r="K23" s="46"/>
      <c r="L23" s="47"/>
      <c r="M23" s="109"/>
      <c r="N23" s="47"/>
      <c r="O23" s="49"/>
      <c r="P23" s="53"/>
      <c r="Q23" s="110"/>
      <c r="R23" s="53"/>
      <c r="S23" s="50"/>
      <c r="T23" s="52"/>
      <c r="U23" s="52"/>
      <c r="V23" s="76"/>
      <c r="W23" s="53"/>
      <c r="X23" s="53"/>
      <c r="Y23" s="47"/>
    </row>
    <row r="24" spans="1:25" s="54" customFormat="1" ht="51" customHeight="1">
      <c r="A24" s="111" t="s">
        <v>48</v>
      </c>
      <c r="B24" s="112" t="s">
        <v>49</v>
      </c>
      <c r="C24" s="112" t="str">
        <f>VLOOKUP(B24,'[9]UA updated 9-8-2024'!$B$7:C$44,2,0)</f>
        <v>NGANG NGỰC SAU TỪ ĐỈNH VAI XUỐNG 18.5CM</v>
      </c>
      <c r="D24" s="101">
        <v>1.9</v>
      </c>
      <c r="E24" s="101">
        <v>0.5</v>
      </c>
      <c r="F24" s="102">
        <f t="shared" si="0"/>
        <v>45.2</v>
      </c>
      <c r="G24" s="102">
        <f t="shared" si="1"/>
        <v>47.1</v>
      </c>
      <c r="H24" s="56">
        <v>49</v>
      </c>
      <c r="I24" s="103">
        <f t="shared" si="2"/>
        <v>50.9</v>
      </c>
      <c r="J24" s="104">
        <f t="shared" si="3"/>
        <v>52.8</v>
      </c>
      <c r="K24" s="46"/>
      <c r="L24" s="47"/>
      <c r="M24" s="109"/>
      <c r="N24" s="47"/>
      <c r="O24" s="49"/>
      <c r="P24" s="53"/>
      <c r="Q24" s="110"/>
      <c r="R24" s="53"/>
      <c r="S24" s="50"/>
      <c r="T24" s="52"/>
      <c r="U24" s="52"/>
      <c r="V24" s="76"/>
      <c r="W24" s="53"/>
      <c r="X24" s="53"/>
      <c r="Y24" s="47"/>
    </row>
    <row r="25" spans="1:25" s="54" customFormat="1" ht="51" customHeight="1">
      <c r="A25" s="113" t="s">
        <v>50</v>
      </c>
      <c r="B25" s="67" t="s">
        <v>51</v>
      </c>
      <c r="C25" s="68" t="str">
        <f>VLOOKUP(B25,'[9]UA updated 9-8-2024'!$B$7:C$44,2,0)</f>
        <v>NÁCH ĐO THẲNG</v>
      </c>
      <c r="D25" s="114">
        <v>2</v>
      </c>
      <c r="E25" s="114">
        <v>1</v>
      </c>
      <c r="F25" s="70">
        <f t="shared" si="0"/>
        <v>35</v>
      </c>
      <c r="G25" s="70">
        <f t="shared" si="1"/>
        <v>37</v>
      </c>
      <c r="H25" s="71">
        <v>39</v>
      </c>
      <c r="I25" s="72">
        <f t="shared" si="2"/>
        <v>41</v>
      </c>
      <c r="J25" s="73">
        <f t="shared" si="3"/>
        <v>43</v>
      </c>
      <c r="K25" s="46"/>
      <c r="L25" s="47"/>
      <c r="M25" s="109"/>
      <c r="N25" s="47"/>
      <c r="O25" s="49"/>
      <c r="P25" s="53"/>
      <c r="Q25" s="75"/>
      <c r="R25" s="53"/>
      <c r="S25" s="50"/>
      <c r="T25" s="52"/>
      <c r="U25" s="52"/>
      <c r="V25" s="76"/>
      <c r="W25" s="53"/>
      <c r="X25" s="53"/>
      <c r="Y25" s="47"/>
    </row>
    <row r="26" spans="1:25" s="54" customFormat="1" ht="51" customHeight="1">
      <c r="A26" s="98" t="s">
        <v>52</v>
      </c>
      <c r="B26" s="99" t="s">
        <v>53</v>
      </c>
      <c r="C26" s="99" t="str">
        <f>VLOOKUP(B26,'[9]UA updated 9-8-2024'!$B$7:C$44,2,0)</f>
        <v>TO BẢN BO CỔ</v>
      </c>
      <c r="D26" s="115">
        <v>0</v>
      </c>
      <c r="E26" s="116">
        <v>0.5</v>
      </c>
      <c r="F26" s="102">
        <f t="shared" si="0"/>
        <v>2</v>
      </c>
      <c r="G26" s="102">
        <f t="shared" si="1"/>
        <v>2</v>
      </c>
      <c r="H26" s="117">
        <v>2</v>
      </c>
      <c r="I26" s="103">
        <f t="shared" si="2"/>
        <v>2</v>
      </c>
      <c r="J26" s="104">
        <f t="shared" si="3"/>
        <v>2</v>
      </c>
      <c r="K26" s="46"/>
      <c r="L26" s="47"/>
      <c r="M26" s="83"/>
      <c r="N26" s="47"/>
      <c r="O26" s="49"/>
      <c r="P26" s="53"/>
      <c r="Q26" s="75"/>
      <c r="R26" s="53"/>
      <c r="S26" s="50"/>
      <c r="T26" s="52"/>
      <c r="U26" s="52"/>
      <c r="V26" s="76"/>
      <c r="W26" s="53"/>
      <c r="X26" s="53"/>
      <c r="Y26" s="47"/>
    </row>
    <row r="27" spans="1:25" s="54" customFormat="1" ht="51" customHeight="1">
      <c r="A27" s="98" t="s">
        <v>13</v>
      </c>
      <c r="B27" s="118" t="s">
        <v>54</v>
      </c>
      <c r="C27" s="118" t="str">
        <f>VLOOKUP(B27,'[9]UA updated 9-8-2024'!$B$7:C$44,2,0)</f>
        <v>TO BẢN LAI TAY</v>
      </c>
      <c r="D27" s="119">
        <v>0</v>
      </c>
      <c r="E27" s="116">
        <v>0.5</v>
      </c>
      <c r="F27" s="102">
        <f t="shared" si="0"/>
        <v>2.5</v>
      </c>
      <c r="G27" s="102">
        <f t="shared" si="1"/>
        <v>2.5</v>
      </c>
      <c r="H27" s="82">
        <v>2.5</v>
      </c>
      <c r="I27" s="103">
        <f t="shared" si="2"/>
        <v>2.5</v>
      </c>
      <c r="J27" s="104">
        <f t="shared" si="3"/>
        <v>2.5</v>
      </c>
      <c r="K27" s="46"/>
      <c r="L27" s="47"/>
      <c r="M27" s="83"/>
      <c r="N27" s="47"/>
      <c r="O27" s="49"/>
      <c r="P27" s="53"/>
      <c r="Q27" s="75"/>
      <c r="R27" s="53"/>
      <c r="S27" s="50"/>
      <c r="T27" s="52"/>
      <c r="U27" s="52"/>
      <c r="V27" s="76"/>
      <c r="W27" s="53"/>
      <c r="X27" s="53"/>
      <c r="Y27" s="47"/>
    </row>
    <row r="28" spans="1:25" s="54" customFormat="1" ht="51" customHeight="1">
      <c r="A28" s="98" t="s">
        <v>12</v>
      </c>
      <c r="B28" s="118" t="s">
        <v>55</v>
      </c>
      <c r="C28" s="120" t="str">
        <f>VLOOKUP(B28,'[9]UA updated 9-8-2024'!$B$7:C$44,2,0)</f>
        <v>TO BẢN LAI ÁO</v>
      </c>
      <c r="D28" s="121">
        <v>0</v>
      </c>
      <c r="E28" s="122">
        <v>0.3</v>
      </c>
      <c r="F28" s="102">
        <f t="shared" si="0"/>
        <v>2.5</v>
      </c>
      <c r="G28" s="102">
        <f t="shared" si="1"/>
        <v>2.5</v>
      </c>
      <c r="H28" s="82">
        <v>2.5</v>
      </c>
      <c r="I28" s="103">
        <f t="shared" si="2"/>
        <v>2.5</v>
      </c>
      <c r="J28" s="104">
        <f t="shared" si="3"/>
        <v>2.5</v>
      </c>
      <c r="K28" s="46"/>
      <c r="L28" s="47"/>
      <c r="M28" s="83"/>
      <c r="N28" s="47"/>
      <c r="O28" s="49"/>
      <c r="P28" s="53"/>
      <c r="Q28" s="75"/>
      <c r="R28" s="53"/>
      <c r="S28" s="50"/>
      <c r="T28" s="52"/>
      <c r="U28" s="52"/>
      <c r="V28" s="76"/>
      <c r="W28" s="53"/>
      <c r="X28" s="53"/>
      <c r="Y28" s="47"/>
    </row>
    <row r="29" spans="1:25" s="54" customFormat="1" ht="51" customHeight="1">
      <c r="A29" s="98" t="s">
        <v>56</v>
      </c>
      <c r="B29" s="118" t="s">
        <v>57</v>
      </c>
      <c r="C29" s="118" t="str">
        <f>VLOOKUP(B29,'[9]UA updated 9-8-2024'!$B$7:C$44,2,0)</f>
        <v>HẠ CỔ SAU</v>
      </c>
      <c r="D29" s="119">
        <v>0</v>
      </c>
      <c r="E29" s="115">
        <v>0.5</v>
      </c>
      <c r="F29" s="102">
        <f t="shared" si="0"/>
        <v>2</v>
      </c>
      <c r="G29" s="102">
        <f t="shared" si="1"/>
        <v>2</v>
      </c>
      <c r="H29" s="82">
        <v>2</v>
      </c>
      <c r="I29" s="103">
        <f t="shared" si="2"/>
        <v>2</v>
      </c>
      <c r="J29" s="104">
        <f t="shared" si="3"/>
        <v>2</v>
      </c>
      <c r="K29" s="46"/>
      <c r="L29" s="47"/>
      <c r="M29" s="83"/>
      <c r="N29" s="47"/>
      <c r="O29" s="49"/>
      <c r="P29" s="53"/>
      <c r="Q29" s="75"/>
      <c r="R29" s="53"/>
      <c r="S29" s="50"/>
      <c r="T29" s="52"/>
      <c r="U29" s="52"/>
      <c r="V29" s="76"/>
      <c r="W29" s="53"/>
      <c r="X29" s="53"/>
      <c r="Y29" s="47"/>
    </row>
    <row r="30" spans="1:25" s="54" customFormat="1" ht="51" customHeight="1">
      <c r="A30" s="98" t="s">
        <v>58</v>
      </c>
      <c r="B30" s="118" t="s">
        <v>59</v>
      </c>
      <c r="C30" s="118" t="str">
        <f>VLOOKUP(B30,'[9]UA updated 9-8-2024'!$B$7:C$44,2,0)</f>
        <v>HẠ CỔ TRƯỚC</v>
      </c>
      <c r="D30" s="119">
        <v>0.3</v>
      </c>
      <c r="E30" s="115">
        <v>0.5</v>
      </c>
      <c r="F30" s="102">
        <f t="shared" si="0"/>
        <v>10.049999999999999</v>
      </c>
      <c r="G30" s="102">
        <f t="shared" si="1"/>
        <v>10.35</v>
      </c>
      <c r="H30" s="82">
        <v>10.65</v>
      </c>
      <c r="I30" s="103">
        <f t="shared" si="2"/>
        <v>10.950000000000001</v>
      </c>
      <c r="J30" s="104">
        <f t="shared" si="3"/>
        <v>11.250000000000002</v>
      </c>
      <c r="K30" s="46"/>
      <c r="L30" s="47"/>
      <c r="M30" s="83"/>
      <c r="N30" s="47"/>
      <c r="O30" s="49"/>
      <c r="P30" s="53"/>
      <c r="Q30" s="75"/>
      <c r="R30" s="53"/>
      <c r="S30" s="50"/>
      <c r="T30" s="52"/>
      <c r="U30" s="52"/>
      <c r="V30" s="76"/>
      <c r="W30" s="53"/>
      <c r="X30" s="53"/>
      <c r="Y30" s="47"/>
    </row>
    <row r="31" spans="1:25" s="54" customFormat="1" ht="51" customHeight="1">
      <c r="A31" s="119" t="s">
        <v>11</v>
      </c>
      <c r="B31" s="123" t="s">
        <v>60</v>
      </c>
      <c r="C31" s="123" t="str">
        <f>VLOOKUP(B31,'[9]UA updated 9-8-2024'!$B$7:C$44,2,0)</f>
        <v>CHỒM VAI</v>
      </c>
      <c r="D31" s="119">
        <v>0</v>
      </c>
      <c r="E31" s="115">
        <v>0.5</v>
      </c>
      <c r="F31" s="102">
        <f t="shared" si="0"/>
        <v>1</v>
      </c>
      <c r="G31" s="102">
        <f t="shared" si="1"/>
        <v>1</v>
      </c>
      <c r="H31" s="82">
        <v>1</v>
      </c>
      <c r="I31" s="103">
        <f t="shared" si="2"/>
        <v>1</v>
      </c>
      <c r="J31" s="104">
        <f t="shared" si="3"/>
        <v>1</v>
      </c>
      <c r="K31" s="46"/>
      <c r="L31" s="47"/>
      <c r="M31" s="83"/>
      <c r="N31" s="47"/>
      <c r="O31" s="49"/>
      <c r="P31" s="109"/>
      <c r="Q31" s="124"/>
      <c r="R31" s="109"/>
      <c r="S31" s="109"/>
      <c r="T31" s="48"/>
      <c r="U31" s="48"/>
      <c r="V31" s="125"/>
      <c r="W31" s="109"/>
      <c r="X31" s="109"/>
      <c r="Y31" s="47"/>
    </row>
    <row r="32" spans="1:25" s="54" customFormat="1" ht="51" customHeight="1">
      <c r="A32" s="126" t="s">
        <v>61</v>
      </c>
      <c r="B32" s="127" t="s">
        <v>62</v>
      </c>
      <c r="C32" s="127" t="str">
        <f>VLOOKUP(B32,'[9]UA updated 9-8-2024'!$B$7:C$44,2,0)</f>
        <v>X</v>
      </c>
      <c r="D32" s="119">
        <v>0</v>
      </c>
      <c r="E32" s="115">
        <v>0.5</v>
      </c>
      <c r="F32" s="102">
        <f t="shared" si="0"/>
        <v>0</v>
      </c>
      <c r="G32" s="102">
        <f t="shared" si="1"/>
        <v>0</v>
      </c>
      <c r="H32" s="82"/>
      <c r="I32" s="103">
        <f t="shared" si="2"/>
        <v>0</v>
      </c>
      <c r="J32" s="104">
        <f t="shared" si="3"/>
        <v>0</v>
      </c>
      <c r="K32" s="46"/>
      <c r="L32" s="47"/>
      <c r="M32" s="83"/>
      <c r="N32" s="47"/>
      <c r="O32" s="49"/>
      <c r="P32" s="128" t="s">
        <v>63</v>
      </c>
      <c r="Q32" s="129" t="s">
        <v>64</v>
      </c>
      <c r="R32" s="128">
        <v>26</v>
      </c>
      <c r="S32" s="128"/>
      <c r="T32" s="130">
        <f t="shared" ref="T32:T46" si="4">U32-R32</f>
        <v>-52</v>
      </c>
      <c r="U32" s="130">
        <f t="shared" ref="U32:U46" si="5">V32-R32</f>
        <v>-26</v>
      </c>
      <c r="V32" s="131">
        <f>'[8]SAMPLE MEASURES'!AE32</f>
        <v>0</v>
      </c>
      <c r="W32" s="128">
        <f t="shared" ref="W32:W46" si="6">V32+R32</f>
        <v>26</v>
      </c>
      <c r="X32" s="128">
        <f t="shared" ref="X32:X46" si="7">W32+R32</f>
        <v>52</v>
      </c>
    </row>
    <row r="33" spans="1:24" s="54" customFormat="1" ht="51" customHeight="1">
      <c r="A33" s="132" t="s">
        <v>65</v>
      </c>
      <c r="B33" s="133" t="s">
        <v>66</v>
      </c>
      <c r="C33" s="133" t="str">
        <f>VLOOKUP(B33,'[9]UA updated 9-8-2024'!$B$7:C$44,2,0)</f>
        <v>X</v>
      </c>
      <c r="D33" s="119">
        <v>0</v>
      </c>
      <c r="E33" s="115">
        <v>0.5</v>
      </c>
      <c r="F33" s="102">
        <f t="shared" si="0"/>
        <v>0</v>
      </c>
      <c r="G33" s="102">
        <f t="shared" si="1"/>
        <v>0</v>
      </c>
      <c r="H33" s="82"/>
      <c r="I33" s="103">
        <f t="shared" si="2"/>
        <v>0</v>
      </c>
      <c r="J33" s="104">
        <f t="shared" si="3"/>
        <v>0</v>
      </c>
      <c r="K33" s="46"/>
      <c r="L33" s="47"/>
      <c r="M33" s="83"/>
      <c r="N33" s="47"/>
      <c r="O33" s="49"/>
      <c r="P33" s="128"/>
      <c r="Q33" s="129"/>
      <c r="R33" s="128"/>
      <c r="S33" s="128"/>
      <c r="T33" s="130"/>
      <c r="U33" s="130"/>
      <c r="V33" s="131"/>
      <c r="W33" s="128"/>
      <c r="X33" s="128"/>
    </row>
    <row r="34" spans="1:24">
      <c r="A34" s="134"/>
      <c r="B34" s="135"/>
      <c r="C34" s="135"/>
      <c r="D34" s="136"/>
      <c r="E34" s="137"/>
      <c r="F34" s="138"/>
      <c r="G34" s="138"/>
      <c r="H34" s="139"/>
      <c r="I34" s="140"/>
      <c r="J34" s="141"/>
      <c r="K34" s="15"/>
      <c r="L34" s="17"/>
      <c r="M34" s="142"/>
      <c r="N34" s="17"/>
      <c r="O34" s="143"/>
      <c r="P34" s="144"/>
      <c r="Q34" s="145"/>
      <c r="R34" s="146"/>
      <c r="S34" s="144"/>
      <c r="T34" s="147"/>
      <c r="U34" s="147"/>
      <c r="V34" s="148"/>
      <c r="W34" s="146"/>
      <c r="X34" s="146"/>
    </row>
    <row r="35" spans="1:24">
      <c r="A35" s="134"/>
      <c r="B35" s="135"/>
      <c r="C35" s="135"/>
      <c r="D35" s="136"/>
      <c r="E35" s="137"/>
      <c r="F35" s="138"/>
      <c r="G35" s="138"/>
      <c r="H35" s="139"/>
      <c r="I35" s="140"/>
      <c r="J35" s="141"/>
      <c r="K35" s="15"/>
      <c r="L35" s="17"/>
      <c r="M35" s="142"/>
      <c r="N35" s="17"/>
      <c r="O35" s="143"/>
      <c r="P35" s="144"/>
      <c r="Q35" s="145"/>
      <c r="R35" s="146"/>
      <c r="S35" s="144"/>
      <c r="T35" s="147"/>
      <c r="U35" s="147"/>
      <c r="V35" s="148"/>
      <c r="W35" s="146"/>
      <c r="X35" s="146"/>
    </row>
    <row r="36" spans="1:24">
      <c r="A36" s="149"/>
      <c r="B36" s="150"/>
      <c r="C36" s="150"/>
      <c r="D36" s="136"/>
      <c r="E36" s="151"/>
      <c r="F36" s="138"/>
      <c r="G36" s="138"/>
      <c r="H36" s="152"/>
      <c r="I36" s="140"/>
      <c r="J36" s="141"/>
      <c r="K36" s="15"/>
      <c r="L36" s="17"/>
      <c r="M36" s="142"/>
      <c r="N36" s="17"/>
      <c r="O36" s="143"/>
      <c r="P36" s="144"/>
      <c r="Q36" s="145"/>
      <c r="R36" s="146"/>
      <c r="S36" s="144"/>
      <c r="T36" s="147"/>
      <c r="U36" s="147"/>
      <c r="V36" s="148"/>
      <c r="W36" s="146"/>
      <c r="X36" s="146"/>
    </row>
    <row r="37" spans="1:24">
      <c r="A37" s="149"/>
      <c r="B37" s="150"/>
      <c r="C37" s="150"/>
      <c r="D37" s="136"/>
      <c r="E37" s="151"/>
      <c r="F37" s="138"/>
      <c r="G37" s="138"/>
      <c r="H37" s="152"/>
      <c r="I37" s="140"/>
      <c r="J37" s="141"/>
      <c r="K37" s="15"/>
      <c r="L37" s="17"/>
      <c r="M37" s="142"/>
      <c r="N37" s="17"/>
      <c r="O37" s="143"/>
      <c r="P37" s="144"/>
      <c r="Q37" s="145"/>
      <c r="R37" s="146"/>
      <c r="S37" s="144"/>
      <c r="T37" s="147"/>
      <c r="U37" s="147"/>
      <c r="V37" s="148"/>
      <c r="W37" s="146"/>
      <c r="X37" s="146"/>
    </row>
    <row r="38" spans="1:24">
      <c r="A38" s="136"/>
      <c r="B38" s="150"/>
      <c r="C38" s="150"/>
      <c r="D38" s="136"/>
      <c r="E38" s="136"/>
      <c r="F38" s="138"/>
      <c r="G38" s="138"/>
      <c r="H38" s="152"/>
      <c r="I38" s="140"/>
      <c r="J38" s="141"/>
      <c r="K38" s="15"/>
      <c r="L38" s="17"/>
      <c r="M38" s="142"/>
      <c r="N38" s="17"/>
      <c r="O38" s="143"/>
      <c r="P38" s="144"/>
      <c r="Q38" s="145"/>
      <c r="R38" s="146"/>
      <c r="S38" s="144"/>
      <c r="T38" s="147"/>
      <c r="U38" s="147"/>
      <c r="V38" s="148"/>
      <c r="W38" s="146"/>
      <c r="X38" s="146"/>
    </row>
    <row r="39" spans="1:24">
      <c r="A39" s="153"/>
      <c r="B39" s="154"/>
      <c r="C39" s="154"/>
      <c r="D39" s="155"/>
      <c r="E39" s="156"/>
      <c r="F39" s="157"/>
      <c r="G39" s="157"/>
      <c r="H39" s="158"/>
      <c r="I39" s="159"/>
      <c r="J39" s="160"/>
      <c r="K39" s="15"/>
      <c r="L39" s="17"/>
      <c r="M39" s="142"/>
      <c r="N39" s="17"/>
      <c r="O39" s="143"/>
      <c r="P39" s="144"/>
      <c r="Q39" s="145"/>
      <c r="R39" s="146"/>
      <c r="S39" s="144"/>
      <c r="T39" s="147"/>
      <c r="U39" s="147"/>
      <c r="V39" s="148"/>
      <c r="W39" s="146"/>
      <c r="X39" s="146"/>
    </row>
    <row r="40" spans="1:24">
      <c r="A40" s="136"/>
      <c r="B40" s="150"/>
      <c r="C40" s="150"/>
      <c r="D40" s="136"/>
      <c r="E40" s="136"/>
      <c r="F40" s="138"/>
      <c r="G40" s="138"/>
      <c r="H40" s="152"/>
      <c r="I40" s="140"/>
      <c r="J40" s="141"/>
      <c r="K40" s="15"/>
      <c r="L40" s="17"/>
      <c r="M40" s="142"/>
      <c r="N40" s="17"/>
      <c r="O40" s="143"/>
      <c r="P40" s="144"/>
      <c r="Q40" s="145"/>
      <c r="R40" s="146"/>
      <c r="S40" s="144"/>
      <c r="T40" s="147"/>
      <c r="U40" s="147"/>
      <c r="V40" s="148"/>
      <c r="W40" s="146"/>
      <c r="X40" s="146"/>
    </row>
    <row r="41" spans="1:24">
      <c r="A41" s="136"/>
      <c r="B41" s="150"/>
      <c r="C41" s="150"/>
      <c r="D41" s="136"/>
      <c r="E41" s="136"/>
      <c r="F41" s="138"/>
      <c r="G41" s="138"/>
      <c r="H41" s="152"/>
      <c r="I41" s="140"/>
      <c r="J41" s="141"/>
      <c r="K41" s="15"/>
      <c r="L41" s="17"/>
      <c r="M41" s="142"/>
      <c r="N41" s="17"/>
      <c r="O41" s="143"/>
      <c r="P41" s="144"/>
      <c r="Q41" s="145"/>
      <c r="R41" s="146"/>
      <c r="S41" s="144"/>
      <c r="T41" s="147"/>
      <c r="U41" s="147"/>
      <c r="V41" s="148"/>
      <c r="W41" s="146"/>
      <c r="X41" s="146"/>
    </row>
    <row r="42" spans="1:24">
      <c r="A42" s="149"/>
      <c r="B42" s="150"/>
      <c r="C42" s="150"/>
      <c r="D42" s="136"/>
      <c r="E42" s="151"/>
      <c r="F42" s="138"/>
      <c r="G42" s="138"/>
      <c r="H42" s="161"/>
      <c r="I42" s="140"/>
      <c r="J42" s="141"/>
      <c r="K42" s="15"/>
      <c r="L42" s="17"/>
      <c r="M42" s="142"/>
      <c r="N42" s="17"/>
      <c r="O42" s="143"/>
      <c r="P42" s="144"/>
      <c r="Q42" s="145"/>
      <c r="R42" s="146"/>
      <c r="S42" s="144"/>
      <c r="T42" s="147"/>
      <c r="U42" s="147"/>
      <c r="V42" s="148"/>
      <c r="W42" s="146"/>
      <c r="X42" s="146"/>
    </row>
    <row r="43" spans="1:24">
      <c r="A43" s="149"/>
      <c r="B43" s="150"/>
      <c r="C43" s="150"/>
      <c r="D43" s="136"/>
      <c r="E43" s="151"/>
      <c r="F43" s="138"/>
      <c r="G43" s="138"/>
      <c r="H43" s="152"/>
      <c r="I43" s="140"/>
      <c r="J43" s="141"/>
      <c r="K43" s="15"/>
      <c r="L43" s="17"/>
      <c r="M43" s="142"/>
      <c r="N43" s="17"/>
      <c r="O43" s="143"/>
      <c r="P43" s="144"/>
      <c r="Q43" s="145"/>
      <c r="R43" s="146"/>
      <c r="S43" s="144"/>
      <c r="T43" s="147"/>
      <c r="U43" s="147"/>
      <c r="V43" s="148"/>
      <c r="W43" s="146"/>
      <c r="X43" s="146"/>
    </row>
    <row r="44" spans="1:24">
      <c r="A44" s="162"/>
      <c r="B44" s="163"/>
      <c r="C44" s="163"/>
      <c r="D44" s="136"/>
      <c r="E44" s="164"/>
      <c r="F44" s="138"/>
      <c r="G44" s="138"/>
      <c r="H44" s="152"/>
      <c r="I44" s="140"/>
      <c r="J44" s="141"/>
      <c r="K44" s="15"/>
      <c r="L44" s="17"/>
      <c r="M44" s="142"/>
      <c r="N44" s="17"/>
      <c r="O44" s="143"/>
      <c r="P44" s="144"/>
      <c r="Q44" s="145"/>
      <c r="R44" s="146"/>
      <c r="S44" s="144"/>
      <c r="T44" s="147"/>
      <c r="U44" s="147"/>
      <c r="V44" s="148"/>
      <c r="W44" s="146"/>
      <c r="X44" s="146"/>
    </row>
    <row r="45" spans="1:24">
      <c r="A45" s="165"/>
      <c r="B45" s="166"/>
      <c r="C45" s="166"/>
      <c r="D45" s="167">
        <v>0</v>
      </c>
      <c r="E45" s="168">
        <v>0.5</v>
      </c>
      <c r="F45" s="157">
        <f t="shared" si="0"/>
        <v>0</v>
      </c>
      <c r="G45" s="157">
        <f t="shared" si="1"/>
        <v>0</v>
      </c>
      <c r="H45" s="169"/>
      <c r="I45" s="159">
        <f t="shared" si="2"/>
        <v>0</v>
      </c>
      <c r="J45" s="160">
        <f t="shared" si="3"/>
        <v>0</v>
      </c>
      <c r="K45" s="15"/>
      <c r="L45" s="17"/>
      <c r="M45" s="142"/>
      <c r="N45" s="17"/>
      <c r="O45" s="143"/>
      <c r="P45" s="144"/>
      <c r="Q45" s="145"/>
      <c r="R45" s="146"/>
      <c r="S45" s="144"/>
      <c r="T45" s="147"/>
      <c r="U45" s="147"/>
      <c r="V45" s="148"/>
      <c r="W45" s="146"/>
      <c r="X45" s="146"/>
    </row>
    <row r="46" spans="1:24" ht="16.149999999999999" thickBot="1">
      <c r="A46" s="170"/>
      <c r="B46" s="171"/>
      <c r="C46" s="166"/>
      <c r="D46" s="167">
        <v>0</v>
      </c>
      <c r="E46" s="168">
        <v>0.5</v>
      </c>
      <c r="F46" s="157">
        <f t="shared" si="0"/>
        <v>0</v>
      </c>
      <c r="G46" s="157">
        <f t="shared" si="1"/>
        <v>0</v>
      </c>
      <c r="H46" s="172"/>
      <c r="I46" s="159">
        <f t="shared" si="2"/>
        <v>0</v>
      </c>
      <c r="J46" s="160">
        <f t="shared" si="3"/>
        <v>0</v>
      </c>
      <c r="K46" s="25"/>
      <c r="L46" s="27"/>
      <c r="M46" s="173"/>
      <c r="N46" s="27"/>
      <c r="O46" s="174"/>
      <c r="P46" s="144" t="s">
        <v>63</v>
      </c>
      <c r="Q46" s="145" t="s">
        <v>64</v>
      </c>
      <c r="R46" s="146">
        <v>27</v>
      </c>
      <c r="S46" s="144"/>
      <c r="T46" s="147">
        <f t="shared" si="4"/>
        <v>-54</v>
      </c>
      <c r="U46" s="147">
        <f t="shared" si="5"/>
        <v>-27</v>
      </c>
      <c r="V46" s="148">
        <f>'[8]SAMPLE MEASURES'!AE46</f>
        <v>0</v>
      </c>
      <c r="W46" s="146">
        <f t="shared" si="6"/>
        <v>27</v>
      </c>
      <c r="X46" s="146">
        <f t="shared" si="7"/>
        <v>54</v>
      </c>
    </row>
    <row r="47" spans="1:24" ht="16.149999999999999" thickBot="1">
      <c r="A47" s="175" t="s">
        <v>67</v>
      </c>
      <c r="B47" s="176"/>
      <c r="C47" s="176"/>
      <c r="D47" s="177"/>
      <c r="E47" s="178"/>
      <c r="F47" s="178"/>
      <c r="G47" s="178"/>
      <c r="H47" s="178"/>
      <c r="I47" s="178"/>
      <c r="J47" s="178"/>
      <c r="K47" s="178"/>
      <c r="L47" s="179"/>
      <c r="M47" s="180"/>
      <c r="N47" s="180"/>
      <c r="O47" s="181"/>
    </row>
    <row r="48" spans="1:24">
      <c r="A48" s="182"/>
      <c r="B48" s="183"/>
      <c r="C48" s="183"/>
      <c r="D48" s="184"/>
      <c r="E48" s="185"/>
      <c r="F48" s="185"/>
      <c r="G48" s="185"/>
      <c r="H48" s="185"/>
      <c r="I48" s="185"/>
      <c r="J48" s="185"/>
      <c r="K48" s="185"/>
      <c r="L48" s="186"/>
      <c r="M48" s="17"/>
      <c r="N48" s="17"/>
      <c r="O48" s="18"/>
    </row>
    <row r="49" spans="1:15">
      <c r="A49" s="182"/>
      <c r="B49" s="183"/>
      <c r="C49" s="183"/>
      <c r="D49" s="184"/>
      <c r="E49" s="185"/>
      <c r="F49" s="185"/>
      <c r="G49" s="185"/>
      <c r="H49" s="185"/>
      <c r="I49" s="185"/>
      <c r="J49" s="185"/>
      <c r="K49" s="185"/>
      <c r="L49" s="186"/>
      <c r="M49" s="17"/>
      <c r="N49" s="17"/>
      <c r="O49" s="18"/>
    </row>
    <row r="50" spans="1:15">
      <c r="A50" s="182"/>
      <c r="B50" s="183"/>
      <c r="C50" s="183"/>
      <c r="D50" s="184"/>
      <c r="E50" s="185"/>
      <c r="F50" s="185"/>
      <c r="G50" s="185"/>
      <c r="H50" s="185"/>
      <c r="I50" s="185"/>
      <c r="J50" s="185"/>
      <c r="K50" s="185"/>
      <c r="L50" s="17"/>
      <c r="M50" s="17"/>
      <c r="N50" s="17"/>
      <c r="O50" s="18"/>
    </row>
    <row r="51" spans="1:15">
      <c r="A51" s="182"/>
      <c r="B51" s="183"/>
      <c r="C51" s="183"/>
      <c r="D51" s="184"/>
      <c r="E51" s="185"/>
      <c r="F51" s="185"/>
      <c r="G51" s="185"/>
      <c r="H51" s="185"/>
      <c r="I51" s="185"/>
      <c r="J51" s="185"/>
      <c r="K51" s="185"/>
      <c r="L51" s="17"/>
      <c r="M51" s="17"/>
      <c r="N51" s="17"/>
      <c r="O51" s="18"/>
    </row>
    <row r="52" spans="1:15">
      <c r="A52" s="182"/>
      <c r="B52" s="187"/>
      <c r="C52" s="187"/>
      <c r="D52" s="184"/>
      <c r="E52" s="185"/>
      <c r="F52" s="185"/>
      <c r="G52" s="185"/>
      <c r="H52" s="185"/>
      <c r="I52" s="185"/>
      <c r="J52" s="185"/>
      <c r="K52" s="185"/>
      <c r="L52" s="17"/>
      <c r="M52" s="17"/>
      <c r="N52" s="17"/>
      <c r="O52" s="18"/>
    </row>
    <row r="53" spans="1:15">
      <c r="A53" s="182"/>
      <c r="B53" s="187"/>
      <c r="C53" s="187"/>
      <c r="D53" s="184"/>
      <c r="E53" s="185"/>
      <c r="F53" s="185"/>
      <c r="G53" s="185"/>
      <c r="H53" s="185"/>
      <c r="I53" s="185"/>
      <c r="J53" s="185"/>
      <c r="K53" s="185"/>
      <c r="L53" s="17"/>
      <c r="M53" s="17"/>
      <c r="N53" s="17"/>
      <c r="O53" s="18"/>
    </row>
    <row r="54" spans="1:15">
      <c r="A54" s="182"/>
      <c r="B54" s="184"/>
      <c r="C54" s="184"/>
      <c r="D54" s="184"/>
      <c r="E54" s="185"/>
      <c r="F54" s="185"/>
      <c r="G54" s="185"/>
      <c r="H54" s="185"/>
      <c r="I54" s="185"/>
      <c r="J54" s="185"/>
      <c r="K54" s="185"/>
      <c r="L54" s="17"/>
      <c r="M54" s="17"/>
      <c r="N54" s="17"/>
      <c r="O54" s="18"/>
    </row>
    <row r="55" spans="1:15">
      <c r="A55" s="182"/>
      <c r="B55" s="184"/>
      <c r="C55" s="184"/>
      <c r="D55" s="184"/>
      <c r="E55" s="185"/>
      <c r="F55" s="185"/>
      <c r="G55" s="185"/>
      <c r="H55" s="185"/>
      <c r="I55" s="185"/>
      <c r="J55" s="185"/>
      <c r="K55" s="185"/>
      <c r="L55" s="17"/>
      <c r="M55" s="17"/>
      <c r="N55" s="17"/>
      <c r="O55" s="18"/>
    </row>
    <row r="56" spans="1:15">
      <c r="A56" s="182"/>
      <c r="B56" s="184"/>
      <c r="C56" s="184"/>
      <c r="D56" s="184"/>
      <c r="E56" s="185"/>
      <c r="F56" s="185"/>
      <c r="G56" s="185"/>
      <c r="H56" s="185"/>
      <c r="I56" s="185"/>
      <c r="J56" s="185"/>
      <c r="K56" s="185"/>
      <c r="L56" s="17"/>
      <c r="M56" s="17"/>
      <c r="N56" s="17"/>
      <c r="O56" s="18"/>
    </row>
    <row r="57" spans="1:15" ht="16.149999999999999" thickBot="1">
      <c r="A57" s="188"/>
      <c r="B57" s="189"/>
      <c r="C57" s="189"/>
      <c r="D57" s="189"/>
      <c r="E57" s="190"/>
      <c r="F57" s="190"/>
      <c r="G57" s="190"/>
      <c r="H57" s="190"/>
      <c r="I57" s="190"/>
      <c r="J57" s="190"/>
      <c r="K57" s="190"/>
      <c r="L57" s="27"/>
      <c r="M57" s="27"/>
      <c r="N57" s="27"/>
      <c r="O57" s="28"/>
    </row>
    <row r="58" spans="1:15" ht="16.149999999999999" thickBot="1">
      <c r="A58" s="198" t="s">
        <v>68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80"/>
      <c r="M58" s="180"/>
      <c r="N58" s="180"/>
      <c r="O58" s="181"/>
    </row>
  </sheetData>
  <mergeCells count="10">
    <mergeCell ref="E4:F4"/>
    <mergeCell ref="H4:I4"/>
    <mergeCell ref="A5:P5"/>
    <mergeCell ref="A58:K58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scale="43" fitToHeight="0" orientation="landscape" r:id="rId1"/>
  <rowBreaks count="1" manualBreakCount="1">
    <brk id="20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E7EF8F-96FD-49BB-BF23-BBC39DD3C309}"/>
</file>

<file path=customXml/itemProps2.xml><?xml version="1.0" encoding="utf-8"?>
<ds:datastoreItem xmlns:ds="http://schemas.openxmlformats.org/officeDocument/2006/customXml" ds:itemID="{4F1C36EF-6C0F-41ED-A024-1D7592E0A60B}"/>
</file>

<file path=customXml/itemProps3.xml><?xml version="1.0" encoding="utf-8"?>
<ds:datastoreItem xmlns:ds="http://schemas.openxmlformats.org/officeDocument/2006/customXml" ds:itemID="{FC0212E9-54E4-42C9-B1DC-A3B49C284D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Loan Vo Thi Kim</dc:creator>
  <cp:keywords/>
  <dc:description/>
  <cp:lastModifiedBy/>
  <cp:revision/>
  <dcterms:created xsi:type="dcterms:W3CDTF">2024-12-09T08:25:58Z</dcterms:created>
  <dcterms:modified xsi:type="dcterms:W3CDTF">2024-12-28T01:54:56Z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