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BLOCK/"/>
    </mc:Choice>
  </mc:AlternateContent>
  <xr:revisionPtr revIDLastSave="17" documentId="8_{4C83CA99-8E69-4DBE-8F83-7D066D38DF9C}" xr6:coauthVersionLast="47" xr6:coauthVersionMax="47" xr10:uidLastSave="{6CF49452-E741-40DA-94EF-D04C9169DFCE}"/>
  <bookViews>
    <workbookView xWindow="-108" yWindow="-108" windowWidth="23256" windowHeight="12456" xr2:uid="{2DFA2236-C656-400A-BCCD-67EF4CCA1798}"/>
  </bookViews>
  <sheets>
    <sheet name="UA FULL SIZE-DINH MUC 1901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>'[2]Raw material movement'!#REF!</definedName>
    <definedName name="___SCM40">'[3]Raw material movement'!#REF!</definedName>
    <definedName name="__SCM40">'[4]Raw material movement'!#REF!</definedName>
    <definedName name="_2DATA_DATA2_L">'[5]#REF'!#REF!</definedName>
    <definedName name="_DATA_DATA2_L">'[6]#REF'!#REF!</definedName>
    <definedName name="_Fill" hidden="1">#REF!</definedName>
    <definedName name="_SCM40">'[3]Raw material movement'!#REF!</definedName>
    <definedName name="AB">#REF!</definedName>
    <definedName name="CODE">[7]CODE!$A$6:$B$156</definedName>
    <definedName name="dsdf">'[2]Raw material movement'!#REF!</definedName>
    <definedName name="IB">#REF!</definedName>
    <definedName name="MAHANG">#REF!</definedName>
    <definedName name="MAVT">[8]Code!$A$7:$A$73</definedName>
    <definedName name="NAVY" hidden="1">#REF!</definedName>
    <definedName name="_xlnm.Print_Area" localSheetId="0">'UA FULL SIZE-DINH MUC 190124'!$A$1:$K$36</definedName>
    <definedName name="_xlnm.Print_Titles" localSheetId="0">'UA FULL SIZE-DINH MUC 190124'!$1:$2</definedName>
    <definedName name="SESEAM" hidden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G38" i="1"/>
  <c r="F38" i="1" s="1"/>
  <c r="J37" i="1"/>
  <c r="K37" i="1" s="1"/>
  <c r="G37" i="1"/>
  <c r="F37" i="1" s="1"/>
  <c r="J36" i="1"/>
  <c r="K36" i="1" s="1"/>
  <c r="G36" i="1"/>
  <c r="F36" i="1" s="1"/>
  <c r="B36" i="1"/>
  <c r="C36" i="1" s="1"/>
  <c r="A36" i="1"/>
  <c r="J35" i="1"/>
  <c r="K35" i="1" s="1"/>
  <c r="G35" i="1"/>
  <c r="F35" i="1" s="1"/>
  <c r="B35" i="1"/>
  <c r="C35" i="1" s="1"/>
  <c r="A35" i="1"/>
  <c r="J34" i="1"/>
  <c r="K34" i="1" s="1"/>
  <c r="G34" i="1"/>
  <c r="F34" i="1" s="1"/>
  <c r="B34" i="1"/>
  <c r="C34" i="1" s="1"/>
  <c r="A34" i="1"/>
  <c r="J33" i="1"/>
  <c r="K33" i="1" s="1"/>
  <c r="G33" i="1"/>
  <c r="F33" i="1"/>
  <c r="B33" i="1"/>
  <c r="C33" i="1" s="1"/>
  <c r="A33" i="1"/>
  <c r="J32" i="1"/>
  <c r="K32" i="1" s="1"/>
  <c r="G32" i="1"/>
  <c r="F32" i="1" s="1"/>
  <c r="B32" i="1"/>
  <c r="C32" i="1" s="1"/>
  <c r="A32" i="1"/>
  <c r="J31" i="1"/>
  <c r="K31" i="1" s="1"/>
  <c r="G31" i="1"/>
  <c r="F31" i="1" s="1"/>
  <c r="B31" i="1"/>
  <c r="C31" i="1" s="1"/>
  <c r="A31" i="1"/>
  <c r="J30" i="1"/>
  <c r="K30" i="1" s="1"/>
  <c r="G30" i="1"/>
  <c r="F30" i="1"/>
  <c r="B30" i="1"/>
  <c r="C30" i="1" s="1"/>
  <c r="A30" i="1"/>
  <c r="J29" i="1"/>
  <c r="K29" i="1" s="1"/>
  <c r="G29" i="1"/>
  <c r="F29" i="1" s="1"/>
  <c r="B29" i="1"/>
  <c r="C29" i="1" s="1"/>
  <c r="A29" i="1"/>
  <c r="J28" i="1"/>
  <c r="K28" i="1" s="1"/>
  <c r="G28" i="1"/>
  <c r="F28" i="1" s="1"/>
  <c r="B28" i="1"/>
  <c r="C28" i="1" s="1"/>
  <c r="A28" i="1"/>
  <c r="J27" i="1"/>
  <c r="K27" i="1" s="1"/>
  <c r="G27" i="1"/>
  <c r="F27" i="1" s="1"/>
  <c r="B27" i="1"/>
  <c r="C27" i="1" s="1"/>
  <c r="A27" i="1"/>
  <c r="J26" i="1"/>
  <c r="K26" i="1" s="1"/>
  <c r="G26" i="1"/>
  <c r="F26" i="1" s="1"/>
  <c r="B26" i="1"/>
  <c r="C26" i="1" s="1"/>
  <c r="A26" i="1"/>
  <c r="J25" i="1"/>
  <c r="K25" i="1" s="1"/>
  <c r="G25" i="1"/>
  <c r="F25" i="1"/>
  <c r="B25" i="1"/>
  <c r="C25" i="1" s="1"/>
  <c r="A25" i="1"/>
  <c r="J24" i="1"/>
  <c r="K24" i="1" s="1"/>
  <c r="G24" i="1"/>
  <c r="F24" i="1" s="1"/>
  <c r="B24" i="1"/>
  <c r="C24" i="1" s="1"/>
  <c r="A24" i="1"/>
  <c r="J23" i="1"/>
  <c r="K23" i="1" s="1"/>
  <c r="G23" i="1"/>
  <c r="F23" i="1"/>
  <c r="B23" i="1"/>
  <c r="C23" i="1" s="1"/>
  <c r="A23" i="1"/>
  <c r="J22" i="1"/>
  <c r="K22" i="1" s="1"/>
  <c r="G22" i="1"/>
  <c r="F22" i="1" s="1"/>
  <c r="B22" i="1"/>
  <c r="C22" i="1" s="1"/>
  <c r="A22" i="1"/>
  <c r="J21" i="1"/>
  <c r="K21" i="1" s="1"/>
  <c r="G21" i="1"/>
  <c r="F21" i="1" s="1"/>
  <c r="B21" i="1"/>
  <c r="C21" i="1" s="1"/>
  <c r="A21" i="1"/>
  <c r="J20" i="1"/>
  <c r="K20" i="1" s="1"/>
  <c r="G20" i="1"/>
  <c r="F20" i="1" s="1"/>
  <c r="B20" i="1"/>
  <c r="C20" i="1" s="1"/>
  <c r="A20" i="1"/>
  <c r="J19" i="1"/>
  <c r="K19" i="1" s="1"/>
  <c r="G19" i="1"/>
  <c r="F19" i="1"/>
  <c r="B19" i="1"/>
  <c r="C19" i="1" s="1"/>
  <c r="A19" i="1"/>
  <c r="J18" i="1"/>
  <c r="K18" i="1" s="1"/>
  <c r="G18" i="1"/>
  <c r="F18" i="1" s="1"/>
  <c r="B18" i="1"/>
  <c r="C18" i="1" s="1"/>
  <c r="A18" i="1"/>
  <c r="J17" i="1"/>
  <c r="K17" i="1" s="1"/>
  <c r="G17" i="1"/>
  <c r="F17" i="1"/>
  <c r="B17" i="1"/>
  <c r="C17" i="1" s="1"/>
  <c r="A17" i="1"/>
  <c r="J16" i="1"/>
  <c r="K16" i="1" s="1"/>
  <c r="G16" i="1"/>
  <c r="F16" i="1" s="1"/>
  <c r="B16" i="1"/>
  <c r="C16" i="1" s="1"/>
  <c r="A16" i="1"/>
  <c r="J15" i="1"/>
  <c r="K15" i="1" s="1"/>
  <c r="G15" i="1"/>
  <c r="F15" i="1" s="1"/>
  <c r="B15" i="1"/>
  <c r="C15" i="1" s="1"/>
  <c r="A15" i="1"/>
  <c r="J14" i="1"/>
  <c r="K14" i="1" s="1"/>
  <c r="G14" i="1"/>
  <c r="F14" i="1"/>
  <c r="B14" i="1"/>
  <c r="C14" i="1" s="1"/>
  <c r="A14" i="1"/>
  <c r="J13" i="1"/>
  <c r="K13" i="1" s="1"/>
  <c r="G13" i="1"/>
  <c r="F13" i="1" s="1"/>
  <c r="B13" i="1"/>
  <c r="C13" i="1" s="1"/>
  <c r="A13" i="1"/>
  <c r="J12" i="1"/>
  <c r="K12" i="1" s="1"/>
  <c r="G12" i="1"/>
  <c r="F12" i="1" s="1"/>
  <c r="B12" i="1"/>
  <c r="C12" i="1" s="1"/>
  <c r="A12" i="1"/>
  <c r="J11" i="1"/>
  <c r="K11" i="1" s="1"/>
  <c r="G11" i="1"/>
  <c r="F11" i="1" s="1"/>
  <c r="B11" i="1"/>
  <c r="C11" i="1" s="1"/>
  <c r="A11" i="1"/>
  <c r="J10" i="1"/>
  <c r="K10" i="1" s="1"/>
  <c r="G10" i="1"/>
  <c r="F10" i="1" s="1"/>
  <c r="B10" i="1"/>
  <c r="C10" i="1" s="1"/>
  <c r="A10" i="1"/>
  <c r="J9" i="1"/>
  <c r="K9" i="1" s="1"/>
  <c r="G9" i="1"/>
  <c r="F9" i="1" s="1"/>
  <c r="B9" i="1"/>
  <c r="C9" i="1" s="1"/>
  <c r="A9" i="1"/>
  <c r="J8" i="1"/>
  <c r="K8" i="1" s="1"/>
  <c r="G8" i="1"/>
  <c r="F8" i="1" s="1"/>
  <c r="B8" i="1"/>
  <c r="C8" i="1" s="1"/>
  <c r="A8" i="1"/>
  <c r="J7" i="1"/>
  <c r="K7" i="1" s="1"/>
  <c r="G7" i="1"/>
  <c r="F7" i="1" s="1"/>
  <c r="B7" i="1"/>
  <c r="C7" i="1" s="1"/>
  <c r="A7" i="1"/>
  <c r="J6" i="1"/>
  <c r="K6" i="1" s="1"/>
  <c r="G6" i="1"/>
  <c r="F6" i="1"/>
  <c r="B6" i="1"/>
  <c r="C6" i="1" s="1"/>
  <c r="A6" i="1"/>
  <c r="J5" i="1"/>
  <c r="K5" i="1" s="1"/>
  <c r="G5" i="1"/>
  <c r="F5" i="1" s="1"/>
  <c r="B5" i="1"/>
  <c r="C5" i="1" s="1"/>
  <c r="A5" i="1"/>
  <c r="J4" i="1"/>
  <c r="K4" i="1" s="1"/>
  <c r="G4" i="1"/>
  <c r="F4" i="1" s="1"/>
  <c r="B4" i="1"/>
  <c r="C4" i="1" s="1"/>
  <c r="A4" i="1"/>
  <c r="J3" i="1"/>
  <c r="K3" i="1" s="1"/>
  <c r="G3" i="1"/>
  <c r="F3" i="1" s="1"/>
  <c r="B3" i="1"/>
  <c r="C3" i="1" s="1"/>
  <c r="A3" i="1"/>
</calcChain>
</file>

<file path=xl/sharedStrings.xml><?xml version="1.0" encoding="utf-8"?>
<sst xmlns="http://schemas.openxmlformats.org/spreadsheetml/2006/main" count="21" uniqueCount="21">
  <si>
    <t>SAMPLE MEAS</t>
  </si>
  <si>
    <t>REF</t>
  </si>
  <si>
    <t>DESCRIPTION</t>
  </si>
  <si>
    <t>MÔ TẢ</t>
  </si>
  <si>
    <t>GRADE</t>
  </si>
  <si>
    <t>TOL+/-</t>
  </si>
  <si>
    <t>S</t>
  </si>
  <si>
    <t>M</t>
  </si>
  <si>
    <t>L</t>
  </si>
  <si>
    <t>XL</t>
  </si>
  <si>
    <t>XXL</t>
  </si>
  <si>
    <t>Dài dây kéo giữa trước đặt hàng</t>
  </si>
  <si>
    <t>Dài day luồn nón đặt hàng ( tính cái .dư ra khỏi mắt cáo 16cm)</t>
  </si>
  <si>
    <t>Dài day tep cục chặn đặt hàng</t>
  </si>
  <si>
    <t>25cm chung size</t>
  </si>
  <si>
    <t>NOTES</t>
  </si>
  <si>
    <t>HB 23/8/23</t>
  </si>
  <si>
    <t xml:space="preserve">SET UP SPEC FOR NEW FIT OF SWEAT - FACTORY TO FOLLOW SPEC FOR P1 </t>
  </si>
  <si>
    <t>KL 11.10.23</t>
  </si>
  <si>
    <t xml:space="preserve">CONTRAST STITCHING FOR THE THREE TOP STITCH
BRANINDING POSITION ON THE POCKET
DOUBLE LAYER ON THE FRONT POUCH POCKETS - MATCHING MATERIAL TO BASE OR A LIGHTER WEIGHT JERSEY?
THE WIDTH OF THE CHANNEL MEASURES TO SPEC BUT CHRIS IS WANTING IT TO BE WIDER IN WIDTH
FRONT POCKET - TOP EGDE MMNT IS UNEVEN WITH THE LHSAW MEASURING 9.6CM AND RHSAW MEASURING 10.8CM PLEASE ENSURE THIS IS EVENLY DISTRIBUTED. </t>
  </si>
  <si>
    <t>Copyright 2016 © PALACE all rights reserved. PALACE is a trademark of Palace Skateboards Limited.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</si>
</sst>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color theme="1"/>
      <name val="Aptos Narrow"/>
      <family val="2"/>
      <scheme val="minor"/>
    </font>
    <font>
      <sz val="14"/>
      <color theme="1"/>
      <name val="Helvetica"/>
      <family val="2"/>
    </font>
    <font>
      <sz val="12"/>
      <color theme="1"/>
      <name val="Aptos Narrow"/>
      <family val="1"/>
      <charset val="136"/>
      <scheme val="minor"/>
    </font>
    <font>
      <sz val="14"/>
      <name val="Helvetica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9"/>
      <color theme="1"/>
      <name val="Helvetica"/>
      <family val="2"/>
    </font>
    <font>
      <sz val="12"/>
      <name val="Helvetica"/>
      <family val="2"/>
    </font>
    <font>
      <sz val="18"/>
      <name val="Arial"/>
      <family val="2"/>
    </font>
    <font>
      <b/>
      <sz val="1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9"/>
      <name val="Helvetica"/>
      <family val="2"/>
    </font>
    <font>
      <b/>
      <sz val="9"/>
      <color rgb="FFFF0000"/>
      <name val="Helvetica"/>
      <family val="2"/>
    </font>
    <font>
      <b/>
      <sz val="8"/>
      <color rgb="FFFF0000"/>
      <name val="Helvetica"/>
      <family val="2"/>
    </font>
    <font>
      <sz val="8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vertical="center"/>
    </xf>
  </cellStyleXfs>
  <cellXfs count="5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0" xfId="1"/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0" xfId="1" applyFont="1"/>
    <xf numFmtId="0" fontId="6" fillId="0" borderId="7" xfId="1" applyFont="1" applyBorder="1" applyAlignment="1">
      <alignment horizontal="center"/>
    </xf>
    <xf numFmtId="0" fontId="8" fillId="0" borderId="5" xfId="2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1" fontId="10" fillId="0" borderId="0" xfId="1" applyNumberFormat="1" applyFont="1" applyAlignment="1">
      <alignment horizontal="center" vertical="top" shrinkToFit="1"/>
    </xf>
    <xf numFmtId="164" fontId="10" fillId="0" borderId="0" xfId="1" applyNumberFormat="1" applyFont="1" applyAlignment="1">
      <alignment horizontal="center" vertical="top" shrinkToFit="1"/>
    </xf>
    <xf numFmtId="0" fontId="4" fillId="2" borderId="5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/>
    </xf>
    <xf numFmtId="0" fontId="12" fillId="0" borderId="5" xfId="2" applyFont="1" applyBorder="1" applyAlignment="1">
      <alignment vertical="center" wrapText="1"/>
    </xf>
    <xf numFmtId="0" fontId="12" fillId="3" borderId="5" xfId="2" applyFont="1" applyFill="1" applyBorder="1" applyAlignment="1">
      <alignment vertical="center" wrapText="1"/>
    </xf>
    <xf numFmtId="0" fontId="13" fillId="3" borderId="5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164" fontId="15" fillId="0" borderId="0" xfId="1" applyNumberFormat="1" applyFont="1" applyAlignment="1">
      <alignment horizontal="center" vertical="top" shrinkToFit="1"/>
    </xf>
    <xf numFmtId="0" fontId="16" fillId="0" borderId="10" xfId="1" applyFont="1" applyBorder="1" applyAlignment="1">
      <alignment horizontal="left" vertical="center" indent="1"/>
    </xf>
    <xf numFmtId="0" fontId="17" fillId="0" borderId="11" xfId="1" applyFont="1" applyBorder="1" applyAlignment="1">
      <alignment vertical="center"/>
    </xf>
    <xf numFmtId="0" fontId="16" fillId="0" borderId="11" xfId="1" applyFont="1" applyBorder="1" applyAlignment="1">
      <alignment vertical="center"/>
    </xf>
    <xf numFmtId="0" fontId="16" fillId="2" borderId="11" xfId="1" applyFont="1" applyFill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left" vertical="center" indent="1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left" vertical="center" indent="1"/>
    </xf>
    <xf numFmtId="0" fontId="18" fillId="0" borderId="0" xfId="1" applyFont="1" applyAlignment="1">
      <alignment vertical="center"/>
    </xf>
    <xf numFmtId="0" fontId="16" fillId="2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9" fillId="0" borderId="12" xfId="1" applyFont="1" applyBorder="1" applyAlignment="1">
      <alignment horizontal="left" vertical="center" indent="1"/>
    </xf>
    <xf numFmtId="0" fontId="20" fillId="0" borderId="13" xfId="1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vertical="center"/>
    </xf>
    <xf numFmtId="0" fontId="18" fillId="2" borderId="0" xfId="1" applyFont="1" applyFill="1" applyAlignment="1">
      <alignment vertical="center"/>
    </xf>
    <xf numFmtId="0" fontId="21" fillId="0" borderId="14" xfId="1" applyFont="1" applyBorder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8" fillId="0" borderId="15" xfId="1" applyFont="1" applyBorder="1" applyAlignment="1">
      <alignment horizontal="left" vertical="center" indent="1"/>
    </xf>
    <xf numFmtId="0" fontId="21" fillId="0" borderId="16" xfId="1" applyFont="1" applyBorder="1" applyAlignment="1">
      <alignment horizontal="left" vertical="top" wrapText="1"/>
    </xf>
    <xf numFmtId="0" fontId="21" fillId="0" borderId="17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" fillId="2" borderId="0" xfId="1" applyFill="1"/>
  </cellXfs>
  <cellStyles count="3">
    <cellStyle name="Normal" xfId="0" builtinId="0"/>
    <cellStyle name="Normal 9" xfId="1" xr:uid="{0A58F286-A698-45DA-874A-5E0E33F197A8}"/>
    <cellStyle name="一般 2 3" xfId="2" xr:uid="{9D579B0C-6ADF-4D65-AC65-F7162211E4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</xdr:row>
      <xdr:rowOff>0</xdr:rowOff>
    </xdr:from>
    <xdr:ext cx="304800" cy="335280"/>
    <xdr:sp macro="" textlink="">
      <xdr:nvSpPr>
        <xdr:cNvPr id="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3D2921-630E-4723-A5F8-73DA27A47673}"/>
            </a:ext>
          </a:extLst>
        </xdr:cNvPr>
        <xdr:cNvSpPr>
          <a:spLocks noChangeAspect="1" noChangeArrowheads="1"/>
        </xdr:cNvSpPr>
      </xdr:nvSpPr>
      <xdr:spPr bwMode="auto">
        <a:xfrm>
          <a:off x="15270480" y="1866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1BBEFA-BC44-497F-AB65-7FF929D55595}"/>
            </a:ext>
          </a:extLst>
        </xdr:cNvPr>
        <xdr:cNvSpPr>
          <a:spLocks noChangeAspect="1" noChangeArrowheads="1"/>
        </xdr:cNvSpPr>
      </xdr:nvSpPr>
      <xdr:spPr bwMode="auto">
        <a:xfrm>
          <a:off x="15270480" y="1866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304800" cy="33909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164F9A-ECE0-4B7E-9EAD-7A8FCE3AD36B}"/>
            </a:ext>
          </a:extLst>
        </xdr:cNvPr>
        <xdr:cNvSpPr>
          <a:spLocks noChangeAspect="1" noChangeArrowheads="1"/>
        </xdr:cNvSpPr>
      </xdr:nvSpPr>
      <xdr:spPr bwMode="auto">
        <a:xfrm>
          <a:off x="15270480" y="1866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532DD9-5C92-4793-9854-57860475A8B2}"/>
            </a:ext>
          </a:extLst>
        </xdr:cNvPr>
        <xdr:cNvSpPr>
          <a:spLocks noChangeAspect="1" noChangeArrowheads="1"/>
        </xdr:cNvSpPr>
      </xdr:nvSpPr>
      <xdr:spPr bwMode="auto">
        <a:xfrm>
          <a:off x="15270480" y="1866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304800" cy="33528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EECFA0-266F-4BE6-9801-D7D6AF76EBB5}"/>
            </a:ext>
          </a:extLst>
        </xdr:cNvPr>
        <xdr:cNvSpPr>
          <a:spLocks noChangeAspect="1" noChangeArrowheads="1"/>
        </xdr:cNvSpPr>
      </xdr:nvSpPr>
      <xdr:spPr bwMode="auto">
        <a:xfrm>
          <a:off x="15270480" y="1866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C5484A-0691-49D5-9E02-8D6C1BAC9CDF}"/>
            </a:ext>
          </a:extLst>
        </xdr:cNvPr>
        <xdr:cNvSpPr>
          <a:spLocks noChangeAspect="1" noChangeArrowheads="1"/>
        </xdr:cNvSpPr>
      </xdr:nvSpPr>
      <xdr:spPr bwMode="auto">
        <a:xfrm>
          <a:off x="15270480" y="1866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8F2CCF-5232-4B70-8BB9-1AC18F2CB1D1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F8E5F2-EE6C-4D25-B385-0D418EE40ACC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909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D1E7EC-BF7B-4520-AE36-0E8537E4819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7A9476-FDA4-4419-9CCD-22D02B1548E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528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962373-C8D5-4A4F-ABA6-D380C4079297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28E71A-4640-4CE2-897B-4311A8E50FEB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0AC656-AEA3-411B-A565-75924C5C494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130521-1314-4A05-A6B2-FB3E32F58C14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909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1AE037-5A82-4CDC-BBEE-EB98345478CA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C464B8-EABB-44EA-BC17-1666DA3997B8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528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19FC8D-C2F3-4BA3-B0F0-584975ED2FFF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E555C3-16CB-49E5-B8D2-D4EFF08B97A9}"/>
            </a:ext>
          </a:extLst>
        </xdr:cNvPr>
        <xdr:cNvSpPr>
          <a:spLocks noChangeAspect="1" noChangeArrowheads="1"/>
        </xdr:cNvSpPr>
      </xdr:nvSpPr>
      <xdr:spPr bwMode="auto">
        <a:xfrm>
          <a:off x="9189720" y="24003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PALACE/9.%20AW24/1.%20AUTUMN/2%20-%20PRODUCTION/3.%20STYLE%20FILE%20-%20COMMENTS/CUTTING%20DOCKETS/BULK/CUT%20&amp;%20SEW/APPROVED%20SPEC/P27HDC33%20-%20UA%20FULL%20SIZE%20-%20TRIPLE%20STITCH%20ZIP%20HOOD.xlsx" TargetMode="External"/><Relationship Id="rId2" Type="http://schemas.microsoft.com/office/2019/04/relationships/externalLinkLongPath" Target="/sites/COMMERCIAL/Shared%20Documents/General/2-CUSTOMER-FOLDER/PALACE/9.%20AW24/1.%20AUTUMN/2%20-%20PRODUCTION/3.%20STYLE%20FILE%20-%20COMMENTS/CUTTING%20DOCKETS/BULK/CUT%20&amp;%20SEW/APPROVED%20SPEC/P27HDC33%20-%20UA%20FULL%20SIZE%20-%20TRIPLE%20STITCH%20ZIP%20HOOD.xlsx?E9E7A71B" TargetMode="External"/><Relationship Id="rId1" Type="http://schemas.openxmlformats.org/officeDocument/2006/relationships/externalLinkPath" Target="file:///\\E9E7A71B\P27HDC33%20-%20UA%20FULL%20SIZE%20-%20TRIPLE%20STITCH%20ZIP%20HOO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AMPLE MEASURES"/>
      <sheetName val="UA CHINH SUA 200923"/>
      <sheetName val="GRADING "/>
      <sheetName val="UA FULL SIZE-DINH MUC 190124"/>
      <sheetName val="UA CHINH SUA 261223"/>
      <sheetName val="GRADING  (2)"/>
      <sheetName val="SAMPLE MEASURES (3)"/>
      <sheetName val="SAMPLE MEASURES (2)"/>
      <sheetName val="GRADE FOR PROTO 17.08.23"/>
      <sheetName val="3. ĐỊNH VỊ HÌNH IN.THÊU"/>
      <sheetName val="4. THÔNG SỐ SẢN XUẤT"/>
    </sheetNames>
    <sheetDataSet>
      <sheetData sheetId="0">
        <row r="7">
          <cell r="B7" t="str">
            <v>FRONT LENGTH - from HSP to front hem - 2cm increment</v>
          </cell>
          <cell r="C7" t="str">
            <v>DÀI ÁO TỪ ĐỈNH VAI</v>
          </cell>
        </row>
        <row r="8">
          <cell r="B8" t="str">
            <v>CF ZIP - 2cm increment</v>
          </cell>
          <cell r="C8" t="str">
            <v xml:space="preserve">DÀI DÂY KÉO </v>
          </cell>
        </row>
        <row r="9">
          <cell r="B9" t="str">
            <v>BACK LENGTH - from CB neck point to back hem - 2cm increment</v>
          </cell>
          <cell r="C9" t="str">
            <v>DÀI ÁO THÂN SAU ĐO TỪ GIỮA CỔ SAU</v>
          </cell>
        </row>
        <row r="10">
          <cell r="B10" t="str">
            <v>1/2 CHEST AT ARMPIT - 2cm below underarm point</v>
          </cell>
          <cell r="C10" t="str">
            <v>1/2 NGỰC DƯỚI NÁCH 2CM</v>
          </cell>
        </row>
        <row r="11">
          <cell r="B11" t="str">
            <v>1/2 HEM  STRETCHED FLAT - 2cm above rib seam stretched flat</v>
          </cell>
          <cell r="C11" t="str">
            <v>1/2 LAI ĐO CĂNG - ĐO TRÊN RIB 2CM</v>
          </cell>
        </row>
        <row r="12">
          <cell r="B12" t="str">
            <v xml:space="preserve">1/2 HEM  RELAXED - bottom edge of rib </v>
          </cell>
          <cell r="C12" t="str">
            <v>1/2 LAI ĐO ÊM</v>
          </cell>
        </row>
        <row r="13">
          <cell r="B13" t="str">
            <v>X CHEST -  from armhole to armhole @ 18.5cms below HSP</v>
          </cell>
          <cell r="C13" t="str">
            <v>NGỰC TRƯỚC TỪ ĐỈNH VAI XUỐNG 18.5CM</v>
          </cell>
        </row>
        <row r="14">
          <cell r="B14" t="str">
            <v>X BACK  - from armhole to armhole @  18.5cms below HSP</v>
          </cell>
          <cell r="C14" t="str">
            <v>NGỰC SAU TỪ ĐỈNH VAI XUỐNG 18.5CM</v>
          </cell>
        </row>
        <row r="15">
          <cell r="B15" t="str">
            <v>OVERARM INC CUFF- from LOW shoulder point ,down top arm line, to sleeve hem edge</v>
          </cell>
          <cell r="C15" t="str">
            <v>DÀI TAY TỪ ĐẦU VAI ĐẾN CỬA TAY</v>
          </cell>
        </row>
        <row r="16">
          <cell r="B16" t="str">
            <v>UNDERARM - from u/arm pt to sleeve hem edge</v>
          </cell>
          <cell r="C16" t="str">
            <v>DÀI TAY TRONG</v>
          </cell>
        </row>
        <row r="17">
          <cell r="B17" t="str">
            <v>SHOULDER TO SHOULDER - from shoulder point to shoulder point</v>
          </cell>
          <cell r="C17" t="str">
            <v>NGANG VAI TỪ VAI ĐẾN VAI</v>
          </cell>
        </row>
        <row r="18">
          <cell r="B18" t="str">
            <v>SHOULDER (SINGLE)</v>
          </cell>
          <cell r="C18" t="str">
            <v>NGANG VAI TỪ ĐÌNH VAI ĐẾN ĐẦU VAI</v>
          </cell>
        </row>
        <row r="19">
          <cell r="B19" t="str">
            <v>ARMHOLE (STRAIGHT) - from sh pt to u/arm pt, in a straight line with garment lay flat</v>
          </cell>
          <cell r="C19" t="str">
            <v>NÁCH ĐO THẲNG</v>
          </cell>
        </row>
        <row r="20">
          <cell r="B20" t="str">
            <v>BICEP - 2cm below u/arm on sleeve - to meet top arm line at  90• angle)</v>
          </cell>
          <cell r="C20" t="str">
            <v>BẮP TAY DƯỚI NÁCH 2CM</v>
          </cell>
        </row>
        <row r="21">
          <cell r="B21" t="str">
            <v>ELBOW  WIDTH- half way down underarm - to meet top arm line at  90• angle)</v>
          </cell>
          <cell r="C21" t="str">
            <v>KHUỶU TAY</v>
          </cell>
        </row>
        <row r="22">
          <cell r="B22" t="str">
            <v>CUFF WIDTH STRETCHED FLAT - 2cm above rib seam</v>
          </cell>
          <cell r="C22" t="str">
            <v>RỘNG CỬA TAY ĐO CĂNG - ĐO TRÊN RIB 2CM</v>
          </cell>
        </row>
        <row r="23">
          <cell r="B23" t="str">
            <v>CUFF WIDTH RELAXED bottom edge of rib opening</v>
          </cell>
          <cell r="C23" t="str">
            <v>RỘNG CỬA TAY ĐO ÊM</v>
          </cell>
        </row>
        <row r="24">
          <cell r="B24" t="str">
            <v>NECK WIDTH - HSP TO HSP (along invisible line)</v>
          </cell>
          <cell r="C24" t="str">
            <v>RỘNG CỔ</v>
          </cell>
        </row>
        <row r="25">
          <cell r="B25" t="str">
            <v>HSP LEVELTO BACK NECK DROP (from invisible line to CB neck seam)</v>
          </cell>
          <cell r="C25" t="str">
            <v>HẠ CỔ SAU</v>
          </cell>
        </row>
        <row r="26">
          <cell r="B26" t="str">
            <v>HSP LEVEL TO FRONT NECK DROP (from invisible line to CF neck seam)</v>
          </cell>
          <cell r="C26" t="str">
            <v>HẠ CỔ TRƯỚC</v>
          </cell>
        </row>
        <row r="27">
          <cell r="B27" t="str">
            <v>HOOD HEIGHT - front edge from CF neckline to peak edge</v>
          </cell>
          <cell r="C27" t="str">
            <v>CAO NÓN TẠI MIỆNG NÓN</v>
          </cell>
        </row>
        <row r="28">
          <cell r="B28" t="str">
            <v>HOOD HEIGHT from SNP- to top edge of hood</v>
          </cell>
          <cell r="C28" t="str">
            <v>CAO NÓN TẠI GIỮA</v>
          </cell>
        </row>
        <row r="29">
          <cell r="B29" t="str">
            <v>HOOD WIDTH - WIDEST - from top edge CF zip to back of hood - hood lay flat</v>
          </cell>
          <cell r="C29" t="str">
            <v>RỘNG NÓN TẠI GIỮA</v>
          </cell>
        </row>
        <row r="30">
          <cell r="B30" t="str">
            <v>OVERHEAD - from peak edge - along  crown of hood - to nape</v>
          </cell>
          <cell r="C30" t="str">
            <v>VÒNG NÓN</v>
          </cell>
        </row>
        <row r="31">
          <cell r="B31" t="str">
            <v>HOOD CORD CHANNEL WIDTH</v>
          </cell>
          <cell r="C31" t="str">
            <v>TO BẢN MIỆNG NÓN</v>
          </cell>
        </row>
        <row r="32">
          <cell r="B32" t="str">
            <v>CF TO CB NECKLINE - along neck seam with garment fastened</v>
          </cell>
          <cell r="C32" t="str">
            <v>RỘNG NÓN TĐO TỪ GIỮA TRƯỚC ĐẾN GIỮA SAU</v>
          </cell>
        </row>
        <row r="33">
          <cell r="B33" t="str">
            <v>CORD HANGING LENGTH EACH - with cord channel stretched flat</v>
          </cell>
          <cell r="C33" t="str">
            <v>DÀI DÂY LUỒN DƯ RA KHỎI MẮC CÁO</v>
          </cell>
        </row>
        <row r="34">
          <cell r="B34" t="str">
            <v>CUFF DEPTH</v>
          </cell>
          <cell r="C34" t="str">
            <v>TO BẢN LAI TAY</v>
          </cell>
        </row>
        <row r="35">
          <cell r="B35" t="str">
            <v xml:space="preserve">HEM DEPTH </v>
          </cell>
          <cell r="C35" t="str">
            <v>TO BẢN LAI ÁO</v>
          </cell>
        </row>
        <row r="36">
          <cell r="B36" t="str">
            <v xml:space="preserve">WIDTH OF POCKET TOP EDGE </v>
          </cell>
          <cell r="C36" t="str">
            <v>RỘNG TÚI TẠI CẠNH TRÊN TÚI</v>
          </cell>
        </row>
        <row r="37">
          <cell r="B37" t="str">
            <v>WIDTH OF POCKET WIDEST</v>
          </cell>
          <cell r="C37" t="str">
            <v>RỘNG TÚI TẠI ĐIỂM RỘNG NHẤT</v>
          </cell>
        </row>
        <row r="38">
          <cell r="B38" t="str">
            <v>WIDTH OF POCKET BOTTOM EDGE</v>
          </cell>
          <cell r="C38" t="str">
            <v>RỘNG TÚI TẠI ĐÁY TÚI</v>
          </cell>
        </row>
        <row r="39">
          <cell r="B39" t="str">
            <v>POCKET HEIGHT</v>
          </cell>
          <cell r="C39" t="str">
            <v>CAO TÚI</v>
          </cell>
        </row>
        <row r="40">
          <cell r="B40" t="str">
            <v>POCKET HEIGHT AT SIDES</v>
          </cell>
          <cell r="C40" t="str">
            <v>CAO CẠNH TÚI</v>
          </cell>
        </row>
      </sheetData>
      <sheetData sheetId="1" refreshError="1"/>
      <sheetData sheetId="2" refreshError="1"/>
      <sheetData sheetId="3"/>
      <sheetData sheetId="4" refreshError="1"/>
      <sheetData sheetId="5">
        <row r="7">
          <cell r="A7" t="str">
            <v>A1</v>
          </cell>
          <cell r="B7" t="str">
            <v>FRONT LENGTH - from HSP to front hem - 2cm increment</v>
          </cell>
        </row>
        <row r="8">
          <cell r="A8" t="str">
            <v>Z1</v>
          </cell>
          <cell r="B8" t="str">
            <v>CF ZIP - 2cm increment</v>
          </cell>
        </row>
        <row r="9">
          <cell r="A9" t="str">
            <v>A2</v>
          </cell>
          <cell r="B9" t="str">
            <v>BACK LENGTH - from CB neck point to back hem - 2cm increment</v>
          </cell>
        </row>
        <row r="10">
          <cell r="A10" t="str">
            <v>B</v>
          </cell>
          <cell r="B10" t="str">
            <v>1/2 CHEST AT ARMPIT - 2cm below underarm point</v>
          </cell>
        </row>
        <row r="11">
          <cell r="A11" t="str">
            <v>C1</v>
          </cell>
          <cell r="B11" t="str">
            <v>1/2 HEM  STRETCHED FLAT - 2cm above rib seam stretched flat</v>
          </cell>
        </row>
        <row r="12">
          <cell r="A12" t="str">
            <v>C2</v>
          </cell>
          <cell r="B12" t="str">
            <v xml:space="preserve">1/2 HEM  RELAXED - bottom edge of rib </v>
          </cell>
        </row>
        <row r="13">
          <cell r="A13" t="str">
            <v>F1</v>
          </cell>
          <cell r="B13" t="str">
            <v>X CHEST -  from armhole to armhole @ 18.5cms below HSP</v>
          </cell>
        </row>
        <row r="14">
          <cell r="A14" t="str">
            <v>F2</v>
          </cell>
          <cell r="B14" t="str">
            <v>X BACK  - from armhole to armhole @  18.5cms below HSP</v>
          </cell>
        </row>
        <row r="15">
          <cell r="A15" t="str">
            <v>D1</v>
          </cell>
          <cell r="B15" t="str">
            <v>OVERARM INC CUFF- from LOW shoulder point ,down top arm line, to sleeve hem edge</v>
          </cell>
        </row>
        <row r="16">
          <cell r="A16" t="str">
            <v>D2</v>
          </cell>
          <cell r="B16" t="str">
            <v>UNDERARM - from u/arm pt to sleeve hem edge</v>
          </cell>
        </row>
        <row r="17">
          <cell r="A17" t="str">
            <v>E</v>
          </cell>
          <cell r="B17" t="str">
            <v>SHOULDER TO SHOULDER - from shoulder point to shoulder point</v>
          </cell>
        </row>
        <row r="18">
          <cell r="A18" t="str">
            <v>E2</v>
          </cell>
          <cell r="B18" t="str">
            <v>SHOULDER (SINGLE)</v>
          </cell>
        </row>
        <row r="19">
          <cell r="A19" t="str">
            <v>G2</v>
          </cell>
          <cell r="B19" t="str">
            <v>ARMHOLE (STRAIGHT) - from sh pt to u/arm pt, in a straight line with garment lay flat</v>
          </cell>
        </row>
        <row r="20">
          <cell r="A20" t="str">
            <v>G1</v>
          </cell>
          <cell r="B20" t="str">
            <v>BICEP - 2cm below u/arm on sleeve - to meet top arm line at  90• angle)</v>
          </cell>
        </row>
        <row r="21">
          <cell r="A21" t="str">
            <v>H</v>
          </cell>
          <cell r="B21" t="str">
            <v>ELBOW  WIDTH- half way down underarm - to meet top arm line at  90• angle)</v>
          </cell>
        </row>
        <row r="22">
          <cell r="A22" t="str">
            <v>J1</v>
          </cell>
          <cell r="B22" t="str">
            <v>CUFF WIDTH STRETCHED FLAT - 2cm above rib seam</v>
          </cell>
        </row>
        <row r="23">
          <cell r="A23" t="str">
            <v>J2</v>
          </cell>
          <cell r="B23" t="str">
            <v>CUFF WIDTH RELAXED bottom edge of rib opening</v>
          </cell>
        </row>
        <row r="24">
          <cell r="A24" t="str">
            <v xml:space="preserve">P </v>
          </cell>
          <cell r="B24" t="str">
            <v>NECK WIDTH - HSP TO HSP (along invisible line)</v>
          </cell>
        </row>
        <row r="25">
          <cell r="A25" t="str">
            <v>Q</v>
          </cell>
          <cell r="B25" t="str">
            <v>HSP LEVELTO BACK NECK DROP (from invisible line to CB neck seam)</v>
          </cell>
        </row>
        <row r="26">
          <cell r="A26" t="str">
            <v>R</v>
          </cell>
          <cell r="B26" t="str">
            <v>HSP LEVEL TO FRONT NECK DROP (from invisible line to CF neck seam)</v>
          </cell>
        </row>
        <row r="27">
          <cell r="A27" t="str">
            <v>S1</v>
          </cell>
          <cell r="B27" t="str">
            <v>HOOD HEIGHT - front edge from CF neckline to peak edge</v>
          </cell>
        </row>
        <row r="28">
          <cell r="A28" t="str">
            <v>T</v>
          </cell>
          <cell r="B28" t="str">
            <v>HOOD HEIGHT from SNP- to top edge of hood</v>
          </cell>
        </row>
        <row r="29">
          <cell r="A29" t="str">
            <v>U2</v>
          </cell>
          <cell r="B29" t="str">
            <v>HOOD WIDTH - WIDEST - from top edge CF zip to back of hood - hood lay flat</v>
          </cell>
        </row>
        <row r="30">
          <cell r="A30" t="str">
            <v>V</v>
          </cell>
          <cell r="B30" t="str">
            <v>OVERHEAD - from peak edge - along  crown of hood - to nape</v>
          </cell>
        </row>
        <row r="31">
          <cell r="A31" t="str">
            <v>W</v>
          </cell>
          <cell r="B31" t="str">
            <v>HOOD CORD CHANNEL WIDTH</v>
          </cell>
        </row>
        <row r="32">
          <cell r="A32" t="str">
            <v>N</v>
          </cell>
          <cell r="B32" t="str">
            <v>CF TO CB NECKLINE - along neck seam with garment fastened</v>
          </cell>
        </row>
        <row r="33">
          <cell r="A33" t="str">
            <v>CL</v>
          </cell>
          <cell r="B33" t="str">
            <v>CORD HANGING LENGTH EACH - with cord channel stretched flat</v>
          </cell>
        </row>
        <row r="34">
          <cell r="A34" t="str">
            <v>L</v>
          </cell>
          <cell r="B34" t="str">
            <v>CUFF DEPTH</v>
          </cell>
        </row>
        <row r="35">
          <cell r="A35" t="str">
            <v>M</v>
          </cell>
          <cell r="B35" t="str">
            <v xml:space="preserve">HEM DEPTH </v>
          </cell>
        </row>
        <row r="36">
          <cell r="A36" t="str">
            <v>X1</v>
          </cell>
          <cell r="B36" t="str">
            <v xml:space="preserve">WIDTH OF POCKET TOP EDGE </v>
          </cell>
        </row>
        <row r="37">
          <cell r="A37" t="str">
            <v>X2</v>
          </cell>
          <cell r="B37" t="str">
            <v>WIDTH OF POCKET WIDEST</v>
          </cell>
        </row>
        <row r="38">
          <cell r="A38" t="str">
            <v>X3</v>
          </cell>
          <cell r="B38" t="str">
            <v>WIDTH OF POCKET BOTTOM EDGE</v>
          </cell>
        </row>
        <row r="39">
          <cell r="A39" t="str">
            <v>Y1</v>
          </cell>
          <cell r="B39" t="str">
            <v>POCKET HEIGHT</v>
          </cell>
        </row>
        <row r="40">
          <cell r="A40" t="str">
            <v>Y2</v>
          </cell>
          <cell r="B40" t="str">
            <v>POCKET HEIGHT AT SIDES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025AE-C1D7-44A2-82C6-47B7E32829DB}">
  <sheetPr>
    <pageSetUpPr fitToPage="1"/>
  </sheetPr>
  <dimension ref="A1:AQ48"/>
  <sheetViews>
    <sheetView tabSelected="1" view="pageBreakPreview" zoomScale="70" zoomScaleNormal="111" zoomScaleSheetLayoutView="70" workbookViewId="0">
      <selection activeCell="I4" sqref="I4"/>
    </sheetView>
  </sheetViews>
  <sheetFormatPr defaultColWidth="12.44140625" defaultRowHeight="15.6" x14ac:dyDescent="0.3"/>
  <cols>
    <col min="1" max="1" width="12.44140625" style="3"/>
    <col min="2" max="2" width="35.33203125" style="3" customWidth="1"/>
    <col min="3" max="3" width="44" style="3" customWidth="1"/>
    <col min="4" max="4" width="21.109375" style="3" customWidth="1"/>
    <col min="5" max="5" width="13.109375" style="3" customWidth="1"/>
    <col min="6" max="7" width="15.109375" style="3" customWidth="1"/>
    <col min="8" max="8" width="15.109375" style="54" customWidth="1"/>
    <col min="9" max="9" width="37.77734375" style="54" customWidth="1"/>
    <col min="10" max="11" width="15.109375" style="3" customWidth="1"/>
    <col min="12" max="16384" width="12.44140625" style="3"/>
  </cols>
  <sheetData>
    <row r="1" spans="1:43" ht="27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43" s="10" customFormat="1" ht="36" customHeight="1" x14ac:dyDescent="0.35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/>
      <c r="J2" s="8" t="s">
        <v>9</v>
      </c>
      <c r="K2" s="8" t="s">
        <v>10</v>
      </c>
    </row>
    <row r="3" spans="1:43" s="10" customFormat="1" ht="42" customHeight="1" x14ac:dyDescent="0.35">
      <c r="A3" s="11" t="str">
        <f>'[1]GRADING  (2)'!A7</f>
        <v>A1</v>
      </c>
      <c r="B3" s="12" t="str">
        <f>'[1]GRADING  (2)'!B7</f>
        <v>FRONT LENGTH - from HSP to front hem - 2cm increment</v>
      </c>
      <c r="C3" s="12" t="str">
        <f>VLOOKUP(B3,'[1]SAMPLE MEASURES'!B7:$C$40,2,0)</f>
        <v>DÀI ÁO TỪ ĐỈNH VAI</v>
      </c>
      <c r="D3" s="13">
        <v>2</v>
      </c>
      <c r="E3" s="14">
        <v>1</v>
      </c>
      <c r="F3" s="15">
        <f>G3-D3</f>
        <v>69</v>
      </c>
      <c r="G3" s="15">
        <f>H3-D3</f>
        <v>71</v>
      </c>
      <c r="H3" s="16">
        <v>73</v>
      </c>
      <c r="I3" s="16"/>
      <c r="J3" s="15">
        <f>H3+D3</f>
        <v>75</v>
      </c>
      <c r="K3" s="15">
        <f>J3+D3</f>
        <v>77</v>
      </c>
    </row>
    <row r="4" spans="1:43" s="10" customFormat="1" ht="42" customHeight="1" x14ac:dyDescent="0.35">
      <c r="A4" s="11" t="str">
        <f>'[1]GRADING  (2)'!A8</f>
        <v>Z1</v>
      </c>
      <c r="B4" s="12" t="str">
        <f>'[1]GRADING  (2)'!B8</f>
        <v>CF ZIP - 2cm increment</v>
      </c>
      <c r="C4" s="12" t="str">
        <f>VLOOKUP(B4,'[1]SAMPLE MEASURES'!B8:$C$40,2,0)</f>
        <v xml:space="preserve">DÀI DÂY KÉO </v>
      </c>
      <c r="D4" s="13">
        <v>2</v>
      </c>
      <c r="E4" s="14">
        <v>1</v>
      </c>
      <c r="F4" s="15">
        <f t="shared" ref="F4:F36" si="0">G4-D4</f>
        <v>59.5</v>
      </c>
      <c r="G4" s="15">
        <f t="shared" ref="G4:G36" si="1">H4-D4</f>
        <v>61.5</v>
      </c>
      <c r="H4" s="16">
        <v>63.5</v>
      </c>
      <c r="I4" s="16"/>
      <c r="J4" s="15">
        <f>H4+D4</f>
        <v>65.5</v>
      </c>
      <c r="K4" s="15">
        <f>J4+D4</f>
        <v>67.5</v>
      </c>
    </row>
    <row r="5" spans="1:43" s="10" customFormat="1" ht="66.599999999999994" customHeight="1" x14ac:dyDescent="0.35">
      <c r="A5" s="11" t="str">
        <f>'[1]GRADING  (2)'!A9</f>
        <v>A2</v>
      </c>
      <c r="B5" s="12" t="str">
        <f>'[1]GRADING  (2)'!B9</f>
        <v>BACK LENGTH - from CB neck point to back hem - 2cm increment</v>
      </c>
      <c r="C5" s="12" t="str">
        <f>VLOOKUP(B5,'[1]SAMPLE MEASURES'!B9:$C$40,2,0)</f>
        <v>DÀI ÁO THÂN SAU ĐO TỪ GIỮA CỔ SAU</v>
      </c>
      <c r="D5" s="13">
        <v>2</v>
      </c>
      <c r="E5" s="14">
        <v>1</v>
      </c>
      <c r="F5" s="15">
        <f t="shared" si="0"/>
        <v>66</v>
      </c>
      <c r="G5" s="15">
        <f t="shared" si="1"/>
        <v>68</v>
      </c>
      <c r="H5" s="16">
        <v>70</v>
      </c>
      <c r="I5" s="16"/>
      <c r="J5" s="15">
        <f>H5+D5</f>
        <v>72</v>
      </c>
      <c r="K5" s="15">
        <f>J5+D5</f>
        <v>74</v>
      </c>
    </row>
    <row r="6" spans="1:43" s="10" customFormat="1" ht="42" customHeight="1" x14ac:dyDescent="0.35">
      <c r="A6" s="11" t="str">
        <f>'[1]GRADING  (2)'!A10</f>
        <v>B</v>
      </c>
      <c r="B6" s="12" t="str">
        <f>'[1]GRADING  (2)'!B10</f>
        <v>1/2 CHEST AT ARMPIT - 2cm below underarm point</v>
      </c>
      <c r="C6" s="12" t="str">
        <f>VLOOKUP(B6,'[1]SAMPLE MEASURES'!B10:$C$40,2,0)</f>
        <v>1/2 NGỰC DƯỚI NÁCH 2CM</v>
      </c>
      <c r="D6" s="13">
        <v>3.8</v>
      </c>
      <c r="E6" s="14">
        <v>1</v>
      </c>
      <c r="F6" s="15">
        <f t="shared" si="0"/>
        <v>64.400000000000006</v>
      </c>
      <c r="G6" s="15">
        <f t="shared" si="1"/>
        <v>68.2</v>
      </c>
      <c r="H6" s="16">
        <v>72</v>
      </c>
      <c r="I6" s="16"/>
      <c r="J6" s="15">
        <f>H6+D6</f>
        <v>75.8</v>
      </c>
      <c r="K6" s="15">
        <f>J6+D6</f>
        <v>79.599999999999994</v>
      </c>
    </row>
    <row r="7" spans="1:43" s="10" customFormat="1" ht="49.5" customHeight="1" x14ac:dyDescent="0.35">
      <c r="A7" s="11" t="str">
        <f>'[1]GRADING  (2)'!A11</f>
        <v>C1</v>
      </c>
      <c r="B7" s="12" t="str">
        <f>'[1]GRADING  (2)'!B11</f>
        <v>1/2 HEM  STRETCHED FLAT - 2cm above rib seam stretched flat</v>
      </c>
      <c r="C7" s="12" t="str">
        <f>VLOOKUP(B7,'[1]SAMPLE MEASURES'!B11:$C$40,2,0)</f>
        <v>1/2 LAI ĐO CĂNG - ĐO TRÊN RIB 2CM</v>
      </c>
      <c r="D7" s="13">
        <v>3.8</v>
      </c>
      <c r="E7" s="14">
        <v>1</v>
      </c>
      <c r="F7" s="15">
        <f t="shared" si="0"/>
        <v>62.400000000000006</v>
      </c>
      <c r="G7" s="15">
        <f t="shared" si="1"/>
        <v>66.2</v>
      </c>
      <c r="H7" s="16">
        <v>70</v>
      </c>
      <c r="I7" s="16"/>
      <c r="J7" s="15">
        <f>H7+D7</f>
        <v>73.8</v>
      </c>
      <c r="K7" s="15">
        <f>J7+D7</f>
        <v>77.599999999999994</v>
      </c>
    </row>
    <row r="8" spans="1:43" s="10" customFormat="1" ht="49.5" customHeight="1" x14ac:dyDescent="0.35">
      <c r="A8" s="11" t="str">
        <f>'[1]GRADING  (2)'!A12</f>
        <v>C2</v>
      </c>
      <c r="B8" s="12" t="str">
        <f>'[1]GRADING  (2)'!B12</f>
        <v xml:space="preserve">1/2 HEM  RELAXED - bottom edge of rib </v>
      </c>
      <c r="C8" s="12" t="str">
        <f>VLOOKUP(B8,'[1]SAMPLE MEASURES'!B12:$C$40,2,0)</f>
        <v>1/2 LAI ĐO ÊM</v>
      </c>
      <c r="D8" s="13">
        <v>3.8</v>
      </c>
      <c r="E8" s="14">
        <v>1</v>
      </c>
      <c r="F8" s="15">
        <f t="shared" si="0"/>
        <v>44.900000000000006</v>
      </c>
      <c r="G8" s="15">
        <f t="shared" si="1"/>
        <v>48.7</v>
      </c>
      <c r="H8" s="16">
        <v>52.5</v>
      </c>
      <c r="I8" s="16"/>
      <c r="J8" s="15">
        <f>H8+D8</f>
        <v>56.3</v>
      </c>
      <c r="K8" s="15">
        <f>J8+D8</f>
        <v>60.099999999999994</v>
      </c>
      <c r="N8" s="17"/>
      <c r="O8" s="17"/>
      <c r="Q8" s="18"/>
      <c r="R8" s="18"/>
      <c r="S8" s="18"/>
      <c r="T8" s="18"/>
      <c r="V8" s="19"/>
      <c r="W8" s="19"/>
      <c r="X8" s="19"/>
      <c r="Y8" s="19"/>
      <c r="Z8" s="19"/>
      <c r="AB8" s="19"/>
      <c r="AC8" s="19"/>
      <c r="AD8" s="19"/>
      <c r="AE8" s="19"/>
      <c r="AF8" s="19"/>
      <c r="AH8" s="19"/>
      <c r="AI8" s="19"/>
      <c r="AJ8" s="19"/>
      <c r="AK8" s="19"/>
      <c r="AL8" s="19"/>
      <c r="AN8" s="19"/>
      <c r="AO8" s="19"/>
      <c r="AP8" s="19"/>
      <c r="AQ8" s="19"/>
    </row>
    <row r="9" spans="1:43" s="10" customFormat="1" ht="53.4" customHeight="1" x14ac:dyDescent="0.35">
      <c r="A9" s="11" t="str">
        <f>'[1]GRADING  (2)'!A13</f>
        <v>F1</v>
      </c>
      <c r="B9" s="12" t="str">
        <f>'[1]GRADING  (2)'!B13</f>
        <v>X CHEST -  from armhole to armhole @ 18.5cms below HSP</v>
      </c>
      <c r="C9" s="12" t="str">
        <f>VLOOKUP(B9,'[1]SAMPLE MEASURES'!B13:$C$40,2,0)</f>
        <v>NGỰC TRƯỚC TỪ ĐỈNH VAI XUỐNG 18.5CM</v>
      </c>
      <c r="D9" s="13">
        <v>1.9</v>
      </c>
      <c r="E9" s="14">
        <v>0.5</v>
      </c>
      <c r="F9" s="15">
        <f t="shared" si="0"/>
        <v>54.2</v>
      </c>
      <c r="G9" s="15">
        <f t="shared" si="1"/>
        <v>56.1</v>
      </c>
      <c r="H9" s="16">
        <v>58</v>
      </c>
      <c r="I9" s="16"/>
      <c r="J9" s="15">
        <f>H9+D9</f>
        <v>59.9</v>
      </c>
      <c r="K9" s="15">
        <f>J9+D9</f>
        <v>61.8</v>
      </c>
      <c r="N9" s="17"/>
      <c r="O9" s="17"/>
      <c r="Q9" s="18"/>
      <c r="R9" s="18"/>
      <c r="S9" s="18"/>
      <c r="T9" s="18"/>
      <c r="V9" s="18"/>
      <c r="W9" s="18"/>
      <c r="X9" s="18"/>
      <c r="Y9" s="18"/>
      <c r="Z9" s="18"/>
      <c r="AB9" s="18"/>
      <c r="AC9" s="18"/>
      <c r="AD9" s="18"/>
      <c r="AE9" s="18"/>
      <c r="AF9" s="18"/>
      <c r="AH9" s="18"/>
      <c r="AI9" s="18"/>
      <c r="AJ9" s="18"/>
      <c r="AK9" s="18"/>
      <c r="AL9" s="18"/>
      <c r="AN9" s="18"/>
      <c r="AO9" s="18"/>
      <c r="AP9" s="18"/>
      <c r="AQ9" s="18"/>
    </row>
    <row r="10" spans="1:43" s="10" customFormat="1" ht="63" customHeight="1" x14ac:dyDescent="0.35">
      <c r="A10" s="11" t="str">
        <f>'[1]GRADING  (2)'!A14</f>
        <v>F2</v>
      </c>
      <c r="B10" s="12" t="str">
        <f>'[1]GRADING  (2)'!B14</f>
        <v>X BACK  - from armhole to armhole @  18.5cms below HSP</v>
      </c>
      <c r="C10" s="12" t="str">
        <f>VLOOKUP(B10,'[1]SAMPLE MEASURES'!B14:$C$40,2,0)</f>
        <v>NGỰC SAU TỪ ĐỈNH VAI XUỐNG 18.5CM</v>
      </c>
      <c r="D10" s="13">
        <v>1.9</v>
      </c>
      <c r="E10" s="14">
        <v>0.5</v>
      </c>
      <c r="F10" s="15">
        <f t="shared" si="0"/>
        <v>55.7</v>
      </c>
      <c r="G10" s="15">
        <f t="shared" si="1"/>
        <v>57.6</v>
      </c>
      <c r="H10" s="16">
        <v>59.5</v>
      </c>
      <c r="I10" s="16"/>
      <c r="J10" s="15">
        <f>H10+D10</f>
        <v>61.4</v>
      </c>
      <c r="K10" s="15">
        <f>J10+D10</f>
        <v>63.3</v>
      </c>
      <c r="N10" s="17"/>
      <c r="O10" s="17"/>
      <c r="Q10" s="19"/>
      <c r="R10" s="19"/>
      <c r="S10" s="19"/>
      <c r="T10" s="19"/>
      <c r="V10" s="18"/>
      <c r="W10" s="18"/>
      <c r="X10" s="18"/>
      <c r="Y10" s="18"/>
      <c r="Z10" s="18"/>
      <c r="AB10" s="19"/>
      <c r="AC10" s="19"/>
      <c r="AD10" s="19"/>
      <c r="AE10" s="19"/>
      <c r="AF10" s="19"/>
      <c r="AH10" s="18"/>
      <c r="AI10" s="18"/>
      <c r="AJ10" s="18"/>
      <c r="AK10" s="18"/>
      <c r="AL10" s="18"/>
      <c r="AN10" s="19"/>
      <c r="AO10" s="19"/>
      <c r="AP10" s="19"/>
      <c r="AQ10" s="19"/>
    </row>
    <row r="11" spans="1:43" s="10" customFormat="1" ht="67.5" customHeight="1" x14ac:dyDescent="0.35">
      <c r="A11" s="11" t="str">
        <f>'[1]GRADING  (2)'!A15</f>
        <v>D1</v>
      </c>
      <c r="B11" s="12" t="str">
        <f>'[1]GRADING  (2)'!B15</f>
        <v>OVERARM INC CUFF- from LOW shoulder point ,down top arm line, to sleeve hem edge</v>
      </c>
      <c r="C11" s="12" t="str">
        <f>VLOOKUP(B11,'[1]SAMPLE MEASURES'!B15:$C$40,2,0)</f>
        <v>DÀI TAY TỪ ĐẦU VAI ĐẾN CỬA TAY</v>
      </c>
      <c r="D11" s="13">
        <v>1.8</v>
      </c>
      <c r="E11" s="14">
        <v>1</v>
      </c>
      <c r="F11" s="15">
        <f t="shared" si="0"/>
        <v>62.400000000000006</v>
      </c>
      <c r="G11" s="15">
        <f t="shared" si="1"/>
        <v>64.2</v>
      </c>
      <c r="H11" s="16">
        <v>66</v>
      </c>
      <c r="I11" s="16"/>
      <c r="J11" s="15">
        <f>H11+D11</f>
        <v>67.8</v>
      </c>
      <c r="K11" s="15">
        <f>J11+D11</f>
        <v>69.599999999999994</v>
      </c>
      <c r="N11" s="17"/>
      <c r="O11" s="17"/>
      <c r="Q11" s="18"/>
      <c r="R11" s="18"/>
      <c r="S11" s="18"/>
      <c r="T11" s="18"/>
      <c r="V11" s="19"/>
      <c r="W11" s="19"/>
      <c r="X11" s="19"/>
      <c r="Y11" s="19"/>
      <c r="Z11" s="19"/>
      <c r="AB11" s="19"/>
      <c r="AC11" s="19"/>
      <c r="AD11" s="19"/>
      <c r="AE11" s="19"/>
      <c r="AF11" s="19"/>
      <c r="AH11" s="19"/>
      <c r="AI11" s="19"/>
      <c r="AJ11" s="19"/>
      <c r="AK11" s="19"/>
      <c r="AL11" s="19"/>
      <c r="AN11" s="19"/>
      <c r="AO11" s="19"/>
      <c r="AP11" s="19"/>
      <c r="AQ11" s="19"/>
    </row>
    <row r="12" spans="1:43" s="10" customFormat="1" ht="51.75" customHeight="1" x14ac:dyDescent="0.35">
      <c r="A12" s="11" t="str">
        <f>'[1]GRADING  (2)'!A16</f>
        <v>D2</v>
      </c>
      <c r="B12" s="12" t="str">
        <f>'[1]GRADING  (2)'!B16</f>
        <v>UNDERARM - from u/arm pt to sleeve hem edge</v>
      </c>
      <c r="C12" s="12" t="str">
        <f>VLOOKUP(B12,'[1]SAMPLE MEASURES'!B16:$C$40,2,0)</f>
        <v>DÀI TAY TRONG</v>
      </c>
      <c r="D12" s="13">
        <v>1.2</v>
      </c>
      <c r="E12" s="14">
        <v>0.5</v>
      </c>
      <c r="F12" s="15">
        <f t="shared" si="0"/>
        <v>48.599999999999994</v>
      </c>
      <c r="G12" s="15">
        <f t="shared" si="1"/>
        <v>49.8</v>
      </c>
      <c r="H12" s="16">
        <v>51</v>
      </c>
      <c r="I12" s="16"/>
      <c r="J12" s="15">
        <f>H12+D12</f>
        <v>52.2</v>
      </c>
      <c r="K12" s="15">
        <f>J12+D12</f>
        <v>53.400000000000006</v>
      </c>
      <c r="N12" s="17"/>
      <c r="O12" s="17"/>
      <c r="Q12" s="19"/>
      <c r="R12" s="19"/>
      <c r="S12" s="19"/>
      <c r="T12" s="19"/>
      <c r="V12" s="19"/>
      <c r="W12" s="19"/>
      <c r="X12" s="19"/>
      <c r="Y12" s="19"/>
      <c r="Z12" s="19"/>
      <c r="AB12" s="19"/>
      <c r="AC12" s="19"/>
      <c r="AD12" s="19"/>
      <c r="AE12" s="19"/>
      <c r="AF12" s="19"/>
      <c r="AH12" s="19"/>
      <c r="AI12" s="19"/>
      <c r="AJ12" s="19"/>
      <c r="AK12" s="19"/>
      <c r="AL12" s="19"/>
      <c r="AN12" s="19"/>
      <c r="AO12" s="19"/>
      <c r="AP12" s="19"/>
      <c r="AQ12" s="19"/>
    </row>
    <row r="13" spans="1:43" s="10" customFormat="1" ht="57" customHeight="1" x14ac:dyDescent="0.35">
      <c r="A13" s="11" t="str">
        <f>'[1]GRADING  (2)'!A17</f>
        <v>E</v>
      </c>
      <c r="B13" s="12" t="str">
        <f>'[1]GRADING  (2)'!B17</f>
        <v>SHOULDER TO SHOULDER - from shoulder point to shoulder point</v>
      </c>
      <c r="C13" s="12" t="str">
        <f>VLOOKUP(B13,'[1]SAMPLE MEASURES'!B17:$C$40,2,0)</f>
        <v>NGANG VAI TỪ VAI ĐẾN VAI</v>
      </c>
      <c r="D13" s="13">
        <v>1.9</v>
      </c>
      <c r="E13" s="14">
        <v>1</v>
      </c>
      <c r="F13" s="15">
        <f t="shared" si="0"/>
        <v>58.7</v>
      </c>
      <c r="G13" s="15">
        <f t="shared" si="1"/>
        <v>60.6</v>
      </c>
      <c r="H13" s="20">
        <v>62.5</v>
      </c>
      <c r="I13" s="20"/>
      <c r="J13" s="15">
        <f>H13+D13</f>
        <v>64.400000000000006</v>
      </c>
      <c r="K13" s="15">
        <f>J13+D13</f>
        <v>66.300000000000011</v>
      </c>
      <c r="N13" s="17"/>
      <c r="O13" s="17"/>
      <c r="Q13" s="19"/>
      <c r="R13" s="19"/>
      <c r="S13" s="19"/>
      <c r="T13" s="19"/>
      <c r="V13" s="19"/>
      <c r="W13" s="19"/>
      <c r="X13" s="19"/>
      <c r="Y13" s="19"/>
      <c r="Z13" s="19"/>
      <c r="AB13" s="19"/>
      <c r="AC13" s="19"/>
      <c r="AD13" s="19"/>
      <c r="AE13" s="19"/>
      <c r="AF13" s="19"/>
      <c r="AH13" s="19"/>
      <c r="AI13" s="19"/>
      <c r="AJ13" s="19"/>
      <c r="AK13" s="19"/>
      <c r="AL13" s="19"/>
      <c r="AN13" s="19"/>
      <c r="AO13" s="19"/>
      <c r="AP13" s="19"/>
      <c r="AQ13" s="19"/>
    </row>
    <row r="14" spans="1:43" s="10" customFormat="1" ht="35.25" customHeight="1" x14ac:dyDescent="0.35">
      <c r="A14" s="11" t="str">
        <f>'[1]GRADING  (2)'!A18</f>
        <v>E2</v>
      </c>
      <c r="B14" s="12" t="str">
        <f>'[1]GRADING  (2)'!B18</f>
        <v>SHOULDER (SINGLE)</v>
      </c>
      <c r="C14" s="12" t="str">
        <f>VLOOKUP(B14,'[1]SAMPLE MEASURES'!B18:$C$40,2,0)</f>
        <v>NGANG VAI TỪ ĐÌNH VAI ĐẾN ĐẦU VAI</v>
      </c>
      <c r="D14" s="13">
        <v>0.6</v>
      </c>
      <c r="E14" s="14">
        <v>0.5</v>
      </c>
      <c r="F14" s="15">
        <f t="shared" si="0"/>
        <v>20.799999999999997</v>
      </c>
      <c r="G14" s="15">
        <f t="shared" si="1"/>
        <v>21.4</v>
      </c>
      <c r="H14" s="16">
        <v>22</v>
      </c>
      <c r="I14" s="16"/>
      <c r="J14" s="15">
        <f>H14+D14</f>
        <v>22.6</v>
      </c>
      <c r="K14" s="15">
        <f>J14+D14</f>
        <v>23.200000000000003</v>
      </c>
      <c r="N14" s="17"/>
      <c r="O14" s="17"/>
      <c r="Q14" s="19"/>
      <c r="R14" s="19"/>
      <c r="S14" s="19"/>
      <c r="T14" s="19"/>
      <c r="V14" s="19"/>
      <c r="W14" s="19"/>
      <c r="X14" s="19"/>
      <c r="Y14" s="19"/>
      <c r="Z14" s="19"/>
      <c r="AB14" s="19"/>
      <c r="AC14" s="19"/>
      <c r="AD14" s="19"/>
      <c r="AE14" s="19"/>
      <c r="AF14" s="19"/>
      <c r="AH14" s="19"/>
      <c r="AI14" s="19"/>
      <c r="AJ14" s="19"/>
      <c r="AK14" s="19"/>
      <c r="AL14" s="19"/>
      <c r="AN14" s="19"/>
      <c r="AO14" s="19"/>
      <c r="AP14" s="19"/>
      <c r="AQ14" s="19"/>
    </row>
    <row r="15" spans="1:43" s="10" customFormat="1" ht="65.25" customHeight="1" x14ac:dyDescent="0.35">
      <c r="A15" s="11" t="str">
        <f>'[1]GRADING  (2)'!A19</f>
        <v>G2</v>
      </c>
      <c r="B15" s="12" t="str">
        <f>'[1]GRADING  (2)'!B19</f>
        <v>ARMHOLE (STRAIGHT) - from sh pt to u/arm pt, in a straight line with garment lay flat</v>
      </c>
      <c r="C15" s="12" t="str">
        <f>VLOOKUP(B15,'[1]SAMPLE MEASURES'!B19:$C$40,2,0)</f>
        <v>NÁCH ĐO THẲNG</v>
      </c>
      <c r="D15" s="13">
        <v>1</v>
      </c>
      <c r="E15" s="14">
        <v>1</v>
      </c>
      <c r="F15" s="15">
        <f t="shared" si="0"/>
        <v>28.5</v>
      </c>
      <c r="G15" s="15">
        <f t="shared" si="1"/>
        <v>29.5</v>
      </c>
      <c r="H15" s="16">
        <v>30.5</v>
      </c>
      <c r="I15" s="16"/>
      <c r="J15" s="15">
        <f>H15+D15</f>
        <v>31.5</v>
      </c>
      <c r="K15" s="15">
        <f>J15+D15</f>
        <v>32.5</v>
      </c>
      <c r="N15" s="17"/>
      <c r="O15" s="17"/>
      <c r="Q15" s="19"/>
      <c r="R15" s="19"/>
      <c r="S15" s="19"/>
      <c r="T15" s="19"/>
      <c r="V15" s="19"/>
      <c r="W15" s="19"/>
      <c r="X15" s="19"/>
      <c r="Y15" s="19"/>
      <c r="Z15" s="19"/>
      <c r="AB15" s="19"/>
      <c r="AC15" s="19"/>
      <c r="AD15" s="19"/>
      <c r="AE15" s="19"/>
      <c r="AF15" s="19"/>
      <c r="AH15" s="19"/>
      <c r="AI15" s="19"/>
      <c r="AJ15" s="19"/>
      <c r="AK15" s="19"/>
      <c r="AL15" s="19"/>
      <c r="AN15" s="19"/>
      <c r="AO15" s="19"/>
      <c r="AP15" s="19"/>
      <c r="AQ15" s="19"/>
    </row>
    <row r="16" spans="1:43" s="10" customFormat="1" ht="60.75" customHeight="1" x14ac:dyDescent="0.35">
      <c r="A16" s="11" t="str">
        <f>'[1]GRADING  (2)'!A20</f>
        <v>G1</v>
      </c>
      <c r="B16" s="12" t="str">
        <f>'[1]GRADING  (2)'!B20</f>
        <v>BICEP - 2cm below u/arm on sleeve - to meet top arm line at  90• angle)</v>
      </c>
      <c r="C16" s="12" t="str">
        <f>VLOOKUP(B16,'[1]SAMPLE MEASURES'!B20:$C$40,2,0)</f>
        <v>BẮP TAY DƯỚI NÁCH 2CM</v>
      </c>
      <c r="D16" s="13">
        <v>1</v>
      </c>
      <c r="E16" s="14">
        <v>1</v>
      </c>
      <c r="F16" s="15">
        <f t="shared" si="0"/>
        <v>23</v>
      </c>
      <c r="G16" s="15">
        <f t="shared" si="1"/>
        <v>24</v>
      </c>
      <c r="H16" s="20">
        <v>25</v>
      </c>
      <c r="I16" s="20"/>
      <c r="J16" s="15">
        <f>H16+D16</f>
        <v>26</v>
      </c>
      <c r="K16" s="15">
        <f>J16+D16</f>
        <v>27</v>
      </c>
      <c r="N16" s="17"/>
      <c r="O16" s="17"/>
      <c r="Q16" s="19"/>
      <c r="R16" s="19"/>
      <c r="S16" s="19"/>
      <c r="T16" s="19"/>
      <c r="V16" s="19"/>
      <c r="W16" s="19"/>
      <c r="X16" s="19"/>
      <c r="Y16" s="19"/>
      <c r="Z16" s="19"/>
      <c r="AB16" s="19"/>
      <c r="AC16" s="19"/>
      <c r="AD16" s="19"/>
      <c r="AE16" s="19"/>
      <c r="AF16" s="19"/>
      <c r="AH16" s="19"/>
      <c r="AI16" s="19"/>
      <c r="AJ16" s="19"/>
      <c r="AK16" s="19"/>
      <c r="AL16" s="19"/>
      <c r="AN16" s="19"/>
      <c r="AO16" s="19"/>
      <c r="AP16" s="19"/>
      <c r="AQ16" s="19"/>
    </row>
    <row r="17" spans="1:43" s="10" customFormat="1" ht="67.5" customHeight="1" x14ac:dyDescent="0.35">
      <c r="A17" s="11" t="str">
        <f>'[1]GRADING  (2)'!A21</f>
        <v>H</v>
      </c>
      <c r="B17" s="12" t="str">
        <f>'[1]GRADING  (2)'!B21</f>
        <v>ELBOW  WIDTH- half way down underarm - to meet top arm line at  90• angle)</v>
      </c>
      <c r="C17" s="12" t="str">
        <f>VLOOKUP(B17,'[1]SAMPLE MEASURES'!B21:$C$40,2,0)</f>
        <v>KHUỶU TAY</v>
      </c>
      <c r="D17" s="13">
        <v>0.7</v>
      </c>
      <c r="E17" s="14">
        <v>0.5</v>
      </c>
      <c r="F17" s="15">
        <f t="shared" si="0"/>
        <v>18.600000000000001</v>
      </c>
      <c r="G17" s="15">
        <f t="shared" si="1"/>
        <v>19.3</v>
      </c>
      <c r="H17" s="20">
        <v>20</v>
      </c>
      <c r="I17" s="20"/>
      <c r="J17" s="15">
        <f>H17+D17</f>
        <v>20.7</v>
      </c>
      <c r="K17" s="15">
        <f>J17+D17</f>
        <v>21.4</v>
      </c>
      <c r="N17" s="17"/>
      <c r="O17" s="17"/>
      <c r="Q17" s="19"/>
      <c r="R17" s="19"/>
      <c r="S17" s="19"/>
      <c r="T17" s="19"/>
      <c r="V17" s="19"/>
      <c r="W17" s="19"/>
      <c r="X17" s="19"/>
      <c r="Y17" s="19"/>
      <c r="Z17" s="19"/>
      <c r="AB17" s="19"/>
      <c r="AC17" s="19"/>
      <c r="AD17" s="19"/>
      <c r="AE17" s="19"/>
      <c r="AF17" s="19"/>
      <c r="AH17" s="19"/>
      <c r="AI17" s="19"/>
      <c r="AJ17" s="19"/>
      <c r="AK17" s="19"/>
      <c r="AL17" s="19"/>
      <c r="AN17" s="19"/>
      <c r="AO17" s="19"/>
      <c r="AP17" s="19"/>
      <c r="AQ17" s="19"/>
    </row>
    <row r="18" spans="1:43" s="10" customFormat="1" ht="49.5" customHeight="1" x14ac:dyDescent="0.35">
      <c r="A18" s="11" t="str">
        <f>'[1]GRADING  (2)'!A22</f>
        <v>J1</v>
      </c>
      <c r="B18" s="12" t="str">
        <f>'[1]GRADING  (2)'!B22</f>
        <v>CUFF WIDTH STRETCHED FLAT - 2cm above rib seam</v>
      </c>
      <c r="C18" s="12" t="str">
        <f>VLOOKUP(B18,'[1]SAMPLE MEASURES'!B22:$C$40,2,0)</f>
        <v>RỘNG CỬA TAY ĐO CĂNG - ĐO TRÊN RIB 2CM</v>
      </c>
      <c r="D18" s="13">
        <v>0.5</v>
      </c>
      <c r="E18" s="14">
        <v>0.5</v>
      </c>
      <c r="F18" s="15">
        <f t="shared" si="0"/>
        <v>16</v>
      </c>
      <c r="G18" s="15">
        <f t="shared" si="1"/>
        <v>16.5</v>
      </c>
      <c r="H18" s="20">
        <v>17</v>
      </c>
      <c r="I18" s="20"/>
      <c r="J18" s="15">
        <f>H18+D18</f>
        <v>17.5</v>
      </c>
      <c r="K18" s="15">
        <f>J18+D18</f>
        <v>18</v>
      </c>
      <c r="N18" s="17"/>
      <c r="O18" s="17"/>
      <c r="Q18" s="19"/>
      <c r="R18" s="19"/>
      <c r="S18" s="19"/>
      <c r="T18" s="19"/>
      <c r="V18" s="19"/>
      <c r="W18" s="19"/>
      <c r="X18" s="19"/>
      <c r="Y18" s="19"/>
      <c r="Z18" s="19"/>
      <c r="AB18" s="19"/>
      <c r="AC18" s="19"/>
      <c r="AD18" s="19"/>
      <c r="AE18" s="19"/>
      <c r="AF18" s="19"/>
      <c r="AH18" s="19"/>
      <c r="AI18" s="19"/>
      <c r="AJ18" s="19"/>
      <c r="AK18" s="19"/>
      <c r="AL18" s="19"/>
      <c r="AN18" s="19"/>
      <c r="AO18" s="19"/>
      <c r="AP18" s="19"/>
      <c r="AQ18" s="19"/>
    </row>
    <row r="19" spans="1:43" s="10" customFormat="1" ht="48" customHeight="1" x14ac:dyDescent="0.35">
      <c r="A19" s="11" t="str">
        <f>'[1]GRADING  (2)'!A23</f>
        <v>J2</v>
      </c>
      <c r="B19" s="12" t="str">
        <f>'[1]GRADING  (2)'!B23</f>
        <v>CUFF WIDTH RELAXED bottom edge of rib opening</v>
      </c>
      <c r="C19" s="12" t="str">
        <f>VLOOKUP(B19,'[1]SAMPLE MEASURES'!B23:$C$40,2,0)</f>
        <v>RỘNG CỬA TAY ĐO ÊM</v>
      </c>
      <c r="D19" s="13">
        <v>0.3</v>
      </c>
      <c r="E19" s="14">
        <v>0.5</v>
      </c>
      <c r="F19" s="15">
        <f t="shared" si="0"/>
        <v>8.3999999999999986</v>
      </c>
      <c r="G19" s="15">
        <f t="shared" si="1"/>
        <v>8.6999999999999993</v>
      </c>
      <c r="H19" s="20">
        <v>9</v>
      </c>
      <c r="I19" s="20"/>
      <c r="J19" s="15">
        <f>H19+D19</f>
        <v>9.3000000000000007</v>
      </c>
      <c r="K19" s="15">
        <f>J19+D19</f>
        <v>9.6000000000000014</v>
      </c>
      <c r="N19" s="17"/>
      <c r="O19" s="17"/>
      <c r="Q19" s="19"/>
      <c r="R19" s="19"/>
      <c r="S19" s="19"/>
      <c r="T19" s="19"/>
      <c r="V19" s="19"/>
      <c r="W19" s="19"/>
      <c r="X19" s="19"/>
      <c r="Y19" s="19"/>
      <c r="Z19" s="19"/>
      <c r="AB19" s="19"/>
      <c r="AC19" s="19"/>
      <c r="AD19" s="19"/>
      <c r="AE19" s="19"/>
      <c r="AF19" s="19"/>
      <c r="AH19" s="19"/>
      <c r="AI19" s="19"/>
      <c r="AJ19" s="19"/>
      <c r="AK19" s="19"/>
      <c r="AL19" s="19"/>
      <c r="AN19" s="19"/>
      <c r="AO19" s="19"/>
      <c r="AP19" s="19"/>
      <c r="AQ19" s="19"/>
    </row>
    <row r="20" spans="1:43" s="10" customFormat="1" ht="48" customHeight="1" x14ac:dyDescent="0.35">
      <c r="A20" s="11" t="str">
        <f>'[1]GRADING  (2)'!A24</f>
        <v xml:space="preserve">P </v>
      </c>
      <c r="B20" s="12" t="str">
        <f>'[1]GRADING  (2)'!B24</f>
        <v>NECK WIDTH - HSP TO HSP (along invisible line)</v>
      </c>
      <c r="C20" s="12" t="str">
        <f>VLOOKUP(B20,'[1]SAMPLE MEASURES'!B24:$C$40,2,0)</f>
        <v>RỘNG CỔ</v>
      </c>
      <c r="D20" s="13">
        <v>0.7</v>
      </c>
      <c r="E20" s="14">
        <v>0.5</v>
      </c>
      <c r="F20" s="15">
        <f t="shared" si="0"/>
        <v>21.1</v>
      </c>
      <c r="G20" s="15">
        <f t="shared" si="1"/>
        <v>21.8</v>
      </c>
      <c r="H20" s="20">
        <v>22.5</v>
      </c>
      <c r="I20" s="20"/>
      <c r="J20" s="15">
        <f>H20+D20</f>
        <v>23.2</v>
      </c>
      <c r="K20" s="15">
        <f>J20+D20</f>
        <v>23.9</v>
      </c>
      <c r="N20" s="17"/>
      <c r="O20" s="17"/>
      <c r="Q20" s="19"/>
      <c r="R20" s="19"/>
      <c r="S20" s="19"/>
      <c r="T20" s="19"/>
      <c r="V20" s="19"/>
      <c r="W20" s="19"/>
      <c r="X20" s="19"/>
      <c r="Y20" s="19"/>
      <c r="Z20" s="19"/>
      <c r="AB20" s="19"/>
      <c r="AC20" s="19"/>
      <c r="AD20" s="19"/>
      <c r="AE20" s="19"/>
      <c r="AF20" s="19"/>
      <c r="AH20" s="19"/>
      <c r="AI20" s="19"/>
      <c r="AJ20" s="19"/>
      <c r="AK20" s="19"/>
      <c r="AL20" s="19"/>
      <c r="AN20" s="19"/>
      <c r="AO20" s="19"/>
      <c r="AP20" s="19"/>
      <c r="AQ20" s="19"/>
    </row>
    <row r="21" spans="1:43" s="10" customFormat="1" ht="67.5" customHeight="1" x14ac:dyDescent="0.35">
      <c r="A21" s="11" t="str">
        <f>'[1]GRADING  (2)'!A25</f>
        <v>Q</v>
      </c>
      <c r="B21" s="12" t="str">
        <f>'[1]GRADING  (2)'!B25</f>
        <v>HSP LEVELTO BACK NECK DROP (from invisible line to CB neck seam)</v>
      </c>
      <c r="C21" s="12" t="str">
        <f>VLOOKUP(B21,'[1]SAMPLE MEASURES'!B25:$C$40,2,0)</f>
        <v>HẠ CỔ SAU</v>
      </c>
      <c r="D21" s="13">
        <v>0</v>
      </c>
      <c r="E21" s="14">
        <v>0.5</v>
      </c>
      <c r="F21" s="15">
        <f t="shared" si="0"/>
        <v>2</v>
      </c>
      <c r="G21" s="15">
        <f t="shared" si="1"/>
        <v>2</v>
      </c>
      <c r="H21" s="20">
        <v>2</v>
      </c>
      <c r="I21" s="20"/>
      <c r="J21" s="15">
        <f>H21+D21</f>
        <v>2</v>
      </c>
      <c r="K21" s="15">
        <f>J21+D21</f>
        <v>2</v>
      </c>
      <c r="N21" s="17"/>
      <c r="O21" s="17"/>
      <c r="Q21" s="19"/>
      <c r="R21" s="19"/>
      <c r="S21" s="19"/>
      <c r="T21" s="19"/>
      <c r="V21" s="19"/>
      <c r="W21" s="19"/>
      <c r="X21" s="19"/>
      <c r="Y21" s="19"/>
      <c r="Z21" s="19"/>
      <c r="AB21" s="19"/>
      <c r="AC21" s="19"/>
      <c r="AD21" s="19"/>
      <c r="AE21" s="19"/>
      <c r="AF21" s="19"/>
      <c r="AH21" s="19"/>
      <c r="AI21" s="19"/>
      <c r="AJ21" s="19"/>
      <c r="AK21" s="19"/>
      <c r="AL21" s="19"/>
      <c r="AN21" s="19"/>
      <c r="AO21" s="19"/>
      <c r="AP21" s="19"/>
      <c r="AQ21" s="19"/>
    </row>
    <row r="22" spans="1:43" s="10" customFormat="1" ht="67.5" customHeight="1" x14ac:dyDescent="0.35">
      <c r="A22" s="11" t="str">
        <f>'[1]GRADING  (2)'!A26</f>
        <v>R</v>
      </c>
      <c r="B22" s="12" t="str">
        <f>'[1]GRADING  (2)'!B26</f>
        <v>HSP LEVEL TO FRONT NECK DROP (from invisible line to CF neck seam)</v>
      </c>
      <c r="C22" s="12" t="str">
        <f>VLOOKUP(B22,'[1]SAMPLE MEASURES'!B26:$C$40,2,0)</f>
        <v>HẠ CỔ TRƯỚC</v>
      </c>
      <c r="D22" s="13">
        <v>0</v>
      </c>
      <c r="E22" s="14">
        <v>0.5</v>
      </c>
      <c r="F22" s="15">
        <f t="shared" si="0"/>
        <v>9.5</v>
      </c>
      <c r="G22" s="15">
        <f t="shared" si="1"/>
        <v>9.5</v>
      </c>
      <c r="H22" s="20">
        <v>9.5</v>
      </c>
      <c r="I22" s="20"/>
      <c r="J22" s="15">
        <f>H22+D22</f>
        <v>9.5</v>
      </c>
      <c r="K22" s="15">
        <f>J22+D22</f>
        <v>9.5</v>
      </c>
      <c r="N22" s="17"/>
      <c r="O22" s="17"/>
      <c r="Q22" s="19"/>
      <c r="R22" s="19"/>
      <c r="S22" s="19"/>
      <c r="T22" s="19"/>
      <c r="V22" s="19"/>
      <c r="W22" s="19"/>
      <c r="X22" s="19"/>
      <c r="Y22" s="19"/>
      <c r="Z22" s="19"/>
      <c r="AB22" s="19"/>
      <c r="AC22" s="19"/>
      <c r="AD22" s="19"/>
      <c r="AE22" s="19"/>
      <c r="AF22" s="19"/>
      <c r="AH22" s="19"/>
      <c r="AI22" s="19"/>
      <c r="AJ22" s="19"/>
      <c r="AK22" s="19"/>
      <c r="AL22" s="19"/>
      <c r="AN22" s="19"/>
      <c r="AO22" s="19"/>
      <c r="AP22" s="19"/>
      <c r="AQ22" s="19"/>
    </row>
    <row r="23" spans="1:43" s="10" customFormat="1" ht="45" customHeight="1" x14ac:dyDescent="0.35">
      <c r="A23" s="11" t="str">
        <f>'[1]GRADING  (2)'!A27</f>
        <v>S1</v>
      </c>
      <c r="B23" s="12" t="str">
        <f>'[1]GRADING  (2)'!B27</f>
        <v>HOOD HEIGHT - front edge from CF neckline to peak edge</v>
      </c>
      <c r="C23" s="12" t="str">
        <f>VLOOKUP(B23,'[1]SAMPLE MEASURES'!B27:$C$40,2,0)</f>
        <v>CAO NÓN TẠI MIỆNG NÓN</v>
      </c>
      <c r="D23" s="13">
        <v>0.5</v>
      </c>
      <c r="E23" s="14">
        <v>1</v>
      </c>
      <c r="F23" s="15">
        <f t="shared" si="0"/>
        <v>38</v>
      </c>
      <c r="G23" s="15">
        <f t="shared" si="1"/>
        <v>38.5</v>
      </c>
      <c r="H23" s="16">
        <v>39</v>
      </c>
      <c r="I23" s="16"/>
      <c r="J23" s="15">
        <f>H23+D23</f>
        <v>39.5</v>
      </c>
      <c r="K23" s="15">
        <f>J23+D23</f>
        <v>40</v>
      </c>
      <c r="N23" s="17"/>
      <c r="O23" s="17"/>
      <c r="Q23" s="19"/>
      <c r="R23" s="19"/>
      <c r="S23" s="19"/>
      <c r="T23" s="19"/>
      <c r="V23" s="19"/>
      <c r="W23" s="19"/>
      <c r="X23" s="19"/>
      <c r="Y23" s="19"/>
      <c r="Z23" s="19"/>
      <c r="AB23" s="19"/>
      <c r="AC23" s="19"/>
      <c r="AD23" s="19"/>
      <c r="AE23" s="19"/>
      <c r="AF23" s="19"/>
      <c r="AH23" s="19"/>
      <c r="AI23" s="19"/>
      <c r="AJ23" s="19"/>
      <c r="AK23" s="19"/>
      <c r="AL23" s="19"/>
      <c r="AN23" s="19"/>
      <c r="AO23" s="19"/>
      <c r="AP23" s="19"/>
      <c r="AQ23" s="19"/>
    </row>
    <row r="24" spans="1:43" s="10" customFormat="1" ht="45" customHeight="1" x14ac:dyDescent="0.35">
      <c r="A24" s="11" t="str">
        <f>'[1]GRADING  (2)'!A28</f>
        <v>T</v>
      </c>
      <c r="B24" s="12" t="str">
        <f>'[1]GRADING  (2)'!B28</f>
        <v>HOOD HEIGHT from SNP- to top edge of hood</v>
      </c>
      <c r="C24" s="12" t="str">
        <f>VLOOKUP(B24,'[1]SAMPLE MEASURES'!B28:$C$40,2,0)</f>
        <v>CAO NÓN TẠI GIỮA</v>
      </c>
      <c r="D24" s="13">
        <v>0.5</v>
      </c>
      <c r="E24" s="14">
        <v>1</v>
      </c>
      <c r="F24" s="15">
        <f t="shared" si="0"/>
        <v>34</v>
      </c>
      <c r="G24" s="15">
        <f t="shared" si="1"/>
        <v>34.5</v>
      </c>
      <c r="H24" s="16">
        <v>35</v>
      </c>
      <c r="I24" s="16"/>
      <c r="J24" s="15">
        <f>H24+D24</f>
        <v>35.5</v>
      </c>
      <c r="K24" s="15">
        <f>J24+D24</f>
        <v>36</v>
      </c>
      <c r="N24" s="17"/>
      <c r="O24" s="17"/>
      <c r="Q24" s="19"/>
      <c r="R24" s="19"/>
      <c r="S24" s="19"/>
      <c r="T24" s="19"/>
      <c r="V24" s="19"/>
      <c r="W24" s="19"/>
      <c r="X24" s="19"/>
      <c r="Y24" s="19"/>
      <c r="Z24" s="19"/>
      <c r="AB24" s="19"/>
      <c r="AC24" s="19"/>
      <c r="AD24" s="19"/>
      <c r="AE24" s="19"/>
      <c r="AF24" s="19"/>
      <c r="AH24" s="19"/>
      <c r="AI24" s="19"/>
      <c r="AJ24" s="19"/>
      <c r="AK24" s="19"/>
      <c r="AL24" s="19"/>
      <c r="AN24" s="19"/>
      <c r="AO24" s="19"/>
      <c r="AP24" s="19"/>
      <c r="AQ24" s="19"/>
    </row>
    <row r="25" spans="1:43" s="10" customFormat="1" ht="67.5" customHeight="1" x14ac:dyDescent="0.35">
      <c r="A25" s="11" t="str">
        <f>'[1]GRADING  (2)'!A29</f>
        <v>U2</v>
      </c>
      <c r="B25" s="12" t="str">
        <f>'[1]GRADING  (2)'!B29</f>
        <v>HOOD WIDTH - WIDEST - from top edge CF zip to back of hood - hood lay flat</v>
      </c>
      <c r="C25" s="12" t="str">
        <f>VLOOKUP(B25,'[1]SAMPLE MEASURES'!B29:$C$40,2,0)</f>
        <v>RỘNG NÓN TẠI GIỮA</v>
      </c>
      <c r="D25" s="13">
        <v>0.6</v>
      </c>
      <c r="E25" s="14">
        <v>0.5</v>
      </c>
      <c r="F25" s="15">
        <f t="shared" si="0"/>
        <v>26.099999999999998</v>
      </c>
      <c r="G25" s="15">
        <f t="shared" si="1"/>
        <v>26.7</v>
      </c>
      <c r="H25" s="16">
        <v>27.3</v>
      </c>
      <c r="I25" s="16"/>
      <c r="J25" s="15">
        <f>H25+D25</f>
        <v>27.900000000000002</v>
      </c>
      <c r="K25" s="15">
        <f>J25+D25</f>
        <v>28.500000000000004</v>
      </c>
      <c r="N25" s="17"/>
      <c r="O25" s="17"/>
      <c r="Q25" s="19"/>
      <c r="R25" s="19"/>
      <c r="S25" s="19"/>
      <c r="T25" s="19"/>
      <c r="V25" s="19"/>
      <c r="W25" s="19"/>
      <c r="X25" s="19"/>
      <c r="Y25" s="19"/>
      <c r="Z25" s="19"/>
      <c r="AB25" s="19"/>
      <c r="AC25" s="19"/>
      <c r="AD25" s="19"/>
      <c r="AE25" s="19"/>
      <c r="AF25" s="19"/>
      <c r="AH25" s="19"/>
      <c r="AI25" s="19"/>
      <c r="AJ25" s="19"/>
      <c r="AK25" s="19"/>
      <c r="AL25" s="19"/>
      <c r="AN25" s="19"/>
      <c r="AO25" s="19"/>
      <c r="AP25" s="19"/>
      <c r="AQ25" s="19"/>
    </row>
    <row r="26" spans="1:43" s="10" customFormat="1" ht="48" customHeight="1" x14ac:dyDescent="0.35">
      <c r="A26" s="11" t="str">
        <f>'[1]GRADING  (2)'!A30</f>
        <v>V</v>
      </c>
      <c r="B26" s="12" t="str">
        <f>'[1]GRADING  (2)'!B30</f>
        <v>OVERHEAD - from peak edge - along  crown of hood - to nape</v>
      </c>
      <c r="C26" s="12" t="str">
        <f>VLOOKUP(B26,'[1]SAMPLE MEASURES'!B30:$C$40,2,0)</f>
        <v>VÒNG NÓN</v>
      </c>
      <c r="D26" s="13">
        <v>1.1000000000000001</v>
      </c>
      <c r="E26" s="14">
        <v>1</v>
      </c>
      <c r="F26" s="15">
        <f t="shared" si="0"/>
        <v>50.8</v>
      </c>
      <c r="G26" s="15">
        <f t="shared" si="1"/>
        <v>51.9</v>
      </c>
      <c r="H26" s="16">
        <v>53</v>
      </c>
      <c r="I26" s="16"/>
      <c r="J26" s="15">
        <f>H26+D26</f>
        <v>54.1</v>
      </c>
      <c r="K26" s="15">
        <f>J26+D26</f>
        <v>55.2</v>
      </c>
      <c r="N26" s="17"/>
      <c r="O26" s="17"/>
      <c r="Q26" s="19"/>
      <c r="R26" s="19"/>
      <c r="S26" s="19"/>
      <c r="T26" s="19"/>
      <c r="V26" s="19"/>
      <c r="W26" s="19"/>
      <c r="X26" s="19"/>
      <c r="Y26" s="19"/>
      <c r="Z26" s="19"/>
      <c r="AB26" s="19"/>
      <c r="AC26" s="19"/>
      <c r="AD26" s="19"/>
      <c r="AE26" s="19"/>
      <c r="AF26" s="19"/>
      <c r="AH26" s="19"/>
      <c r="AI26" s="19"/>
      <c r="AJ26" s="19"/>
      <c r="AK26" s="19"/>
      <c r="AL26" s="19"/>
      <c r="AN26" s="19"/>
      <c r="AO26" s="19"/>
      <c r="AP26" s="19"/>
      <c r="AQ26" s="19"/>
    </row>
    <row r="27" spans="1:43" s="10" customFormat="1" ht="48" customHeight="1" x14ac:dyDescent="0.35">
      <c r="A27" s="11" t="str">
        <f>'[1]GRADING  (2)'!A31</f>
        <v>W</v>
      </c>
      <c r="B27" s="12" t="str">
        <f>'[1]GRADING  (2)'!B31</f>
        <v>HOOD CORD CHANNEL WIDTH</v>
      </c>
      <c r="C27" s="12" t="str">
        <f>VLOOKUP(B27,'[1]SAMPLE MEASURES'!B31:$C$40,2,0)</f>
        <v>TO BẢN MIỆNG NÓN</v>
      </c>
      <c r="D27" s="13">
        <v>0</v>
      </c>
      <c r="E27" s="14">
        <v>1</v>
      </c>
      <c r="F27" s="15">
        <f t="shared" si="0"/>
        <v>2</v>
      </c>
      <c r="G27" s="15">
        <f t="shared" si="1"/>
        <v>2</v>
      </c>
      <c r="H27" s="16">
        <v>2</v>
      </c>
      <c r="I27" s="16"/>
      <c r="J27" s="15">
        <f>H27+D27</f>
        <v>2</v>
      </c>
      <c r="K27" s="15">
        <f>J27+D27</f>
        <v>2</v>
      </c>
      <c r="N27" s="17"/>
      <c r="O27" s="17"/>
      <c r="Q27" s="19"/>
      <c r="R27" s="19"/>
      <c r="S27" s="19"/>
      <c r="T27" s="19"/>
      <c r="V27" s="19"/>
      <c r="W27" s="19"/>
      <c r="X27" s="19"/>
      <c r="Y27" s="19"/>
      <c r="Z27" s="19"/>
      <c r="AB27" s="19"/>
      <c r="AC27" s="19"/>
      <c r="AD27" s="19"/>
      <c r="AE27" s="19"/>
      <c r="AF27" s="19"/>
      <c r="AH27" s="19"/>
      <c r="AI27" s="19"/>
      <c r="AJ27" s="19"/>
      <c r="AK27" s="19"/>
      <c r="AL27" s="19"/>
      <c r="AN27" s="19"/>
      <c r="AO27" s="19"/>
      <c r="AP27" s="19"/>
      <c r="AQ27" s="19"/>
    </row>
    <row r="28" spans="1:43" s="10" customFormat="1" ht="49.5" customHeight="1" x14ac:dyDescent="0.35">
      <c r="A28" s="11" t="str">
        <f>'[1]GRADING  (2)'!A32</f>
        <v>N</v>
      </c>
      <c r="B28" s="12" t="str">
        <f>'[1]GRADING  (2)'!B32</f>
        <v>CF TO CB NECKLINE - along neck seam with garment fastened</v>
      </c>
      <c r="C28" s="12" t="str">
        <f>VLOOKUP(B28,'[1]SAMPLE MEASURES'!B32:$C$40,2,0)</f>
        <v>RỘNG NÓN TĐO TỪ GIỮA TRƯỚC ĐẾN GIỮA SAU</v>
      </c>
      <c r="D28" s="13">
        <v>0.6</v>
      </c>
      <c r="E28" s="14">
        <v>1</v>
      </c>
      <c r="F28" s="15">
        <f t="shared" si="0"/>
        <v>26.799999999999997</v>
      </c>
      <c r="G28" s="15">
        <f t="shared" si="1"/>
        <v>27.4</v>
      </c>
      <c r="H28" s="16">
        <v>28</v>
      </c>
      <c r="I28" s="16"/>
      <c r="J28" s="15">
        <f>H28+D28</f>
        <v>28.6</v>
      </c>
      <c r="K28" s="15">
        <f>J28+D28</f>
        <v>29.200000000000003</v>
      </c>
      <c r="N28" s="17"/>
      <c r="O28" s="17"/>
      <c r="Q28" s="19"/>
      <c r="R28" s="19"/>
      <c r="S28" s="19"/>
      <c r="T28" s="19"/>
      <c r="V28" s="19"/>
      <c r="W28" s="19"/>
      <c r="X28" s="19"/>
      <c r="Y28" s="19"/>
      <c r="Z28" s="19"/>
      <c r="AB28" s="19"/>
      <c r="AC28" s="19"/>
      <c r="AD28" s="19"/>
      <c r="AE28" s="19"/>
      <c r="AF28" s="19"/>
      <c r="AH28" s="19"/>
      <c r="AI28" s="19"/>
      <c r="AJ28" s="19"/>
      <c r="AK28" s="19"/>
      <c r="AL28" s="19"/>
      <c r="AN28" s="19"/>
      <c r="AO28" s="19"/>
      <c r="AP28" s="19"/>
      <c r="AQ28" s="19"/>
    </row>
    <row r="29" spans="1:43" s="10" customFormat="1" ht="48" customHeight="1" x14ac:dyDescent="0.35">
      <c r="A29" s="11" t="str">
        <f>'[1]GRADING  (2)'!A33</f>
        <v>CL</v>
      </c>
      <c r="B29" s="12" t="str">
        <f>'[1]GRADING  (2)'!B33</f>
        <v>CORD HANGING LENGTH EACH - with cord channel stretched flat</v>
      </c>
      <c r="C29" s="12" t="str">
        <f>VLOOKUP(B29,'[1]SAMPLE MEASURES'!B33:$C$40,2,0)</f>
        <v>DÀI DÂY LUỒN DƯ RA KHỎI MẮC CÁO</v>
      </c>
      <c r="D29" s="13">
        <v>0</v>
      </c>
      <c r="E29" s="14">
        <v>1</v>
      </c>
      <c r="F29" s="15">
        <f t="shared" si="0"/>
        <v>16</v>
      </c>
      <c r="G29" s="15">
        <f t="shared" si="1"/>
        <v>16</v>
      </c>
      <c r="H29" s="16">
        <v>16</v>
      </c>
      <c r="I29" s="16"/>
      <c r="J29" s="15">
        <f>H29+D29</f>
        <v>16</v>
      </c>
      <c r="K29" s="15">
        <f>J29+D29</f>
        <v>16</v>
      </c>
      <c r="N29" s="17"/>
      <c r="O29" s="17"/>
      <c r="Q29" s="19"/>
      <c r="R29" s="19"/>
      <c r="S29" s="19"/>
      <c r="T29" s="19"/>
      <c r="V29" s="19"/>
      <c r="W29" s="19"/>
      <c r="X29" s="19"/>
      <c r="Y29" s="19"/>
      <c r="Z29" s="19"/>
      <c r="AB29" s="19"/>
      <c r="AC29" s="19"/>
      <c r="AD29" s="19"/>
      <c r="AE29" s="19"/>
      <c r="AF29" s="19"/>
      <c r="AH29" s="19"/>
      <c r="AI29" s="19"/>
      <c r="AJ29" s="19"/>
      <c r="AK29" s="19"/>
      <c r="AL29" s="19"/>
      <c r="AN29" s="19"/>
      <c r="AO29" s="19"/>
      <c r="AP29" s="19"/>
      <c r="AQ29" s="19"/>
    </row>
    <row r="30" spans="1:43" s="10" customFormat="1" ht="34.5" customHeight="1" x14ac:dyDescent="0.35">
      <c r="A30" s="11" t="str">
        <f>'[1]GRADING  (2)'!A34</f>
        <v>L</v>
      </c>
      <c r="B30" s="12" t="str">
        <f>'[1]GRADING  (2)'!B34</f>
        <v>CUFF DEPTH</v>
      </c>
      <c r="C30" s="12" t="str">
        <f>VLOOKUP(B30,'[1]SAMPLE MEASURES'!B34:$C$40,2,0)</f>
        <v>TO BẢN LAI TAY</v>
      </c>
      <c r="D30" s="13">
        <v>0</v>
      </c>
      <c r="E30" s="14">
        <v>0.5</v>
      </c>
      <c r="F30" s="15">
        <f t="shared" si="0"/>
        <v>6</v>
      </c>
      <c r="G30" s="15">
        <f t="shared" si="1"/>
        <v>6</v>
      </c>
      <c r="H30" s="16">
        <v>6</v>
      </c>
      <c r="I30" s="16"/>
      <c r="J30" s="15">
        <f>H30+D30</f>
        <v>6</v>
      </c>
      <c r="K30" s="15">
        <f>J30+D30</f>
        <v>6</v>
      </c>
      <c r="N30" s="17"/>
      <c r="O30" s="17"/>
      <c r="Q30" s="19"/>
      <c r="R30" s="19"/>
      <c r="S30" s="19"/>
      <c r="T30" s="19"/>
      <c r="V30" s="19"/>
      <c r="W30" s="19"/>
      <c r="X30" s="19"/>
      <c r="Y30" s="19"/>
      <c r="Z30" s="19"/>
      <c r="AB30" s="19"/>
      <c r="AC30" s="19"/>
      <c r="AD30" s="19"/>
      <c r="AE30" s="19"/>
      <c r="AF30" s="19"/>
      <c r="AH30" s="19"/>
      <c r="AI30" s="19"/>
      <c r="AJ30" s="19"/>
      <c r="AK30" s="19"/>
      <c r="AL30" s="19"/>
      <c r="AN30" s="19"/>
      <c r="AO30" s="19"/>
      <c r="AP30" s="19"/>
      <c r="AQ30" s="19"/>
    </row>
    <row r="31" spans="1:43" s="10" customFormat="1" ht="34.5" customHeight="1" x14ac:dyDescent="0.35">
      <c r="A31" s="11" t="str">
        <f>'[1]GRADING  (2)'!A35</f>
        <v>M</v>
      </c>
      <c r="B31" s="12" t="str">
        <f>'[1]GRADING  (2)'!B35</f>
        <v xml:space="preserve">HEM DEPTH </v>
      </c>
      <c r="C31" s="12" t="str">
        <f>VLOOKUP(B31,'[1]SAMPLE MEASURES'!B35:$C$40,2,0)</f>
        <v>TO BẢN LAI ÁO</v>
      </c>
      <c r="D31" s="13">
        <v>0</v>
      </c>
      <c r="E31" s="14">
        <v>0.5</v>
      </c>
      <c r="F31" s="15">
        <f t="shared" si="0"/>
        <v>6</v>
      </c>
      <c r="G31" s="15">
        <f t="shared" si="1"/>
        <v>6</v>
      </c>
      <c r="H31" s="16">
        <v>6</v>
      </c>
      <c r="I31" s="16"/>
      <c r="J31" s="15">
        <f>H31+D31</f>
        <v>6</v>
      </c>
      <c r="K31" s="15">
        <f>J31+D31</f>
        <v>6</v>
      </c>
      <c r="N31" s="17"/>
      <c r="O31" s="17"/>
      <c r="Q31" s="19"/>
      <c r="R31" s="19"/>
      <c r="S31" s="19"/>
      <c r="T31" s="19"/>
      <c r="V31" s="19"/>
      <c r="W31" s="19"/>
      <c r="X31" s="19"/>
      <c r="Y31" s="19"/>
      <c r="Z31" s="19"/>
      <c r="AB31" s="19"/>
      <c r="AC31" s="19"/>
      <c r="AD31" s="19"/>
      <c r="AE31" s="19"/>
      <c r="AF31" s="19"/>
      <c r="AH31" s="19"/>
      <c r="AI31" s="19"/>
      <c r="AJ31" s="19"/>
      <c r="AK31" s="19"/>
      <c r="AL31" s="19"/>
      <c r="AN31" s="19"/>
      <c r="AO31" s="19"/>
      <c r="AP31" s="19"/>
      <c r="AQ31" s="19"/>
    </row>
    <row r="32" spans="1:43" s="10" customFormat="1" ht="34.5" customHeight="1" x14ac:dyDescent="0.35">
      <c r="A32" s="11" t="str">
        <f>'[1]GRADING  (2)'!A36</f>
        <v>X1</v>
      </c>
      <c r="B32" s="12" t="str">
        <f>'[1]GRADING  (2)'!B36</f>
        <v xml:space="preserve">WIDTH OF POCKET TOP EDGE </v>
      </c>
      <c r="C32" s="12" t="str">
        <f>VLOOKUP(B32,'[1]SAMPLE MEASURES'!B36:$C$40,2,0)</f>
        <v>RỘNG TÚI TẠI CẠNH TRÊN TÚI</v>
      </c>
      <c r="D32" s="21">
        <v>1</v>
      </c>
      <c r="E32" s="14">
        <v>1</v>
      </c>
      <c r="F32" s="15">
        <f t="shared" si="0"/>
        <v>19</v>
      </c>
      <c r="G32" s="15">
        <f t="shared" si="1"/>
        <v>20</v>
      </c>
      <c r="H32" s="16">
        <v>21</v>
      </c>
      <c r="I32" s="16"/>
      <c r="J32" s="15">
        <f>H32+D32</f>
        <v>22</v>
      </c>
      <c r="K32" s="15">
        <f>J32+D32</f>
        <v>23</v>
      </c>
      <c r="N32" s="17"/>
      <c r="O32" s="17"/>
      <c r="Q32" s="19"/>
      <c r="R32" s="19"/>
      <c r="S32" s="19"/>
      <c r="T32" s="19"/>
      <c r="V32" s="19"/>
      <c r="W32" s="19"/>
      <c r="X32" s="19"/>
      <c r="Y32" s="19"/>
      <c r="Z32" s="19"/>
      <c r="AB32" s="19"/>
      <c r="AC32" s="19"/>
      <c r="AD32" s="19"/>
      <c r="AE32" s="19"/>
      <c r="AF32" s="19"/>
      <c r="AH32" s="19"/>
      <c r="AI32" s="19"/>
      <c r="AJ32" s="19"/>
      <c r="AK32" s="19"/>
      <c r="AL32" s="19"/>
      <c r="AN32" s="19"/>
      <c r="AO32" s="19"/>
      <c r="AP32" s="19"/>
      <c r="AQ32" s="19"/>
    </row>
    <row r="33" spans="1:43" s="10" customFormat="1" ht="39.75" customHeight="1" x14ac:dyDescent="0.35">
      <c r="A33" s="11" t="str">
        <f>'[1]GRADING  (2)'!A37</f>
        <v>X2</v>
      </c>
      <c r="B33" s="12" t="str">
        <f>'[1]GRADING  (2)'!B37</f>
        <v>WIDTH OF POCKET WIDEST</v>
      </c>
      <c r="C33" s="12" t="str">
        <f>VLOOKUP(B33,'[1]SAMPLE MEASURES'!B37:$C$40,2,0)</f>
        <v>RỘNG TÚI TẠI ĐIỂM RỘNG NHẤT</v>
      </c>
      <c r="D33" s="13">
        <v>1</v>
      </c>
      <c r="E33" s="14">
        <v>1</v>
      </c>
      <c r="F33" s="15">
        <f t="shared" si="0"/>
        <v>45</v>
      </c>
      <c r="G33" s="15">
        <f t="shared" si="1"/>
        <v>46</v>
      </c>
      <c r="H33" s="16">
        <v>47</v>
      </c>
      <c r="I33" s="16"/>
      <c r="J33" s="15">
        <f>H33+D33</f>
        <v>48</v>
      </c>
      <c r="K33" s="15">
        <f>J33+D33</f>
        <v>49</v>
      </c>
      <c r="N33" s="17"/>
      <c r="O33" s="17"/>
      <c r="Q33" s="19"/>
      <c r="R33" s="19"/>
      <c r="S33" s="19"/>
      <c r="T33" s="19"/>
      <c r="V33" s="19"/>
      <c r="W33" s="19"/>
      <c r="X33" s="19"/>
      <c r="Y33" s="19"/>
      <c r="Z33" s="19"/>
      <c r="AB33" s="19"/>
      <c r="AC33" s="19"/>
      <c r="AD33" s="19"/>
      <c r="AE33" s="19"/>
      <c r="AF33" s="19"/>
      <c r="AH33" s="19"/>
      <c r="AI33" s="19"/>
      <c r="AJ33" s="19"/>
      <c r="AK33" s="19"/>
      <c r="AL33" s="19"/>
      <c r="AN33" s="19"/>
      <c r="AO33" s="19"/>
      <c r="AP33" s="19"/>
      <c r="AQ33" s="19"/>
    </row>
    <row r="34" spans="1:43" s="10" customFormat="1" ht="42.75" customHeight="1" x14ac:dyDescent="0.35">
      <c r="A34" s="11" t="str">
        <f>'[1]GRADING  (2)'!A38</f>
        <v>X3</v>
      </c>
      <c r="B34" s="12" t="str">
        <f>'[1]GRADING  (2)'!B38</f>
        <v>WIDTH OF POCKET BOTTOM EDGE</v>
      </c>
      <c r="C34" s="12" t="str">
        <f>VLOOKUP(B34,'[1]SAMPLE MEASURES'!B38:$C$40,2,0)</f>
        <v>RỘNG TÚI TẠI ĐÁY TÚI</v>
      </c>
      <c r="D34" s="13">
        <v>1</v>
      </c>
      <c r="E34" s="14">
        <v>1</v>
      </c>
      <c r="F34" s="15">
        <f t="shared" si="0"/>
        <v>45</v>
      </c>
      <c r="G34" s="15">
        <f t="shared" si="1"/>
        <v>46</v>
      </c>
      <c r="H34" s="16">
        <v>47</v>
      </c>
      <c r="I34" s="16"/>
      <c r="J34" s="15">
        <f>H34+D34</f>
        <v>48</v>
      </c>
      <c r="K34" s="15">
        <f>J34+D34</f>
        <v>49</v>
      </c>
      <c r="N34" s="17"/>
      <c r="O34" s="17"/>
      <c r="Q34" s="19"/>
      <c r="R34" s="19"/>
      <c r="S34" s="19"/>
      <c r="T34" s="19"/>
      <c r="V34" s="19"/>
      <c r="W34" s="19"/>
      <c r="X34" s="19"/>
      <c r="Y34" s="19"/>
      <c r="Z34" s="19"/>
      <c r="AB34" s="19"/>
      <c r="AC34" s="19"/>
      <c r="AD34" s="19"/>
      <c r="AE34" s="19"/>
      <c r="AF34" s="19"/>
      <c r="AH34" s="19"/>
      <c r="AI34" s="19"/>
      <c r="AJ34" s="19"/>
      <c r="AK34" s="19"/>
      <c r="AL34" s="19"/>
      <c r="AN34" s="19"/>
      <c r="AO34" s="19"/>
      <c r="AP34" s="19"/>
      <c r="AQ34" s="19"/>
    </row>
    <row r="35" spans="1:43" s="10" customFormat="1" ht="36" customHeight="1" x14ac:dyDescent="0.35">
      <c r="A35" s="11" t="str">
        <f>'[1]GRADING  (2)'!A39</f>
        <v>Y1</v>
      </c>
      <c r="B35" s="12" t="str">
        <f>'[1]GRADING  (2)'!B39</f>
        <v>POCKET HEIGHT</v>
      </c>
      <c r="C35" s="12" t="str">
        <f>VLOOKUP(B35,'[1]SAMPLE MEASURES'!B39:$C$40,2,0)</f>
        <v>CAO TÚI</v>
      </c>
      <c r="D35" s="13">
        <v>0.5</v>
      </c>
      <c r="E35" s="14">
        <v>1</v>
      </c>
      <c r="F35" s="15">
        <f t="shared" si="0"/>
        <v>23.5</v>
      </c>
      <c r="G35" s="15">
        <f t="shared" si="1"/>
        <v>24</v>
      </c>
      <c r="H35" s="16">
        <v>24.5</v>
      </c>
      <c r="I35" s="16"/>
      <c r="J35" s="15">
        <f>H35+D35</f>
        <v>25</v>
      </c>
      <c r="K35" s="15">
        <f>J35+D35</f>
        <v>25.5</v>
      </c>
      <c r="N35" s="17"/>
      <c r="O35" s="17"/>
      <c r="Q35" s="19"/>
      <c r="R35" s="19"/>
      <c r="S35" s="19"/>
      <c r="T35" s="19"/>
      <c r="V35" s="19"/>
      <c r="W35" s="19"/>
      <c r="X35" s="19"/>
      <c r="Y35" s="19"/>
      <c r="Z35" s="19"/>
      <c r="AB35" s="19"/>
      <c r="AC35" s="19"/>
      <c r="AD35" s="19"/>
      <c r="AE35" s="19"/>
      <c r="AF35" s="19"/>
      <c r="AH35" s="19"/>
      <c r="AI35" s="19"/>
      <c r="AJ35" s="19"/>
      <c r="AK35" s="19"/>
      <c r="AL35" s="19"/>
      <c r="AN35" s="19"/>
      <c r="AO35" s="19"/>
      <c r="AP35" s="19"/>
      <c r="AQ35" s="19"/>
    </row>
    <row r="36" spans="1:43" s="10" customFormat="1" ht="36" customHeight="1" thickBot="1" x14ac:dyDescent="0.4">
      <c r="A36" s="11" t="str">
        <f>'[1]GRADING  (2)'!A40</f>
        <v>Y2</v>
      </c>
      <c r="B36" s="12" t="str">
        <f>'[1]GRADING  (2)'!B40</f>
        <v>POCKET HEIGHT AT SIDES</v>
      </c>
      <c r="C36" s="12" t="str">
        <f>VLOOKUP(B36,'[1]SAMPLE MEASURES'!B40:$C$40,2,0)</f>
        <v>CAO CẠNH TÚI</v>
      </c>
      <c r="D36" s="13">
        <v>0</v>
      </c>
      <c r="E36" s="14">
        <v>1</v>
      </c>
      <c r="F36" s="15">
        <f t="shared" si="0"/>
        <v>7.5</v>
      </c>
      <c r="G36" s="15">
        <f t="shared" si="1"/>
        <v>7.5</v>
      </c>
      <c r="H36" s="16">
        <v>7.5</v>
      </c>
      <c r="I36" s="16"/>
      <c r="J36" s="15">
        <f>H36+D36</f>
        <v>7.5</v>
      </c>
      <c r="K36" s="15">
        <f>J36+D36</f>
        <v>7.5</v>
      </c>
      <c r="N36" s="17"/>
      <c r="O36" s="17"/>
      <c r="Q36" s="19"/>
      <c r="R36" s="19"/>
      <c r="S36" s="19"/>
      <c r="T36" s="19"/>
      <c r="V36" s="19"/>
      <c r="W36" s="19"/>
      <c r="X36" s="19"/>
      <c r="Y36" s="19"/>
      <c r="Z36" s="19"/>
      <c r="AB36" s="19"/>
      <c r="AC36" s="19"/>
      <c r="AD36" s="19"/>
      <c r="AE36" s="19"/>
      <c r="AF36" s="19"/>
      <c r="AH36" s="19"/>
      <c r="AI36" s="19"/>
      <c r="AJ36" s="19"/>
      <c r="AK36" s="19"/>
      <c r="AL36" s="19"/>
      <c r="AN36" s="19"/>
      <c r="AO36" s="19"/>
      <c r="AP36" s="19"/>
      <c r="AQ36" s="19"/>
    </row>
    <row r="37" spans="1:43" ht="35.25" hidden="1" customHeight="1" x14ac:dyDescent="0.3">
      <c r="A37" s="22"/>
      <c r="B37" s="23"/>
      <c r="C37" s="24" t="s">
        <v>11</v>
      </c>
      <c r="D37" s="25"/>
      <c r="E37" s="26"/>
      <c r="F37" s="27">
        <f>G37-2</f>
        <v>60</v>
      </c>
      <c r="G37" s="27">
        <f>H37-2</f>
        <v>62</v>
      </c>
      <c r="H37" s="28">
        <v>64</v>
      </c>
      <c r="I37" s="28"/>
      <c r="J37" s="27">
        <f>H37+2</f>
        <v>66</v>
      </c>
      <c r="K37" s="27">
        <f>J37+2</f>
        <v>68</v>
      </c>
      <c r="N37" s="29"/>
      <c r="O37" s="29"/>
      <c r="Q37" s="30"/>
      <c r="R37" s="30"/>
      <c r="S37" s="30"/>
      <c r="T37" s="30"/>
      <c r="V37" s="30"/>
      <c r="W37" s="30"/>
      <c r="X37" s="30"/>
      <c r="Y37" s="30"/>
      <c r="Z37" s="30"/>
      <c r="AB37" s="30"/>
      <c r="AC37" s="30"/>
      <c r="AD37" s="30"/>
      <c r="AE37" s="30"/>
      <c r="AF37" s="30"/>
      <c r="AH37" s="30"/>
      <c r="AI37" s="30"/>
      <c r="AJ37" s="30"/>
      <c r="AK37" s="30"/>
      <c r="AL37" s="30"/>
      <c r="AN37" s="30"/>
      <c r="AO37" s="30"/>
      <c r="AP37" s="30"/>
      <c r="AQ37" s="30"/>
    </row>
    <row r="38" spans="1:43" ht="40.5" hidden="1" customHeight="1" x14ac:dyDescent="0.3">
      <c r="A38" s="22"/>
      <c r="B38" s="23"/>
      <c r="C38" s="24" t="s">
        <v>12</v>
      </c>
      <c r="D38" s="25"/>
      <c r="E38" s="26"/>
      <c r="F38" s="27">
        <f>G38</f>
        <v>100</v>
      </c>
      <c r="G38" s="27">
        <f>H38-1</f>
        <v>100</v>
      </c>
      <c r="H38" s="28">
        <v>101</v>
      </c>
      <c r="I38" s="28"/>
      <c r="J38" s="27">
        <f>H38</f>
        <v>101</v>
      </c>
      <c r="K38" s="27">
        <v>102</v>
      </c>
      <c r="N38" s="29"/>
      <c r="O38" s="29"/>
      <c r="Q38" s="30"/>
      <c r="R38" s="30"/>
      <c r="S38" s="30"/>
      <c r="T38" s="30"/>
      <c r="V38" s="30"/>
      <c r="W38" s="30"/>
      <c r="X38" s="30"/>
      <c r="Y38" s="30"/>
      <c r="Z38" s="30"/>
      <c r="AB38" s="30"/>
      <c r="AC38" s="30"/>
      <c r="AD38" s="30"/>
      <c r="AE38" s="30"/>
      <c r="AF38" s="30"/>
      <c r="AH38" s="30"/>
      <c r="AI38" s="30"/>
      <c r="AJ38" s="30"/>
      <c r="AK38" s="30"/>
      <c r="AL38" s="30"/>
      <c r="AN38" s="30"/>
      <c r="AO38" s="30"/>
      <c r="AP38" s="30"/>
      <c r="AQ38" s="30"/>
    </row>
    <row r="39" spans="1:43" ht="23.25" hidden="1" customHeight="1" thickBot="1" x14ac:dyDescent="0.35">
      <c r="A39" s="22"/>
      <c r="B39" s="23"/>
      <c r="C39" s="24" t="s">
        <v>13</v>
      </c>
      <c r="D39" s="25"/>
      <c r="E39" s="26"/>
      <c r="F39" s="27"/>
      <c r="G39" s="27"/>
      <c r="H39" s="28" t="s">
        <v>14</v>
      </c>
      <c r="I39" s="28"/>
      <c r="J39" s="27"/>
      <c r="K39" s="27"/>
      <c r="N39" s="29"/>
      <c r="O39" s="29"/>
      <c r="Q39" s="30"/>
      <c r="R39" s="30"/>
      <c r="S39" s="30"/>
      <c r="T39" s="30"/>
      <c r="V39" s="30"/>
      <c r="W39" s="30"/>
      <c r="X39" s="30"/>
      <c r="Y39" s="30"/>
      <c r="Z39" s="30"/>
      <c r="AB39" s="30"/>
      <c r="AC39" s="30"/>
      <c r="AD39" s="30"/>
      <c r="AE39" s="30"/>
      <c r="AF39" s="30"/>
      <c r="AH39" s="30"/>
      <c r="AI39" s="30"/>
      <c r="AJ39" s="30"/>
      <c r="AK39" s="30"/>
      <c r="AL39" s="30"/>
      <c r="AN39" s="30"/>
      <c r="AO39" s="30"/>
      <c r="AP39" s="30"/>
      <c r="AQ39" s="30"/>
    </row>
    <row r="40" spans="1:43" ht="16.2" thickBot="1" x14ac:dyDescent="0.35">
      <c r="A40" s="31" t="s">
        <v>15</v>
      </c>
      <c r="B40" s="32"/>
      <c r="C40" s="32"/>
      <c r="D40" s="32"/>
      <c r="E40" s="33"/>
      <c r="F40" s="33"/>
      <c r="G40" s="33"/>
      <c r="H40" s="34"/>
      <c r="I40" s="34"/>
      <c r="J40" s="35"/>
      <c r="K40" s="35"/>
    </row>
    <row r="41" spans="1:43" x14ac:dyDescent="0.3">
      <c r="A41" s="36"/>
      <c r="B41" s="37"/>
      <c r="C41" s="37"/>
      <c r="D41" s="38"/>
      <c r="E41" s="39"/>
      <c r="F41" s="39"/>
      <c r="G41" s="39"/>
      <c r="H41" s="40"/>
      <c r="I41" s="40"/>
      <c r="J41" s="41"/>
      <c r="K41" s="41"/>
    </row>
    <row r="42" spans="1:43" ht="16.95" customHeight="1" x14ac:dyDescent="0.3">
      <c r="A42" s="42" t="s">
        <v>16</v>
      </c>
      <c r="B42" s="43" t="s">
        <v>17</v>
      </c>
      <c r="C42" s="44"/>
      <c r="E42" s="39"/>
      <c r="F42" s="39"/>
      <c r="G42" s="39"/>
      <c r="H42" s="40"/>
      <c r="I42" s="40"/>
      <c r="J42" s="41"/>
      <c r="K42" s="41"/>
    </row>
    <row r="43" spans="1:43" x14ac:dyDescent="0.3">
      <c r="A43" s="36"/>
      <c r="B43" s="45"/>
      <c r="C43" s="45"/>
      <c r="D43" s="38"/>
      <c r="E43" s="39"/>
      <c r="F43" s="39"/>
      <c r="G43" s="39"/>
      <c r="H43" s="46"/>
      <c r="I43" s="46"/>
      <c r="J43" s="39"/>
      <c r="K43" s="39"/>
    </row>
    <row r="44" spans="1:43" ht="60" customHeight="1" x14ac:dyDescent="0.3">
      <c r="A44" s="36" t="s">
        <v>18</v>
      </c>
      <c r="B44" s="47" t="s">
        <v>19</v>
      </c>
      <c r="C44" s="48"/>
      <c r="D44" s="48"/>
      <c r="E44" s="48"/>
      <c r="F44" s="48"/>
      <c r="G44" s="48"/>
      <c r="H44" s="48"/>
      <c r="I44" s="48"/>
      <c r="J44" s="48"/>
      <c r="K44" s="48"/>
    </row>
    <row r="45" spans="1:43" x14ac:dyDescent="0.3">
      <c r="A45" s="36"/>
      <c r="B45" s="47"/>
      <c r="C45" s="48"/>
      <c r="D45" s="48"/>
      <c r="E45" s="48"/>
      <c r="F45" s="48"/>
      <c r="G45" s="48"/>
      <c r="H45" s="48"/>
      <c r="I45" s="48"/>
      <c r="J45" s="48"/>
      <c r="K45" s="48"/>
    </row>
    <row r="46" spans="1:43" x14ac:dyDescent="0.3">
      <c r="A46" s="36"/>
      <c r="B46" s="47"/>
      <c r="C46" s="48"/>
      <c r="D46" s="48"/>
      <c r="E46" s="48"/>
      <c r="F46" s="48"/>
      <c r="G46" s="48"/>
      <c r="H46" s="48"/>
      <c r="I46" s="48"/>
      <c r="J46" s="48"/>
      <c r="K46" s="48"/>
    </row>
    <row r="47" spans="1:43" ht="16.2" thickBot="1" x14ac:dyDescent="0.35">
      <c r="A47" s="49"/>
      <c r="B47" s="50"/>
      <c r="C47" s="51"/>
      <c r="D47" s="51"/>
      <c r="E47" s="51"/>
      <c r="F47" s="51"/>
      <c r="G47" s="51"/>
      <c r="H47" s="51"/>
      <c r="I47" s="51"/>
      <c r="J47" s="51"/>
      <c r="K47" s="51"/>
    </row>
    <row r="48" spans="1:43" ht="16.2" thickBot="1" x14ac:dyDescent="0.35">
      <c r="A48" s="52" t="s">
        <v>20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</row>
  </sheetData>
  <mergeCells count="3">
    <mergeCell ref="A1:K1"/>
    <mergeCell ref="B44:K47"/>
    <mergeCell ref="A48:K48"/>
  </mergeCells>
  <pageMargins left="0" right="0" top="0" bottom="0" header="0" footer="0"/>
  <pageSetup paperSize="9" scale="61" fitToHeight="0" orientation="landscape" r:id="rId1"/>
  <rowBreaks count="1" manualBreakCount="1">
    <brk id="39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C82B80-77AD-43E5-94CC-A2C032987D4E}"/>
</file>

<file path=customXml/itemProps2.xml><?xml version="1.0" encoding="utf-8"?>
<ds:datastoreItem xmlns:ds="http://schemas.openxmlformats.org/officeDocument/2006/customXml" ds:itemID="{8F95BDD1-9ACE-44EF-926C-EB5D2A56A593}"/>
</file>

<file path=customXml/itemProps3.xml><?xml version="1.0" encoding="utf-8"?>
<ds:datastoreItem xmlns:ds="http://schemas.openxmlformats.org/officeDocument/2006/customXml" ds:itemID="{E79841F4-404B-4A0D-B0C5-A4E0541CA2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UA FULL SIZE-DINH MUC 190124</vt:lpstr>
      <vt:lpstr>'UA FULL SIZE-DINH MUC 190124'!Print_Area</vt:lpstr>
      <vt:lpstr>'UA FULL SIZE-DINH MUC 190124'!Print_Titles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cp:lastPrinted>2024-03-26T14:30:52Z</cp:lastPrinted>
  <dcterms:created xsi:type="dcterms:W3CDTF">2024-03-26T14:27:51Z</dcterms:created>
  <dcterms:modified xsi:type="dcterms:W3CDTF">2024-03-26T14:30:56Z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