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1-SPRING 25/2-PRODUCTION/4-INTERNAL-PURCHASE-ORDER/4-2-TRIM-ORDER/TRIM-PO/DRAFT-PO/MAHARISHI/"/>
    </mc:Choice>
  </mc:AlternateContent>
  <xr:revisionPtr revIDLastSave="141" documentId="13_ncr:1_{024BEC74-63C3-40E2-A44D-F084DDCCD4EE}" xr6:coauthVersionLast="47" xr6:coauthVersionMax="47" xr10:uidLastSave="{67F1DD7B-14C1-49DC-A047-89D8B81F6BAA}"/>
  <bookViews>
    <workbookView xWindow="-110" yWindow="-110" windowWidth="19420" windowHeight="10300" xr2:uid="{00000000-000D-0000-FFFF-FFFF00000000}"/>
  </bookViews>
  <sheets>
    <sheet name="MER.QT-1.BM2" sheetId="4" r:id="rId1"/>
    <sheet name="DETAIL " sheetId="6" r:id="rId2"/>
  </sheets>
  <definedNames>
    <definedName name="_xlnm._FilterDatabase" localSheetId="1" hidden="1">'DETAIL '!$A$4:$K$10</definedName>
    <definedName name="_xlnm.Print_Area" localSheetId="1">'DETAIL '!$A$1:$K$11</definedName>
    <definedName name="_xlnm.Print_Area" localSheetId="0">'MER.QT-1.BM2'!$A$1:$O$17</definedName>
    <definedName name="_xlnm.Print_Titles" localSheetId="1">'DETAIL 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6" l="1"/>
  <c r="A7" i="6" l="1"/>
  <c r="A9" i="6" l="1"/>
  <c r="A6" i="6"/>
  <c r="F10" i="6" l="1"/>
  <c r="I11" i="4" s="1"/>
  <c r="A5" i="6"/>
  <c r="I12" i="4" l="1"/>
  <c r="I15" i="4" s="1"/>
  <c r="K12" i="4" l="1"/>
  <c r="M12" i="4" s="1"/>
  <c r="H7" i="4"/>
  <c r="H8" i="4"/>
  <c r="K11" i="4" l="1"/>
  <c r="K15" i="4" s="1"/>
  <c r="M11" i="4" l="1"/>
  <c r="M15" i="4" s="1"/>
</calcChain>
</file>

<file path=xl/sharedStrings.xml><?xml version="1.0" encoding="utf-8"?>
<sst xmlns="http://schemas.openxmlformats.org/spreadsheetml/2006/main" count="85" uniqueCount="74">
  <si>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</si>
  <si>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</si>
  <si>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</si>
  <si>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</si>
  <si>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</si>
  <si>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</si>
  <si>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</si>
  <si>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</si>
  <si>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</si>
  <si>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</si>
  <si>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</si>
  <si>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</si>
  <si>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</si>
  <si>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</si>
  <si>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</si>
  <si>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</si>
  <si>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</si>
  <si>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</si>
  <si>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</si>
  <si>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</si>
  <si>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</si>
  <si>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</si>
  <si>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</si>
  <si>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</si>
  <si>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</si>
  <si>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</si>
  <si>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</si>
  <si>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</si>
  <si>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</si>
  <si>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</si>
  <si>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</si>
  <si>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</si>
  <si>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</si>
  <si>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</si>
  <si>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</si>
  <si>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</si>
  <si>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</si>
  <si>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</si>
  <si>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</si>
  <si>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</si>
  <si>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</si>
  <si>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</si>
  <si>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</si>
  <si>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 xml:space="preserve">TOTAL </t>
  </si>
  <si>
    <t>NOTE</t>
  </si>
  <si>
    <t>REFERENCE FOR VISUAL ONLY</t>
  </si>
  <si>
    <t>TOTAL</t>
  </si>
  <si>
    <t>UA STYLE NO.</t>
  </si>
  <si>
    <t>ITEM</t>
  </si>
  <si>
    <t>CARE LABEL</t>
  </si>
  <si>
    <t>VERSION TIẾNG ANH</t>
  </si>
  <si>
    <t>ALL STYLES</t>
  </si>
  <si>
    <t>VERSION TIẾNG HÀN - SẼ GỬI LAYOUT SAU</t>
  </si>
  <si>
    <t>SH TRIMS</t>
  </si>
  <si>
    <t xml:space="preserve">PALACE </t>
  </si>
  <si>
    <t>BÍCH</t>
  </si>
  <si>
    <t>P19-4766</t>
  </si>
  <si>
    <t>SS25 - SPRING</t>
  </si>
  <si>
    <t>MAHARISHI</t>
  </si>
  <si>
    <t>PALACE MAHARISHI SCRIPT APPLIQUE CREW</t>
  </si>
  <si>
    <t>PALACE MAHARISHI TRI-BONSAI DPM APPLIQUE HOOD</t>
  </si>
  <si>
    <t xml:space="preserve">PALACE MAHARISHI TEMPLEA STAR KOR OM T-SHIRT </t>
  </si>
  <si>
    <t>PALACE MAHARISHI SHAOLIN TAG LONGSLEEVE</t>
  </si>
  <si>
    <t>100% ORGANIC COTTON</t>
  </si>
  <si>
    <t>P19  SS25   G2725</t>
  </si>
  <si>
    <t>C0007-ALS056</t>
  </si>
  <si>
    <t>C0007-ATS537</t>
  </si>
  <si>
    <t>C0007-ATS535</t>
  </si>
  <si>
    <t>C0007-AHD157</t>
  </si>
  <si>
    <t>C0007-AHD156</t>
  </si>
  <si>
    <t>C0007-AHD155</t>
  </si>
  <si>
    <t>C0007-AHD154</t>
  </si>
  <si>
    <t>C0007-ACW063</t>
  </si>
  <si>
    <t>C0007-ACW062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</si>
</sst>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8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b/>
      <sz val="16"/>
      <color theme="1"/>
      <name val="Muli"/>
    </font>
    <font>
      <sz val="14"/>
      <color theme="1"/>
      <name val="Muli"/>
    </font>
    <font>
      <sz val="13"/>
      <color theme="1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</cellStyleXfs>
  <cellXfs count="136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7" fillId="4" borderId="1" xfId="6" applyNumberFormat="1" applyFont="1" applyFill="1" applyBorder="1" applyAlignment="1">
      <alignment horizontal="center" vertical="center"/>
    </xf>
    <xf numFmtId="0" fontId="18" fillId="4" borderId="1" xfId="7" quotePrefix="1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2" fillId="7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17" fillId="3" borderId="1" xfId="2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167" fontId="23" fillId="0" borderId="1" xfId="1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5" fillId="3" borderId="1" xfId="2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1" fontId="27" fillId="3" borderId="1" xfId="3" applyNumberFormat="1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/>
    </xf>
    <xf numFmtId="3" fontId="27" fillId="3" borderId="1" xfId="3" applyNumberFormat="1" applyFont="1" applyFill="1" applyBorder="1" applyAlignment="1">
      <alignment vertical="center"/>
    </xf>
    <xf numFmtId="3" fontId="27" fillId="0" borderId="1" xfId="3" applyNumberFormat="1" applyFont="1" applyBorder="1" applyAlignment="1">
      <alignment vertical="center"/>
    </xf>
    <xf numFmtId="3" fontId="28" fillId="0" borderId="1" xfId="3" applyNumberFormat="1" applyFont="1" applyBorder="1" applyAlignment="1">
      <alignment horizontal="center" vertical="center"/>
    </xf>
    <xf numFmtId="168" fontId="25" fillId="3" borderId="1" xfId="9" applyNumberFormat="1" applyFont="1" applyFill="1" applyBorder="1" applyAlignment="1">
      <alignment horizontal="center" vertical="center"/>
    </xf>
    <xf numFmtId="168" fontId="29" fillId="3" borderId="1" xfId="9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7" fontId="30" fillId="0" borderId="1" xfId="5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0" fillId="0" borderId="1" xfId="11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right" vertical="center"/>
    </xf>
    <xf numFmtId="3" fontId="33" fillId="5" borderId="1" xfId="2" applyNumberFormat="1" applyFont="1" applyFill="1" applyBorder="1" applyAlignment="1">
      <alignment horizontal="center" vertical="center" wrapText="1"/>
    </xf>
    <xf numFmtId="3" fontId="33" fillId="0" borderId="1" xfId="2" applyNumberFormat="1" applyFont="1" applyBorder="1" applyAlignment="1">
      <alignment horizontal="center" vertical="center" wrapText="1"/>
    </xf>
    <xf numFmtId="164" fontId="30" fillId="4" borderId="0" xfId="2" applyNumberFormat="1" applyFont="1" applyFill="1" applyAlignment="1">
      <alignment horizontal="center" vertical="center" wrapText="1"/>
    </xf>
    <xf numFmtId="168" fontId="33" fillId="3" borderId="1" xfId="9" applyNumberFormat="1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1" fillId="0" borderId="16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31" fillId="0" borderId="18" xfId="0" applyFont="1" applyBorder="1" applyAlignment="1">
      <alignment vertical="center" wrapText="1"/>
    </xf>
    <xf numFmtId="0" fontId="31" fillId="0" borderId="19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164" fontId="13" fillId="4" borderId="0" xfId="2" applyNumberFormat="1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7" fillId="4" borderId="4" xfId="6" applyFont="1" applyFill="1" applyBorder="1" applyAlignment="1">
      <alignment horizontal="center" vertical="center"/>
    </xf>
    <xf numFmtId="0" fontId="17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5" xfId="0" applyFont="1" applyBorder="1" applyAlignment="1">
      <alignment horizontal="center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254002</xdr:colOff>
      <xdr:row>10</xdr:row>
      <xdr:rowOff>354542</xdr:rowOff>
    </xdr:from>
    <xdr:to>
      <xdr:col>3</xdr:col>
      <xdr:colOff>1356507</xdr:colOff>
      <xdr:row>10</xdr:row>
      <xdr:rowOff>2307167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FF73C7B8-66C8-4189-BCDC-C392E87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2" y="4016375"/>
          <a:ext cx="1102505" cy="1952625"/>
        </a:xfrm>
        <a:prstGeom prst="rect">
          <a:avLst/>
        </a:prstGeom>
      </xdr:spPr>
    </xdr:pic>
    <xdr:clientData/>
  </xdr:twoCellAnchor>
  <xdr:twoCellAnchor>
    <xdr:from>
      <xdr:col>3</xdr:col>
      <xdr:colOff>169333</xdr:colOff>
      <xdr:row>11</xdr:row>
      <xdr:rowOff>433916</xdr:rowOff>
    </xdr:from>
    <xdr:to>
      <xdr:col>3</xdr:col>
      <xdr:colOff>1251634</xdr:colOff>
      <xdr:row>11</xdr:row>
      <xdr:rowOff>2005541</xdr:rowOff>
    </xdr:to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4494EBBF-B319-4BC0-B0E6-8EB238B46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0333" y="7228416"/>
          <a:ext cx="1082301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126999</xdr:colOff>
      <xdr:row>4</xdr:row>
      <xdr:rowOff>130738</xdr:rowOff>
    </xdr:from>
    <xdr:ext cx="1518763" cy="1945486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6337EEAB-4378-4479-ADE0-B140A69A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31635" y="1146738"/>
          <a:ext cx="1518763" cy="1945486"/>
        </a:xfrm>
        <a:prstGeom prst="rect">
          <a:avLst/>
        </a:prstGeom>
      </xdr:spPr>
    </xdr:pic>
    <xdr:clientData/>
  </xdr:oneCellAnchor>
  <xdr:twoCellAnchor>
    <xdr:from>
      <xdr:col>6</xdr:col>
      <xdr:colOff>205440</xdr:colOff>
      <xdr:row>5</xdr:row>
      <xdr:rowOff>2614</xdr:rowOff>
    </xdr:from>
    <xdr:to>
      <xdr:col>6</xdr:col>
      <xdr:colOff>1470869</xdr:colOff>
      <xdr:row>8</xdr:row>
      <xdr:rowOff>219363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3B27191F-760B-474B-A072-93CB5B37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35622" y="1549705"/>
          <a:ext cx="1265429" cy="1636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2"/>
  <sheetViews>
    <sheetView tabSelected="1" view="pageBreakPreview" topLeftCell="A10" zoomScale="60" zoomScaleNormal="40" zoomScalePageLayoutView="55" workbookViewId="0">
      <selection activeCell="E12" activeCellId="1" sqref="G10 E12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21.726562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18" t="s">
        <v>53</v>
      </c>
      <c r="C5" s="118"/>
      <c r="D5" s="118"/>
      <c r="E5" s="15"/>
      <c r="F5" s="52" t="s">
        <v>8</v>
      </c>
      <c r="G5" s="58"/>
      <c r="H5" s="119" t="s">
        <v>54</v>
      </c>
      <c r="I5" s="120"/>
      <c r="J5" s="16"/>
      <c r="K5" s="16"/>
      <c r="L5" s="17"/>
      <c r="M5" s="18" t="s">
        <v>9</v>
      </c>
      <c r="N5" s="53">
        <v>45502</v>
      </c>
    </row>
    <row r="6" spans="1:18" ht="21.75" customHeight="1">
      <c r="A6" s="19" t="s">
        <v>10</v>
      </c>
      <c r="B6" s="121"/>
      <c r="C6" s="121"/>
      <c r="D6" s="121"/>
      <c r="E6" s="15"/>
      <c r="F6" s="52" t="s">
        <v>11</v>
      </c>
      <c r="G6" s="58"/>
      <c r="H6" s="122" t="s">
        <v>57</v>
      </c>
      <c r="I6" s="123"/>
      <c r="J6" s="16"/>
      <c r="K6" s="16"/>
      <c r="L6" s="17"/>
      <c r="M6" s="18" t="s">
        <v>12</v>
      </c>
      <c r="N6" s="54" t="s">
        <v>56</v>
      </c>
    </row>
    <row r="7" spans="1:18" ht="23.25" customHeight="1">
      <c r="A7" s="19" t="s">
        <v>13</v>
      </c>
      <c r="B7" s="124"/>
      <c r="C7" s="124"/>
      <c r="D7" s="5"/>
      <c r="E7" s="15"/>
      <c r="F7" s="52" t="s">
        <v>14</v>
      </c>
      <c r="G7" s="58"/>
      <c r="H7" s="125">
        <f>N5+20</f>
        <v>45522</v>
      </c>
      <c r="I7" s="126"/>
      <c r="J7" s="16"/>
      <c r="K7" s="16"/>
      <c r="L7" s="17"/>
      <c r="M7" s="18" t="s">
        <v>15</v>
      </c>
      <c r="N7" s="105" t="s">
        <v>64</v>
      </c>
    </row>
    <row r="8" spans="1:18" ht="21.75" customHeight="1">
      <c r="A8" s="20" t="s">
        <v>16</v>
      </c>
      <c r="B8" s="109"/>
      <c r="C8" s="109"/>
      <c r="D8" s="11"/>
      <c r="E8" s="15"/>
      <c r="F8" s="52" t="s">
        <v>17</v>
      </c>
      <c r="G8" s="58"/>
      <c r="H8" s="110">
        <f>N5+30</f>
        <v>45532</v>
      </c>
      <c r="I8" s="111"/>
      <c r="J8" s="21"/>
      <c r="K8" s="21"/>
      <c r="L8" s="17"/>
      <c r="M8" s="18" t="s">
        <v>18</v>
      </c>
      <c r="N8" s="55" t="s">
        <v>55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193" customHeight="1">
      <c r="A11" s="72" t="s">
        <v>51</v>
      </c>
      <c r="B11" s="73"/>
      <c r="C11" s="73" t="s">
        <v>49</v>
      </c>
      <c r="D11" s="73"/>
      <c r="E11" s="72" t="s">
        <v>38</v>
      </c>
      <c r="F11" s="74"/>
      <c r="G11" s="75" t="s">
        <v>37</v>
      </c>
      <c r="H11" s="76" t="s">
        <v>36</v>
      </c>
      <c r="I11" s="77">
        <f>'DETAIL '!F10</f>
        <v>3723</v>
      </c>
      <c r="J11" s="78">
        <v>0</v>
      </c>
      <c r="K11" s="79">
        <f t="shared" ref="K11:K12" si="0">I11-J11</f>
        <v>3723</v>
      </c>
      <c r="L11" s="80">
        <v>620</v>
      </c>
      <c r="M11" s="81">
        <f t="shared" ref="M11:M12" si="1">L11*K11</f>
        <v>2308260</v>
      </c>
      <c r="N11" s="83" t="s">
        <v>50</v>
      </c>
      <c r="R11" s="97"/>
    </row>
    <row r="12" spans="1:18" ht="179.15" customHeight="1">
      <c r="A12" s="72" t="s">
        <v>51</v>
      </c>
      <c r="B12" s="73"/>
      <c r="C12" s="73" t="s">
        <v>49</v>
      </c>
      <c r="D12" s="65"/>
      <c r="E12" s="72" t="s">
        <v>38</v>
      </c>
      <c r="F12" s="74"/>
      <c r="G12" s="75" t="s">
        <v>37</v>
      </c>
      <c r="H12" s="76" t="s">
        <v>36</v>
      </c>
      <c r="I12" s="77">
        <f>I11</f>
        <v>3723</v>
      </c>
      <c r="J12" s="78">
        <v>0</v>
      </c>
      <c r="K12" s="79">
        <f t="shared" si="0"/>
        <v>3723</v>
      </c>
      <c r="L12" s="80">
        <v>550</v>
      </c>
      <c r="M12" s="81">
        <f t="shared" si="1"/>
        <v>2047650</v>
      </c>
      <c r="N12" s="83" t="s">
        <v>52</v>
      </c>
    </row>
    <row r="13" spans="1:18" ht="61.5" customHeight="1">
      <c r="A13" s="112" t="s">
        <v>39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4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6" customFormat="1" ht="54" customHeight="1">
      <c r="A15" s="88"/>
      <c r="B15" s="88"/>
      <c r="C15" s="88"/>
      <c r="D15" s="88"/>
      <c r="E15" s="88"/>
      <c r="F15" s="88"/>
      <c r="G15" s="89"/>
      <c r="H15" s="90" t="s">
        <v>32</v>
      </c>
      <c r="I15" s="91">
        <f>SUM(I11:I14)</f>
        <v>7446</v>
      </c>
      <c r="J15" s="92"/>
      <c r="K15" s="91">
        <f>SUM(K11:K14)</f>
        <v>7446</v>
      </c>
      <c r="L15" s="93"/>
      <c r="M15" s="94">
        <f>SUM(M11:M14)</f>
        <v>4355910</v>
      </c>
      <c r="N15" s="95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15" t="s">
        <v>33</v>
      </c>
      <c r="B17" s="115"/>
      <c r="C17" s="36"/>
      <c r="D17" s="37"/>
      <c r="E17" s="116" t="s">
        <v>34</v>
      </c>
      <c r="F17" s="116"/>
      <c r="G17" s="116"/>
      <c r="H17" s="38"/>
      <c r="I17" s="39"/>
      <c r="J17" s="39"/>
      <c r="K17" s="39"/>
      <c r="L17" s="117" t="s">
        <v>35</v>
      </c>
      <c r="M17" s="117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40"/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5:D5"/>
    <mergeCell ref="H5:I5"/>
    <mergeCell ref="B6:D6"/>
    <mergeCell ref="H6:I6"/>
    <mergeCell ref="B7:C7"/>
    <mergeCell ref="H7:I7"/>
    <mergeCell ref="B8:C8"/>
    <mergeCell ref="H8:I8"/>
    <mergeCell ref="A13:N13"/>
    <mergeCell ref="A17:B17"/>
    <mergeCell ref="E17:G17"/>
    <mergeCell ref="L17:M1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4:M14"/>
  <sheetViews>
    <sheetView view="pageBreakPreview" topLeftCell="A4" zoomScale="55" zoomScaleNormal="115" zoomScaleSheetLayoutView="55" workbookViewId="0">
      <selection activeCell="D17" sqref="D17"/>
    </sheetView>
  </sheetViews>
  <sheetFormatPr defaultColWidth="9.1796875" defaultRowHeight="20.25" customHeight="1"/>
  <cols>
    <col min="1" max="1" width="4.7265625" style="67" bestFit="1" customWidth="1"/>
    <col min="2" max="2" width="18.7265625" style="67" customWidth="1"/>
    <col min="3" max="3" width="18" style="67" customWidth="1"/>
    <col min="4" max="4" width="59.7265625" style="67" customWidth="1"/>
    <col min="5" max="5" width="32.1796875" style="67" customWidth="1"/>
    <col min="6" max="6" width="14.54296875" style="70" customWidth="1"/>
    <col min="7" max="7" width="23.26953125" style="67" customWidth="1"/>
    <col min="8" max="8" width="9.1796875" style="71"/>
    <col min="9" max="9" width="9.1796875" style="67"/>
    <col min="10" max="10" width="12.6328125" style="67" bestFit="1" customWidth="1"/>
    <col min="11" max="16384" width="9.1796875" style="67"/>
  </cols>
  <sheetData>
    <row r="4" spans="1:13" ht="20.25" customHeight="1">
      <c r="A4" s="66" t="s">
        <v>40</v>
      </c>
      <c r="B4" s="66" t="s">
        <v>47</v>
      </c>
      <c r="C4" s="66" t="s">
        <v>48</v>
      </c>
      <c r="D4" s="66" t="s">
        <v>41</v>
      </c>
      <c r="E4" s="66" t="s">
        <v>42</v>
      </c>
      <c r="F4" s="66" t="s">
        <v>43</v>
      </c>
      <c r="G4" s="66" t="s">
        <v>44</v>
      </c>
      <c r="H4" s="130" t="s">
        <v>45</v>
      </c>
      <c r="I4" s="131"/>
      <c r="J4" s="131"/>
      <c r="K4" s="132"/>
    </row>
    <row r="5" spans="1:13" s="87" customFormat="1" ht="39.5" customHeight="1">
      <c r="A5" s="82">
        <f t="shared" ref="A5:A9" si="0">ROW()-4</f>
        <v>1</v>
      </c>
      <c r="B5" s="108"/>
      <c r="C5" s="106" t="s">
        <v>58</v>
      </c>
      <c r="D5" s="85" t="s">
        <v>59</v>
      </c>
      <c r="E5" s="107" t="s">
        <v>63</v>
      </c>
      <c r="F5" s="82">
        <v>329</v>
      </c>
      <c r="G5" s="102"/>
      <c r="H5" s="103"/>
      <c r="I5" s="103"/>
      <c r="J5" s="103"/>
      <c r="K5" s="104"/>
    </row>
    <row r="6" spans="1:13" s="87" customFormat="1" ht="39.5" customHeight="1">
      <c r="A6" s="82">
        <f t="shared" si="0"/>
        <v>2</v>
      </c>
      <c r="B6" s="108"/>
      <c r="C6" s="106" t="s">
        <v>58</v>
      </c>
      <c r="D6" s="85" t="s">
        <v>60</v>
      </c>
      <c r="E6" s="107" t="s">
        <v>63</v>
      </c>
      <c r="F6" s="82">
        <v>1468</v>
      </c>
      <c r="G6" s="99"/>
      <c r="H6" s="100"/>
      <c r="I6" s="100"/>
      <c r="J6" s="100"/>
      <c r="K6" s="101"/>
      <c r="M6" s="87" t="s">
        <v>65</v>
      </c>
    </row>
    <row r="7" spans="1:13" s="87" customFormat="1" ht="39.5" customHeight="1">
      <c r="A7" s="82">
        <f t="shared" si="0"/>
        <v>3</v>
      </c>
      <c r="B7" s="108"/>
      <c r="C7" s="106" t="s">
        <v>58</v>
      </c>
      <c r="D7" s="85" t="s">
        <v>61</v>
      </c>
      <c r="E7" s="107" t="s">
        <v>63</v>
      </c>
      <c r="F7" s="82">
        <v>665</v>
      </c>
      <c r="G7" s="99"/>
      <c r="H7" s="100"/>
      <c r="I7" s="100"/>
      <c r="J7" s="100"/>
      <c r="K7" s="101"/>
      <c r="M7" s="87" t="s">
        <v>66</v>
      </c>
    </row>
    <row r="8" spans="1:13" s="87" customFormat="1" ht="39.5" customHeight="1">
      <c r="A8" s="82">
        <f t="shared" si="0"/>
        <v>4</v>
      </c>
      <c r="B8" s="108"/>
      <c r="C8" s="106" t="s">
        <v>58</v>
      </c>
      <c r="D8" s="85" t="s">
        <v>62</v>
      </c>
      <c r="E8" s="107" t="s">
        <v>63</v>
      </c>
      <c r="F8" s="82">
        <v>1261</v>
      </c>
      <c r="G8" s="99"/>
      <c r="H8" s="100"/>
      <c r="I8" s="100"/>
      <c r="J8" s="100"/>
      <c r="K8" s="101"/>
      <c r="M8" s="87" t="s">
        <v>67</v>
      </c>
    </row>
    <row r="9" spans="1:13" s="87" customFormat="1" ht="31.5" customHeight="1">
      <c r="A9" s="82">
        <f t="shared" si="0"/>
        <v>5</v>
      </c>
      <c r="B9" s="84"/>
      <c r="C9" s="84"/>
      <c r="D9" s="85"/>
      <c r="E9" s="86"/>
      <c r="F9" s="82"/>
      <c r="G9" s="98"/>
      <c r="H9" s="99"/>
      <c r="I9" s="100"/>
      <c r="J9" s="100"/>
      <c r="K9" s="101"/>
      <c r="M9" s="87" t="s">
        <v>68</v>
      </c>
    </row>
    <row r="10" spans="1:13" ht="20.25" customHeight="1">
      <c r="A10" s="127" t="s">
        <v>46</v>
      </c>
      <c r="B10" s="128"/>
      <c r="C10" s="128"/>
      <c r="D10" s="128"/>
      <c r="E10" s="129"/>
      <c r="F10" s="69">
        <f>SUM(F5:F9)</f>
        <v>3723</v>
      </c>
      <c r="G10" s="68"/>
      <c r="H10" s="133"/>
      <c r="I10" s="134"/>
      <c r="J10" s="134"/>
      <c r="K10" s="135"/>
      <c r="M10" s="67" t="s">
        <v>69</v>
      </c>
    </row>
    <row r="11" spans="1:13" ht="20.25" customHeight="1">
      <c r="A11" s="127"/>
      <c r="B11" s="128"/>
      <c r="C11" s="128"/>
      <c r="D11" s="128"/>
      <c r="E11" s="128"/>
      <c r="F11" s="128"/>
      <c r="G11" s="128"/>
      <c r="H11" s="128"/>
      <c r="I11" s="128"/>
      <c r="J11" s="128"/>
      <c r="K11" s="129"/>
      <c r="M11" s="67" t="s">
        <v>70</v>
      </c>
    </row>
    <row r="12" spans="1:13" ht="20.25" customHeight="1">
      <c r="M12" s="67" t="s">
        <v>71</v>
      </c>
    </row>
    <row r="13" spans="1:13" ht="20.25" customHeight="1">
      <c r="M13" s="67" t="s">
        <v>72</v>
      </c>
    </row>
    <row r="14" spans="1:13" ht="20.25" customHeight="1">
      <c r="M14" s="67" t="s">
        <v>73</v>
      </c>
    </row>
  </sheetData>
  <mergeCells count="4">
    <mergeCell ref="A11:K11"/>
    <mergeCell ref="H4:K4"/>
    <mergeCell ref="A10:E10"/>
    <mergeCell ref="H10:K10"/>
  </mergeCells>
  <pageMargins left="0.25" right="0.25" top="0.75" bottom="0.75" header="0.3" footer="0.3"/>
  <pageSetup paperSize="9" scale="47" fitToHeight="0" orientation="portrait" r:id="rId1"/>
  <rowBreaks count="1" manualBreakCount="1">
    <brk id="10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013577-57A1-47BB-9B09-470EA6BC23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49B88D-7BDD-47B5-961E-F6BD49F45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017BA1-17FC-449A-95FF-0F76035F1C7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MER.QT-1.BM2</vt:lpstr>
      <vt:lpstr>DETAIL </vt:lpstr>
      <vt:lpstr>'DETAIL '!Print_Area</vt:lpstr>
      <vt:lpstr>'MER.QT-1.BM2'!Print_Area</vt:lpstr>
      <vt:lpstr>'DETAIL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2024-05-17T06:51:20Z</cp:lastPrinted>
  <dcterms:created xsi:type="dcterms:W3CDTF">2020-11-11T02:21:38Z</dcterms:created>
  <dcterms:modified xsi:type="dcterms:W3CDTF">2024-08-27T09:04:00Z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