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PALACE/4-SS25/1-SPRING 25/2-PRODUCTION/4-INTERNAL-PURCHASE-ORDER/4-2-TRIM-ORDER/TRIM-PO/SIGN-PO/MAHARISHI/"/>
    </mc:Choice>
  </mc:AlternateContent>
  <xr:revisionPtr revIDLastSave="140" documentId="13_ncr:1_{024BEC74-63C3-40E2-A44D-F084DDCCD4EE}" xr6:coauthVersionLast="47" xr6:coauthVersionMax="47" xr10:uidLastSave="{A0A408A1-0B1C-46A8-9185-CC5B6177BE78}"/>
  <bookViews>
    <workbookView xWindow="-110" yWindow="-110" windowWidth="19420" windowHeight="10300" xr2:uid="{00000000-000D-0000-FFFF-FFFF00000000}"/>
  </bookViews>
  <sheets>
    <sheet name="MER.QT-1.BM2" sheetId="4" r:id="rId1"/>
    <sheet name="DETAIL " sheetId="6" r:id="rId2"/>
  </sheets>
  <definedNames>
    <definedName name="_xlnm._FilterDatabase" localSheetId="1" hidden="1">'DETAIL '!$A$4:$M$7</definedName>
    <definedName name="_xlnm.Print_Area" localSheetId="1">'DETAIL '!$A$1:$M$8</definedName>
    <definedName name="_xlnm.Print_Area" localSheetId="0">'MER.QT-1.BM2'!$A$1:$O$17</definedName>
    <definedName name="_xlnm.Print_Titles" localSheetId="1">'DETAIL 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4" l="1"/>
  <c r="F7" i="6" l="1"/>
  <c r="H6" i="6" l="1"/>
  <c r="A6" i="6"/>
  <c r="A5" i="6"/>
  <c r="H7" i="6" l="1"/>
  <c r="I12" i="4" l="1"/>
  <c r="I15" i="4" s="1"/>
  <c r="G7" i="6"/>
  <c r="K12" i="4" l="1"/>
  <c r="M12" i="4" s="1"/>
  <c r="H7" i="4"/>
  <c r="H8" i="4"/>
  <c r="K11" i="4" l="1"/>
  <c r="K15" i="4" s="1"/>
  <c r="M11" i="4" l="1"/>
</calcChain>
</file>

<file path=xl/sharedStrings.xml><?xml version="1.0" encoding="utf-8"?>
<sst xmlns="http://schemas.openxmlformats.org/spreadsheetml/2006/main" count="68" uniqueCount="63">
  <si>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</si>
  <si>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</si>
  <si>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</si>
  <si>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</si>
  <si>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</si>
  <si>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</si>
  <si>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</si>
  <si>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</si>
  <si>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</si>
  <si>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</si>
  <si>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</si>
  <si>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</si>
  <si>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</si>
  <si>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</si>
  <si>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</si>
  <si>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</si>
  <si>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</si>
  <si>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</si>
  <si>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</si>
  <si>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</si>
  <si>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</si>
  <si>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</si>
  <si>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</si>
  <si>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</si>
  <si>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</si>
  <si>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</si>
  <si>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</si>
  <si>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</si>
  <si>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</si>
  <si>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</si>
  <si>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</si>
  <si>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</si>
  <si>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</si>
  <si>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</si>
  <si>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</si>
  <si>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</si>
  <si>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PCS</t>
  </si>
  <si>
    <t>WHITE</t>
  </si>
  <si>
    <t>SIZE AND QUALITY SAME AS LAST SEASON</t>
  </si>
  <si>
    <t>PLEASE SEE DETAIL SHEET FOR STYLE NAME</t>
  </si>
  <si>
    <t>NO</t>
  </si>
  <si>
    <t>STYLE NAME</t>
  </si>
  <si>
    <t>FABRIC CONTENT</t>
  </si>
  <si>
    <t>Q'TY</t>
  </si>
  <si>
    <t>EXTRA</t>
  </si>
  <si>
    <t xml:space="preserve">TOTAL </t>
  </si>
  <si>
    <t>NOTE</t>
  </si>
  <si>
    <t>REFERENCE FOR VISUAL ONLY</t>
  </si>
  <si>
    <t>TOTAL</t>
  </si>
  <si>
    <t>UA STYLE NO.</t>
  </si>
  <si>
    <t>ITEM</t>
  </si>
  <si>
    <t>CARE LABEL</t>
  </si>
  <si>
    <t>VERSION TIẾNG ANH</t>
  </si>
  <si>
    <t>ALL STYLES</t>
  </si>
  <si>
    <t>VERSION TIẾNG HÀN - SẼ GỬI LAYOUT SAU</t>
  </si>
  <si>
    <t>SH TRIMS</t>
  </si>
  <si>
    <t xml:space="preserve">PALACE </t>
  </si>
  <si>
    <t>BÍCH</t>
  </si>
  <si>
    <t>SS25 - SPRING</t>
  </si>
  <si>
    <t>MAHARISHI</t>
  </si>
  <si>
    <t>100% ORGANIC COTTON</t>
  </si>
  <si>
    <t>P19  SS25   G2725</t>
  </si>
  <si>
    <t>PALACE MAHARISHI TRI-BONSAI DPM HOOD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</si>
</sst>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  <numFmt numFmtId="168" formatCode="[$VND]\ #,##0"/>
  </numFmts>
  <fonts count="38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sz val="14"/>
      <name val="Muli"/>
    </font>
    <font>
      <b/>
      <sz val="14"/>
      <name val="Muli"/>
    </font>
    <font>
      <b/>
      <sz val="15"/>
      <name val="Muli"/>
    </font>
    <font>
      <sz val="11"/>
      <color theme="1"/>
      <name val="Muli"/>
    </font>
    <font>
      <sz val="12"/>
      <color theme="1"/>
      <name val="Calibri"/>
      <family val="2"/>
      <scheme val="minor"/>
    </font>
    <font>
      <b/>
      <sz val="11"/>
      <color rgb="FFFF0000"/>
      <name val="Muli"/>
    </font>
    <font>
      <b/>
      <sz val="11"/>
      <color theme="1"/>
      <name val="Muli"/>
    </font>
    <font>
      <sz val="9"/>
      <color theme="1"/>
      <name val="Muli"/>
    </font>
    <font>
      <sz val="16"/>
      <name val="Muli"/>
    </font>
    <font>
      <b/>
      <sz val="16"/>
      <color rgb="FFFF0000"/>
      <name val="Muli"/>
    </font>
    <font>
      <sz val="16"/>
      <color indexed="8"/>
      <name val="Muli"/>
    </font>
    <font>
      <b/>
      <sz val="16"/>
      <color indexed="8"/>
      <name val="Muli"/>
    </font>
    <font>
      <b/>
      <sz val="16"/>
      <name val="Muli"/>
    </font>
    <font>
      <sz val="18"/>
      <name val="Muli"/>
    </font>
    <font>
      <b/>
      <sz val="14"/>
      <color theme="1"/>
      <name val="Muli"/>
    </font>
    <font>
      <b/>
      <u/>
      <sz val="18"/>
      <name val="Muli"/>
    </font>
    <font>
      <b/>
      <sz val="18"/>
      <name val="Muli"/>
    </font>
    <font>
      <sz val="18"/>
      <color theme="1"/>
      <name val="Muli"/>
    </font>
    <font>
      <b/>
      <sz val="16"/>
      <color theme="1"/>
      <name val="Muli"/>
    </font>
    <font>
      <sz val="14"/>
      <color theme="1"/>
      <name val="Muli"/>
    </font>
    <font>
      <sz val="13"/>
      <color theme="1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/>
  </cellStyleXfs>
  <cellXfs count="133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9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9" fillId="4" borderId="10" xfId="8" applyFont="1" applyFill="1" applyBorder="1" applyAlignment="1" applyProtection="1">
      <alignment vertical="top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3" fontId="10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4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3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5" fillId="4" borderId="4" xfId="6" applyFont="1" applyFill="1" applyBorder="1" applyAlignment="1">
      <alignment vertical="center"/>
    </xf>
    <xf numFmtId="15" fontId="17" fillId="4" borderId="1" xfId="6" applyNumberFormat="1" applyFont="1" applyFill="1" applyBorder="1" applyAlignment="1">
      <alignment horizontal="center" vertical="center"/>
    </xf>
    <xf numFmtId="0" fontId="18" fillId="4" borderId="1" xfId="7" quotePrefix="1" applyFont="1" applyFill="1" applyBorder="1" applyAlignment="1">
      <alignment horizontal="center" vertical="center"/>
    </xf>
    <xf numFmtId="0" fontId="17" fillId="4" borderId="1" xfId="6" applyFont="1" applyFill="1" applyBorder="1" applyAlignment="1">
      <alignment horizontal="center" vertical="center"/>
    </xf>
    <xf numFmtId="0" fontId="4" fillId="0" borderId="6" xfId="1" applyFont="1" applyBorder="1" applyAlignment="1" applyProtection="1">
      <alignment vertical="center" wrapText="1"/>
      <protection locked="0"/>
    </xf>
    <xf numFmtId="0" fontId="4" fillId="0" borderId="7" xfId="1" applyFont="1" applyBorder="1" applyAlignment="1" applyProtection="1">
      <alignment vertical="center" wrapText="1"/>
      <protection locked="0"/>
    </xf>
    <xf numFmtId="0" fontId="5" fillId="4" borderId="5" xfId="6" applyFont="1" applyFill="1" applyBorder="1" applyAlignment="1">
      <alignment vertical="center" wrapText="1"/>
    </xf>
    <xf numFmtId="0" fontId="4" fillId="0" borderId="9" xfId="1" applyFont="1" applyBorder="1" applyAlignment="1" applyProtection="1">
      <alignment vertical="center" wrapText="1"/>
      <protection locked="0"/>
    </xf>
    <xf numFmtId="1" fontId="12" fillId="7" borderId="1" xfId="3" applyNumberFormat="1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 applyAlignment="1" applyProtection="1">
      <alignment vertical="center" wrapText="1"/>
      <protection locked="0"/>
    </xf>
    <xf numFmtId="0" fontId="3" fillId="0" borderId="0" xfId="0" applyFont="1" applyAlignment="1">
      <alignment horizontal="left" wrapText="1"/>
    </xf>
    <xf numFmtId="0" fontId="17" fillId="3" borderId="1" xfId="2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/>
    <xf numFmtId="167" fontId="23" fillId="0" borderId="1" xfId="1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/>
    <xf numFmtId="0" fontId="25" fillId="3" borderId="1" xfId="2" applyFont="1" applyFill="1" applyBorder="1" applyAlignment="1">
      <alignment vertical="center" wrapText="1"/>
    </xf>
    <xf numFmtId="0" fontId="25" fillId="3" borderId="1" xfId="2" applyFont="1" applyFill="1" applyBorder="1" applyAlignment="1">
      <alignment horizontal="center" vertical="center" wrapText="1"/>
    </xf>
    <xf numFmtId="0" fontId="26" fillId="3" borderId="1" xfId="2" applyFont="1" applyFill="1" applyBorder="1" applyAlignment="1">
      <alignment horizontal="center" vertical="center"/>
    </xf>
    <xf numFmtId="1" fontId="27" fillId="3" borderId="1" xfId="3" applyNumberFormat="1" applyFont="1" applyFill="1" applyBorder="1" applyAlignment="1">
      <alignment horizontal="center" vertical="center" wrapText="1"/>
    </xf>
    <xf numFmtId="0" fontId="25" fillId="3" borderId="1" xfId="2" applyFont="1" applyFill="1" applyBorder="1" applyAlignment="1">
      <alignment horizontal="center" vertical="center"/>
    </xf>
    <xf numFmtId="3" fontId="27" fillId="3" borderId="1" xfId="3" applyNumberFormat="1" applyFont="1" applyFill="1" applyBorder="1" applyAlignment="1">
      <alignment vertical="center"/>
    </xf>
    <xf numFmtId="3" fontId="27" fillId="0" borderId="1" xfId="3" applyNumberFormat="1" applyFont="1" applyBorder="1" applyAlignment="1">
      <alignment vertical="center"/>
    </xf>
    <xf numFmtId="3" fontId="28" fillId="0" borderId="1" xfId="3" applyNumberFormat="1" applyFont="1" applyBorder="1" applyAlignment="1">
      <alignment horizontal="center" vertical="center"/>
    </xf>
    <xf numFmtId="168" fontId="25" fillId="3" borderId="1" xfId="9" applyNumberFormat="1" applyFont="1" applyFill="1" applyBorder="1" applyAlignment="1">
      <alignment horizontal="center" vertical="center"/>
    </xf>
    <xf numFmtId="168" fontId="29" fillId="3" borderId="1" xfId="9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67" fontId="30" fillId="0" borderId="1" xfId="5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0" fillId="0" borderId="1" xfId="11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0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center" vertical="center" wrapText="1"/>
    </xf>
    <xf numFmtId="0" fontId="32" fillId="4" borderId="0" xfId="2" applyFont="1" applyFill="1" applyAlignment="1">
      <alignment horizontal="right" vertical="center"/>
    </xf>
    <xf numFmtId="3" fontId="33" fillId="5" borderId="1" xfId="2" applyNumberFormat="1" applyFont="1" applyFill="1" applyBorder="1" applyAlignment="1">
      <alignment horizontal="center" vertical="center" wrapText="1"/>
    </xf>
    <xf numFmtId="3" fontId="33" fillId="0" borderId="1" xfId="2" applyNumberFormat="1" applyFont="1" applyBorder="1" applyAlignment="1">
      <alignment horizontal="center" vertical="center" wrapText="1"/>
    </xf>
    <xf numFmtId="164" fontId="30" fillId="4" borderId="0" xfId="2" applyNumberFormat="1" applyFont="1" applyFill="1" applyAlignment="1">
      <alignment horizontal="center" vertical="center" wrapText="1"/>
    </xf>
    <xf numFmtId="168" fontId="33" fillId="3" borderId="1" xfId="9" applyNumberFormat="1" applyFont="1" applyFill="1" applyBorder="1" applyAlignment="1">
      <alignment horizontal="center" vertical="center" wrapText="1"/>
    </xf>
    <xf numFmtId="0" fontId="30" fillId="4" borderId="0" xfId="2" applyFont="1" applyFill="1" applyAlignment="1">
      <alignment horizontal="center" vertical="center"/>
    </xf>
    <xf numFmtId="0" fontId="34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1" fillId="0" borderId="16" xfId="0" applyFont="1" applyBorder="1" applyAlignment="1">
      <alignment vertical="center" wrapText="1"/>
    </xf>
    <xf numFmtId="0" fontId="31" fillId="0" borderId="14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top"/>
    </xf>
    <xf numFmtId="0" fontId="4" fillId="4" borderId="4" xfId="6" applyFont="1" applyFill="1" applyBorder="1" applyAlignment="1">
      <alignment horizontal="center" vertical="center" wrapText="1"/>
    </xf>
    <xf numFmtId="0" fontId="4" fillId="4" borderId="5" xfId="6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top"/>
    </xf>
    <xf numFmtId="0" fontId="17" fillId="4" borderId="4" xfId="6" applyFont="1" applyFill="1" applyBorder="1" applyAlignment="1">
      <alignment horizontal="center" vertical="center"/>
    </xf>
    <xf numFmtId="0" fontId="17" fillId="4" borderId="5" xfId="6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top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19" fillId="3" borderId="4" xfId="2" applyFont="1" applyFill="1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164" fontId="13" fillId="4" borderId="0" xfId="2" applyNumberFormat="1" applyFont="1" applyFill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" fillId="9" borderId="17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5" xfId="0" applyFont="1" applyBorder="1" applyAlignment="1">
      <alignment horizontal="center"/>
    </xf>
  </cellXfs>
  <cellStyles count="12">
    <cellStyle name="Comma" xfId="10" builtinId="3"/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" xfId="11" xr:uid="{F7CA9789-4786-4B17-8AB3-7C82CF0F672B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306917</xdr:colOff>
      <xdr:row>10</xdr:row>
      <xdr:rowOff>198199</xdr:rowOff>
    </xdr:from>
    <xdr:to>
      <xdr:col>3</xdr:col>
      <xdr:colOff>1153584</xdr:colOff>
      <xdr:row>10</xdr:row>
      <xdr:rowOff>2341510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C1455B-2031-4888-8522-CE351CB81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7917" y="3860032"/>
          <a:ext cx="846667" cy="2143311"/>
        </a:xfrm>
        <a:prstGeom prst="rect">
          <a:avLst/>
        </a:prstGeom>
      </xdr:spPr>
    </xdr:pic>
    <xdr:clientData/>
  </xdr:twoCellAnchor>
  <xdr:twoCellAnchor editAs="oneCell">
    <xdr:from>
      <xdr:col>2</xdr:col>
      <xdr:colOff>1109325</xdr:colOff>
      <xdr:row>11</xdr:row>
      <xdr:rowOff>253999</xdr:rowOff>
    </xdr:from>
    <xdr:to>
      <xdr:col>3</xdr:col>
      <xdr:colOff>1500360</xdr:colOff>
      <xdr:row>11</xdr:row>
      <xdr:rowOff>2072411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3C84020-CD5B-458E-8272-45D6CAACB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97908" y="6371166"/>
          <a:ext cx="1523452" cy="18184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150091</xdr:colOff>
      <xdr:row>6</xdr:row>
      <xdr:rowOff>23091</xdr:rowOff>
    </xdr:from>
    <xdr:to>
      <xdr:col>9</xdr:col>
      <xdr:colOff>3557</xdr:colOff>
      <xdr:row>20</xdr:row>
      <xdr:rowOff>217146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01E8D1-6C7F-9DB4-AE79-07DF90039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80273" y="1847273"/>
          <a:ext cx="1481375" cy="3750055"/>
        </a:xfrm>
        <a:prstGeom prst="rect">
          <a:avLst/>
        </a:prstGeom>
      </xdr:spPr>
    </xdr:pic>
    <xdr:clientData/>
  </xdr:twoCellAnchor>
  <xdr:twoCellAnchor editAs="oneCell">
    <xdr:from>
      <xdr:col>9</xdr:col>
      <xdr:colOff>277090</xdr:colOff>
      <xdr:row>5</xdr:row>
      <xdr:rowOff>311727</xdr:rowOff>
    </xdr:from>
    <xdr:to>
      <xdr:col>13</xdr:col>
      <xdr:colOff>641513</xdr:colOff>
      <xdr:row>20</xdr:row>
      <xdr:rowOff>149131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FDE1A3-C533-474F-8CFA-6C4492516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35181" y="1731818"/>
          <a:ext cx="3181514" cy="3797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4DB2-447D-4396-99A4-60683939655D}">
  <sheetPr>
    <pageSetUpPr fitToPage="1"/>
  </sheetPr>
  <dimension ref="A1:R62"/>
  <sheetViews>
    <sheetView tabSelected="1" view="pageBreakPreview" zoomScale="60" zoomScaleNormal="40" zoomScalePageLayoutView="55" workbookViewId="0">
      <selection activeCell="H12" sqref="H12"/>
    </sheetView>
  </sheetViews>
  <sheetFormatPr defaultColWidth="9.1796875" defaultRowHeight="18"/>
  <cols>
    <col min="1" max="1" width="13.1796875" style="1" customWidth="1"/>
    <col min="2" max="2" width="12.453125" style="1" customWidth="1"/>
    <col min="3" max="3" width="16.26953125" style="1" customWidth="1"/>
    <col min="4" max="4" width="21.7265625" style="1" customWidth="1"/>
    <col min="5" max="5" width="25.26953125" style="1" customWidth="1"/>
    <col min="6" max="6" width="14.54296875" style="1" customWidth="1"/>
    <col min="7" max="7" width="17.453125" style="64" customWidth="1"/>
    <col min="8" max="8" width="9.81640625" style="1" customWidth="1"/>
    <col min="9" max="9" width="15" style="1" customWidth="1"/>
    <col min="10" max="10" width="11.54296875" style="1" customWidth="1"/>
    <col min="11" max="11" width="14.453125" style="1" customWidth="1"/>
    <col min="12" max="12" width="30.54296875" style="1" customWidth="1"/>
    <col min="13" max="13" width="30.7265625" style="1" customWidth="1"/>
    <col min="14" max="14" width="26.7265625" style="1" customWidth="1"/>
    <col min="15" max="15" width="0" style="1" hidden="1" customWidth="1"/>
    <col min="16" max="16384" width="9.1796875" style="1"/>
  </cols>
  <sheetData>
    <row r="1" spans="1:18" ht="25" customHeight="1">
      <c r="A1" s="12"/>
      <c r="B1" s="12"/>
      <c r="C1" s="12"/>
      <c r="D1" s="12"/>
      <c r="E1" s="12"/>
      <c r="F1" s="12"/>
      <c r="G1" s="56"/>
      <c r="H1" s="12"/>
      <c r="I1" s="12"/>
      <c r="J1" s="12"/>
      <c r="K1" s="12"/>
      <c r="L1" s="50"/>
      <c r="M1" s="6" t="s">
        <v>0</v>
      </c>
      <c r="N1" s="2" t="s">
        <v>6</v>
      </c>
    </row>
    <row r="2" spans="1:18" ht="21.65" customHeight="1">
      <c r="A2" s="12"/>
      <c r="B2" s="12"/>
      <c r="C2" s="12"/>
      <c r="D2" s="12"/>
      <c r="E2" s="12"/>
      <c r="F2" s="12"/>
      <c r="G2" s="56"/>
      <c r="H2" s="12"/>
      <c r="I2" s="12"/>
      <c r="J2" s="12"/>
      <c r="K2" s="12"/>
      <c r="L2" s="50"/>
      <c r="M2" s="6" t="s">
        <v>1</v>
      </c>
      <c r="N2" s="3" t="s">
        <v>2</v>
      </c>
    </row>
    <row r="3" spans="1:18" ht="21.65" customHeight="1">
      <c r="A3" s="13"/>
      <c r="B3" s="13"/>
      <c r="C3" s="13"/>
      <c r="D3" s="13"/>
      <c r="E3" s="13"/>
      <c r="F3" s="13"/>
      <c r="G3" s="57"/>
      <c r="H3" s="13"/>
      <c r="I3" s="13"/>
      <c r="J3" s="13"/>
      <c r="K3" s="13"/>
      <c r="L3" s="51"/>
      <c r="M3" s="6" t="s">
        <v>4</v>
      </c>
      <c r="N3" s="4" t="s">
        <v>5</v>
      </c>
    </row>
    <row r="4" spans="1:18" ht="10" customHeight="1">
      <c r="A4" s="12"/>
      <c r="B4" s="12"/>
      <c r="C4" s="12"/>
      <c r="D4" s="12"/>
      <c r="E4" s="12"/>
      <c r="F4" s="13"/>
      <c r="G4" s="57"/>
      <c r="H4" s="13"/>
      <c r="I4" s="13"/>
      <c r="J4" s="12"/>
      <c r="K4" s="12"/>
      <c r="L4" s="12"/>
      <c r="M4" s="23"/>
      <c r="N4" s="23"/>
    </row>
    <row r="5" spans="1:18" ht="34.5" customHeight="1">
      <c r="A5" s="14" t="s">
        <v>7</v>
      </c>
      <c r="B5" s="106" t="s">
        <v>55</v>
      </c>
      <c r="C5" s="106"/>
      <c r="D5" s="106"/>
      <c r="E5" s="15"/>
      <c r="F5" s="52" t="s">
        <v>8</v>
      </c>
      <c r="G5" s="58"/>
      <c r="H5" s="107" t="s">
        <v>56</v>
      </c>
      <c r="I5" s="108"/>
      <c r="J5" s="16"/>
      <c r="K5" s="16"/>
      <c r="L5" s="17"/>
      <c r="M5" s="18" t="s">
        <v>9</v>
      </c>
      <c r="N5" s="53">
        <v>45502</v>
      </c>
    </row>
    <row r="6" spans="1:18" ht="21.75" customHeight="1">
      <c r="A6" s="19" t="s">
        <v>10</v>
      </c>
      <c r="B6" s="109"/>
      <c r="C6" s="109"/>
      <c r="D6" s="109"/>
      <c r="E6" s="15"/>
      <c r="F6" s="52" t="s">
        <v>11</v>
      </c>
      <c r="G6" s="58"/>
      <c r="H6" s="110" t="s">
        <v>58</v>
      </c>
      <c r="I6" s="111"/>
      <c r="J6" s="16"/>
      <c r="K6" s="16"/>
      <c r="L6" s="17"/>
      <c r="M6" s="18" t="s">
        <v>12</v>
      </c>
      <c r="N6" s="54"/>
    </row>
    <row r="7" spans="1:18" ht="23.25" customHeight="1">
      <c r="A7" s="19" t="s">
        <v>13</v>
      </c>
      <c r="B7" s="112"/>
      <c r="C7" s="112"/>
      <c r="D7" s="5"/>
      <c r="E7" s="15"/>
      <c r="F7" s="52" t="s">
        <v>14</v>
      </c>
      <c r="G7" s="58"/>
      <c r="H7" s="113">
        <f>N5+20</f>
        <v>45522</v>
      </c>
      <c r="I7" s="114"/>
      <c r="J7" s="16"/>
      <c r="K7" s="16"/>
      <c r="L7" s="17"/>
      <c r="M7" s="18" t="s">
        <v>15</v>
      </c>
      <c r="N7" s="102" t="s">
        <v>61</v>
      </c>
    </row>
    <row r="8" spans="1:18" ht="21.75" customHeight="1">
      <c r="A8" s="20" t="s">
        <v>16</v>
      </c>
      <c r="B8" s="115"/>
      <c r="C8" s="115"/>
      <c r="D8" s="11"/>
      <c r="E8" s="15"/>
      <c r="F8" s="52" t="s">
        <v>17</v>
      </c>
      <c r="G8" s="58"/>
      <c r="H8" s="116">
        <f>N5+30</f>
        <v>45532</v>
      </c>
      <c r="I8" s="117"/>
      <c r="J8" s="21"/>
      <c r="K8" s="21"/>
      <c r="L8" s="17"/>
      <c r="M8" s="18" t="s">
        <v>18</v>
      </c>
      <c r="N8" s="55" t="s">
        <v>57</v>
      </c>
    </row>
    <row r="9" spans="1:18" ht="5.5" customHeight="1">
      <c r="A9" s="22"/>
      <c r="B9" s="22"/>
      <c r="C9" s="22"/>
      <c r="D9" s="22"/>
      <c r="E9" s="13"/>
      <c r="F9" s="22"/>
      <c r="G9" s="59"/>
      <c r="H9" s="22"/>
      <c r="I9" s="22"/>
      <c r="J9" s="13"/>
      <c r="K9" s="13"/>
      <c r="L9" s="13"/>
      <c r="M9" s="23"/>
      <c r="N9" s="23"/>
    </row>
    <row r="10" spans="1:18" ht="103.5" customHeight="1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8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8" ht="193" customHeight="1">
      <c r="A11" s="72" t="s">
        <v>53</v>
      </c>
      <c r="B11" s="73"/>
      <c r="C11" s="73" t="s">
        <v>51</v>
      </c>
      <c r="D11" s="73"/>
      <c r="E11" s="72" t="s">
        <v>38</v>
      </c>
      <c r="F11" s="74"/>
      <c r="G11" s="75" t="s">
        <v>37</v>
      </c>
      <c r="H11" s="76" t="s">
        <v>36</v>
      </c>
      <c r="I11" s="77">
        <v>1468</v>
      </c>
      <c r="J11" s="78">
        <v>0</v>
      </c>
      <c r="K11" s="79">
        <f t="shared" ref="K11:K12" si="0">I11-J11</f>
        <v>1468</v>
      </c>
      <c r="L11" s="80">
        <v>620</v>
      </c>
      <c r="M11" s="81">
        <f t="shared" ref="M11:M12" si="1">L11*K11</f>
        <v>910160</v>
      </c>
      <c r="N11" s="83" t="s">
        <v>52</v>
      </c>
      <c r="R11" s="97"/>
    </row>
    <row r="12" spans="1:18" ht="179.15" customHeight="1">
      <c r="A12" s="72" t="s">
        <v>53</v>
      </c>
      <c r="B12" s="73"/>
      <c r="C12" s="73" t="s">
        <v>51</v>
      </c>
      <c r="D12" s="65"/>
      <c r="E12" s="72" t="s">
        <v>38</v>
      </c>
      <c r="F12" s="74"/>
      <c r="G12" s="75" t="s">
        <v>37</v>
      </c>
      <c r="H12" s="76" t="s">
        <v>36</v>
      </c>
      <c r="I12" s="77">
        <f>I11</f>
        <v>1468</v>
      </c>
      <c r="J12" s="78">
        <v>0</v>
      </c>
      <c r="K12" s="79">
        <f t="shared" si="0"/>
        <v>1468</v>
      </c>
      <c r="L12" s="80">
        <v>550</v>
      </c>
      <c r="M12" s="81">
        <f t="shared" si="1"/>
        <v>807400</v>
      </c>
      <c r="N12" s="83" t="s">
        <v>54</v>
      </c>
    </row>
    <row r="13" spans="1:18" ht="61.5" customHeight="1">
      <c r="A13" s="118" t="s">
        <v>39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20"/>
    </row>
    <row r="14" spans="1:18" ht="29.25" customHeight="1">
      <c r="A14" s="24"/>
      <c r="B14" s="24"/>
      <c r="C14" s="25"/>
      <c r="D14" s="25"/>
      <c r="E14" s="25"/>
      <c r="F14" s="26"/>
      <c r="G14" s="60"/>
      <c r="H14" s="24"/>
      <c r="I14" s="27"/>
      <c r="J14" s="27"/>
      <c r="K14" s="27"/>
      <c r="L14" s="28"/>
      <c r="M14" s="29"/>
      <c r="N14" s="30"/>
    </row>
    <row r="15" spans="1:18" s="96" customFormat="1" ht="54" customHeight="1">
      <c r="A15" s="88"/>
      <c r="B15" s="88"/>
      <c r="C15" s="88"/>
      <c r="D15" s="88"/>
      <c r="E15" s="88"/>
      <c r="F15" s="88"/>
      <c r="G15" s="89"/>
      <c r="H15" s="90" t="s">
        <v>32</v>
      </c>
      <c r="I15" s="91">
        <f>SUM(I11:I14)</f>
        <v>2936</v>
      </c>
      <c r="J15" s="92"/>
      <c r="K15" s="91">
        <f>SUM(K11:K14)</f>
        <v>2936</v>
      </c>
      <c r="L15" s="93"/>
      <c r="M15" s="94">
        <f>SUM(M11:M14)</f>
        <v>1717560</v>
      </c>
      <c r="N15" s="95"/>
    </row>
    <row r="16" spans="1:18" ht="21.75" customHeight="1">
      <c r="A16" s="33"/>
      <c r="B16" s="33"/>
      <c r="C16" s="34"/>
      <c r="D16" s="34"/>
      <c r="E16" s="34"/>
      <c r="F16" s="34"/>
      <c r="G16" s="31"/>
      <c r="H16" s="32"/>
      <c r="I16" s="32"/>
      <c r="J16" s="32"/>
      <c r="K16" s="32"/>
      <c r="L16" s="35"/>
      <c r="M16" s="35"/>
      <c r="N16" s="32"/>
    </row>
    <row r="17" spans="1:14" ht="21.75" customHeight="1">
      <c r="A17" s="121" t="s">
        <v>33</v>
      </c>
      <c r="B17" s="121"/>
      <c r="C17" s="36"/>
      <c r="D17" s="37"/>
      <c r="E17" s="122" t="s">
        <v>34</v>
      </c>
      <c r="F17" s="122"/>
      <c r="G17" s="122"/>
      <c r="H17" s="38"/>
      <c r="I17" s="39"/>
      <c r="J17" s="39"/>
      <c r="K17" s="39"/>
      <c r="L17" s="123" t="s">
        <v>35</v>
      </c>
      <c r="M17" s="123"/>
      <c r="N17" s="32"/>
    </row>
    <row r="18" spans="1:14" ht="21.75" customHeight="1">
      <c r="A18" s="40"/>
      <c r="B18" s="41"/>
      <c r="C18" s="40"/>
      <c r="D18" s="40"/>
      <c r="E18" s="40"/>
      <c r="F18" s="40"/>
      <c r="G18" s="61"/>
      <c r="H18" s="42"/>
      <c r="I18" s="42"/>
      <c r="J18" s="42"/>
    </row>
    <row r="19" spans="1:14" ht="21.75" customHeight="1">
      <c r="A19" s="40"/>
      <c r="B19" s="41"/>
      <c r="C19" s="40"/>
      <c r="D19" s="40"/>
      <c r="E19" s="40"/>
      <c r="F19" s="40"/>
      <c r="G19" s="61"/>
      <c r="H19" s="42"/>
      <c r="I19" s="42"/>
      <c r="J19" s="42"/>
    </row>
    <row r="20" spans="1:14" ht="21.75" customHeight="1">
      <c r="A20" s="43"/>
      <c r="B20" s="44"/>
      <c r="C20" s="40"/>
      <c r="D20" s="40"/>
      <c r="E20" s="40"/>
      <c r="F20" s="40"/>
      <c r="G20" s="62"/>
      <c r="H20" s="45"/>
      <c r="I20" s="40"/>
      <c r="J20" s="42"/>
    </row>
    <row r="21" spans="1:14" ht="21.75" customHeight="1">
      <c r="A21" s="42"/>
      <c r="B21" s="46"/>
      <c r="C21" s="47"/>
      <c r="D21" s="42"/>
      <c r="E21" s="48"/>
      <c r="F21" s="48"/>
      <c r="G21" s="63"/>
      <c r="H21" s="49"/>
      <c r="I21" s="49"/>
      <c r="J21" s="42"/>
    </row>
    <row r="22" spans="1:14" ht="21.75" customHeight="1"/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3.25" customHeight="1"/>
    <row r="60" ht="23.25" customHeight="1"/>
    <row r="61" ht="23.25" customHeight="1"/>
    <row r="62" ht="23.25" customHeight="1"/>
  </sheetData>
  <mergeCells count="12">
    <mergeCell ref="B8:C8"/>
    <mergeCell ref="H8:I8"/>
    <mergeCell ref="A13:N13"/>
    <mergeCell ref="A17:B17"/>
    <mergeCell ref="E17:G17"/>
    <mergeCell ref="L17:M17"/>
    <mergeCell ref="B5:D5"/>
    <mergeCell ref="H5:I5"/>
    <mergeCell ref="B6:D6"/>
    <mergeCell ref="H6:I6"/>
    <mergeCell ref="B7:C7"/>
    <mergeCell ref="H7:I7"/>
  </mergeCells>
  <printOptions horizontalCentered="1"/>
  <pageMargins left="0.25" right="0.25" top="1.0416666666666667" bottom="0.75" header="0.3" footer="0.3"/>
  <pageSetup paperSize="9" scale="38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01159-391D-40FD-AF86-8653520B2C18}">
  <sheetPr>
    <pageSetUpPr fitToPage="1"/>
  </sheetPr>
  <dimension ref="A4:M8"/>
  <sheetViews>
    <sheetView view="pageBreakPreview" zoomScale="55" zoomScaleNormal="115" zoomScaleSheetLayoutView="55" workbookViewId="0">
      <selection activeCell="S14" sqref="S14"/>
    </sheetView>
  </sheetViews>
  <sheetFormatPr defaultColWidth="9.1796875" defaultRowHeight="20.25" customHeight="1"/>
  <cols>
    <col min="1" max="1" width="4.7265625" style="67" bestFit="1" customWidth="1"/>
    <col min="2" max="2" width="18.7265625" style="67" customWidth="1"/>
    <col min="3" max="3" width="18" style="67" customWidth="1"/>
    <col min="4" max="4" width="59.7265625" style="67" customWidth="1"/>
    <col min="5" max="5" width="32.1796875" style="67" customWidth="1"/>
    <col min="6" max="6" width="11.26953125" style="70" customWidth="1"/>
    <col min="7" max="7" width="8.81640625" style="70" customWidth="1"/>
    <col min="8" max="8" width="14.54296875" style="70" customWidth="1"/>
    <col min="9" max="9" width="23.26953125" style="67" customWidth="1"/>
    <col min="10" max="10" width="9.1796875" style="71"/>
    <col min="11" max="11" width="9.1796875" style="67"/>
    <col min="12" max="12" width="12.6328125" style="67" bestFit="1" customWidth="1"/>
    <col min="13" max="16384" width="9.1796875" style="67"/>
  </cols>
  <sheetData>
    <row r="4" spans="1:13" ht="20.25" customHeight="1">
      <c r="A4" s="66" t="s">
        <v>40</v>
      </c>
      <c r="B4" s="66" t="s">
        <v>49</v>
      </c>
      <c r="C4" s="66" t="s">
        <v>50</v>
      </c>
      <c r="D4" s="66" t="s">
        <v>41</v>
      </c>
      <c r="E4" s="66" t="s">
        <v>42</v>
      </c>
      <c r="F4" s="66" t="s">
        <v>43</v>
      </c>
      <c r="G4" s="66" t="s">
        <v>44</v>
      </c>
      <c r="H4" s="66" t="s">
        <v>45</v>
      </c>
      <c r="I4" s="66" t="s">
        <v>46</v>
      </c>
      <c r="J4" s="127" t="s">
        <v>47</v>
      </c>
      <c r="K4" s="128"/>
      <c r="L4" s="128"/>
      <c r="M4" s="129"/>
    </row>
    <row r="5" spans="1:13" s="87" customFormat="1" ht="31.5" customHeight="1">
      <c r="A5" s="82">
        <f t="shared" ref="A5:A6" si="0">ROW()-4</f>
        <v>1</v>
      </c>
      <c r="B5" s="105"/>
      <c r="C5" s="103" t="s">
        <v>59</v>
      </c>
      <c r="D5" s="85" t="s">
        <v>62</v>
      </c>
      <c r="E5" s="104" t="s">
        <v>60</v>
      </c>
      <c r="F5" s="82"/>
      <c r="G5" s="82"/>
      <c r="H5" s="82">
        <v>1468</v>
      </c>
      <c r="I5" s="99"/>
      <c r="J5" s="100"/>
      <c r="K5" s="100"/>
      <c r="L5" s="100"/>
      <c r="M5" s="101"/>
    </row>
    <row r="6" spans="1:13" s="87" customFormat="1" ht="31.5" customHeight="1">
      <c r="A6" s="82">
        <f t="shared" si="0"/>
        <v>2</v>
      </c>
      <c r="B6" s="84"/>
      <c r="C6" s="84"/>
      <c r="D6" s="85"/>
      <c r="E6" s="86"/>
      <c r="F6" s="82"/>
      <c r="G6" s="82"/>
      <c r="H6" s="82">
        <f t="shared" ref="H5:H6" si="1">F6+G6</f>
        <v>0</v>
      </c>
      <c r="I6" s="98"/>
      <c r="J6" s="99"/>
      <c r="K6" s="100"/>
      <c r="L6" s="100"/>
      <c r="M6" s="101"/>
    </row>
    <row r="7" spans="1:13" ht="20.25" customHeight="1">
      <c r="A7" s="124" t="s">
        <v>48</v>
      </c>
      <c r="B7" s="125"/>
      <c r="C7" s="125"/>
      <c r="D7" s="125"/>
      <c r="E7" s="126"/>
      <c r="F7" s="69">
        <f>SUM(F5:F6)</f>
        <v>0</v>
      </c>
      <c r="G7" s="69">
        <f>SUM(G5:G6)</f>
        <v>0</v>
      </c>
      <c r="H7" s="69">
        <f>SUM(H5:H6)</f>
        <v>1468</v>
      </c>
      <c r="I7" s="68"/>
      <c r="J7" s="130"/>
      <c r="K7" s="131"/>
      <c r="L7" s="131"/>
      <c r="M7" s="132"/>
    </row>
    <row r="8" spans="1:13" ht="20.25" customHeight="1">
      <c r="A8" s="124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6"/>
    </row>
  </sheetData>
  <mergeCells count="4">
    <mergeCell ref="A8:M8"/>
    <mergeCell ref="J4:M4"/>
    <mergeCell ref="A7:E7"/>
    <mergeCell ref="J7:M7"/>
  </mergeCells>
  <pageMargins left="0.25" right="0.25" top="0.75" bottom="0.75" header="0.3" footer="0.3"/>
  <pageSetup paperSize="9" scale="42" fitToHeight="0" orientation="portrait" r:id="rId1"/>
  <rowBreaks count="1" manualBreakCount="1">
    <brk id="7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49B88D-7BDD-47B5-961E-F6BD49F45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013577-57A1-47BB-9B09-470EA6BC23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017BA1-17FC-449A-95FF-0F76035F1C71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MER.QT-1.BM2</vt:lpstr>
      <vt:lpstr>DETAIL </vt:lpstr>
      <vt:lpstr>'DETAIL '!Print_Area</vt:lpstr>
      <vt:lpstr>'MER.QT-1.BM2'!Print_Area</vt:lpstr>
      <vt:lpstr>'DETAIL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2024-05-17T06:51:20Z</cp:lastPrinted>
  <dcterms:created xsi:type="dcterms:W3CDTF">2020-11-11T02:21:38Z</dcterms:created>
  <dcterms:modified xsi:type="dcterms:W3CDTF">2024-09-30T11:32:01Z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