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37" documentId="8_{FE4CEAEC-772D-C641-9EE2-EE07ED863FC4}" xr6:coauthVersionLast="47" xr6:coauthVersionMax="47" xr10:uidLastSave="{EE55F820-A976-4A18-B754-3ACAAE41FC4A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'!$A$1:$I$36</definedName>
    <definedName name="_xlnm.Print_Area" localSheetId="2">'GRADING  (BẢN DỊCH)'!$A$1:$L$33</definedName>
    <definedName name="_xlnm.Print_Area" localSheetId="3">'SAMPLE MEASURES'!$A$1:$Q$58</definedName>
    <definedName name="_xlnm.Print_Titles" localSheetId="1">'GRADING '!$1:$6</definedName>
    <definedName name="_xlnm.Print_Titles" localSheetId="2">'GRADING  (BẢN DỊCH)'!$1:$6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W46" i="10" l="1"/>
  <c r="X46" i="10" s="1"/>
  <c r="Y46" i="10" s="1"/>
  <c r="J46" i="10"/>
  <c r="K46" i="10" s="1"/>
  <c r="G46" i="10"/>
  <c r="F46" i="10" s="1"/>
  <c r="J45" i="10"/>
  <c r="K45" i="10" s="1"/>
  <c r="G45" i="10"/>
  <c r="F45" i="10"/>
  <c r="J33" i="10"/>
  <c r="K33" i="10" s="1"/>
  <c r="G33" i="10"/>
  <c r="F33" i="10" s="1"/>
  <c r="W32" i="10"/>
  <c r="X32" i="10" s="1"/>
  <c r="Y32" i="10" s="1"/>
  <c r="J32" i="10"/>
  <c r="K32" i="10" s="1"/>
  <c r="G32" i="10"/>
  <c r="F32" i="10" s="1"/>
  <c r="J31" i="10"/>
  <c r="K31" i="10" s="1"/>
  <c r="G31" i="10"/>
  <c r="F31" i="10" s="1"/>
  <c r="J30" i="10"/>
  <c r="K30" i="10" s="1"/>
  <c r="G30" i="10"/>
  <c r="F30" i="10" s="1"/>
  <c r="J29" i="10"/>
  <c r="K29" i="10" s="1"/>
  <c r="G29" i="10"/>
  <c r="F29" i="10" s="1"/>
  <c r="J28" i="10"/>
  <c r="K28" i="10" s="1"/>
  <c r="G28" i="10"/>
  <c r="F28" i="10" s="1"/>
  <c r="J27" i="10"/>
  <c r="K27" i="10" s="1"/>
  <c r="G27" i="10"/>
  <c r="F27" i="10" s="1"/>
  <c r="J26" i="10"/>
  <c r="K26" i="10" s="1"/>
  <c r="G26" i="10"/>
  <c r="F26" i="10" s="1"/>
  <c r="J25" i="10"/>
  <c r="K25" i="10" s="1"/>
  <c r="G25" i="10"/>
  <c r="F25" i="10" s="1"/>
  <c r="J24" i="10"/>
  <c r="K24" i="10" s="1"/>
  <c r="G24" i="10"/>
  <c r="F24" i="10" s="1"/>
  <c r="J23" i="10"/>
  <c r="K23" i="10" s="1"/>
  <c r="G23" i="10"/>
  <c r="F23" i="10" s="1"/>
  <c r="J22" i="10"/>
  <c r="K22" i="10" s="1"/>
  <c r="G22" i="10"/>
  <c r="F22" i="10" s="1"/>
  <c r="J21" i="10"/>
  <c r="K21" i="10" s="1"/>
  <c r="G21" i="10"/>
  <c r="F21" i="10" s="1"/>
  <c r="J19" i="10"/>
  <c r="K19" i="10" s="1"/>
  <c r="G19" i="10"/>
  <c r="F19" i="10" s="1"/>
  <c r="J18" i="10"/>
  <c r="K18" i="10" s="1"/>
  <c r="G18" i="10"/>
  <c r="F18" i="10" s="1"/>
  <c r="J17" i="10"/>
  <c r="K17" i="10" s="1"/>
  <c r="G17" i="10"/>
  <c r="F17" i="10" s="1"/>
  <c r="J14" i="10"/>
  <c r="K14" i="10" s="1"/>
  <c r="G14" i="10"/>
  <c r="F14" i="10" s="1"/>
  <c r="J13" i="10"/>
  <c r="K13" i="10" s="1"/>
  <c r="G13" i="10"/>
  <c r="F13" i="10" s="1"/>
  <c r="J12" i="10"/>
  <c r="K12" i="10" s="1"/>
  <c r="G12" i="10"/>
  <c r="F12" i="10" s="1"/>
  <c r="J11" i="10"/>
  <c r="K11" i="10" s="1"/>
  <c r="G11" i="10"/>
  <c r="F11" i="10" s="1"/>
  <c r="J9" i="10"/>
  <c r="K9" i="10" s="1"/>
  <c r="G9" i="10"/>
  <c r="F9" i="10"/>
  <c r="J8" i="10"/>
  <c r="K8" i="10" s="1"/>
  <c r="G8" i="10"/>
  <c r="F8" i="10" s="1"/>
  <c r="J7" i="10"/>
  <c r="K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V32" i="10" l="1"/>
  <c r="U32" i="10" s="1"/>
  <c r="V46" i="10"/>
  <c r="U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<sst xmlns="http://schemas.openxmlformats.org/spreadsheetml/2006/main" count="287" uniqueCount="112">
  <si>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</si>
  <si>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</si>
  <si>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</si>
  <si>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</si>
  <si>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</si>
  <si>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</si>
  <si>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</si>
  <si>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</si>
  <si>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</si>
  <si>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</si>
  <si>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</si>
  <si>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</si>
  <si>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</si>
  <si>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</si>
  <si>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</si>
  <si>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</si>
  <si>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</si>
  <si>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</si>
  <si>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</si>
  <si>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</si>
  <si>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</si>
  <si>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</si>
  <si>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</si>
  <si>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</si>
  <si>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</si>
  <si>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</si>
  <si>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</si>
  <si>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</si>
  <si>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</si>
  <si>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</si>
  <si>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</si>
  <si>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</si>
  <si>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</si>
  <si>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</si>
  <si>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</si>
  <si>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</si>
  <si>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</si>
  <si>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</si>
  <si>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</si>
  <si>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</si>
  <si>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</si>
  <si>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</si>
  <si>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</si>
  <si>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</si>
  <si>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</si>
  <si>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</si>
  <si>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</si>
  <si>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</si>
  <si>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</si>
  <si>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</si>
  <si>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</si>
  <si>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</si>
  <si>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</si>
  <si>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</si>
  <si>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</si>
  <si>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</si>
  <si>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</si>
  <si>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</si>
  <si>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</si>
  <si>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</si>
  <si>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</si>
  <si>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</si>
  <si>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</si>
  <si>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</si>
  <si>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</si>
  <si>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</si>
  <si>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</si>
  <si>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</si>
  <si>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</si>
  <si>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</si>
  <si>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</si>
  <si>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</si>
  <si>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</si>
  <si>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</si>
  <si>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</si>
  <si>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</si>
  <si>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</si>
  <si>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</si>
  <si>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</si>
  <si>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</si>
  <si>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</si>
  <si>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</si>
  <si>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</si>
  <si>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</si>
  <si>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</si>
  <si>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</si>
  <si>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</si>
  <si>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</si>
  <si>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</si>
  <si>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</si>
  <si>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</si>
  <si>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</si>
  <si>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</si>
  <si>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</si>
  <si>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</si>
  <si>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</si>
  <si>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</si>
  <si>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</si>
  <si>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</si>
  <si>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</si>
  <si>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</si>
  <si>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</si>
  <si>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</si>
  <si>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</si>
  <si>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</si>
  <si>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</si>
  <si>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</si>
  <si>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</si>
  <si>
    <r>
      <t xml:space="preserve">SLEEVE LENGTH - from </t>
    </r>
    <r>
      <rPr>
        <sz val="12"/>
        <color rgb="FFFF0000"/>
        <rFont val="Arial"/>
        <family val="2"/>
      </rPr>
      <t>SNP to hem</t>
    </r>
    <r>
      <rPr>
        <sz val="12"/>
        <rFont val="Arial"/>
        <family val="2"/>
      </rPr>
      <t xml:space="preserve"> inc cuff (not inc neck rib)</t>
    </r>
  </si>
  <si>
    <r>
      <t xml:space="preserve">X CHEST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</si>
  <si>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X BACK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</si>
  <si>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ARMHOLE - </t>
    </r>
    <r>
      <rPr>
        <sz val="12"/>
        <color rgb="FFFF0000"/>
        <rFont val="Arial"/>
        <family val="2"/>
      </rPr>
      <t>SNP TO UNDERARM</t>
    </r>
    <r>
      <rPr>
        <sz val="12"/>
        <rFont val="Arial"/>
        <family val="2"/>
      </rPr>
      <t xml:space="preserve"> - in a straight line with garment lay flat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</si>
</sst>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  <font>
      <sz val="12"/>
      <name val="Arial"/>
      <family val="2"/>
    </font>
    <font>
      <sz val="12"/>
      <name val="Helvetica"/>
      <family val="2"/>
    </font>
    <font>
      <sz val="12"/>
      <color rgb="FFFF0000"/>
      <name val="Helvetica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b/>
      <sz val="12"/>
      <name val="Helvetica"/>
      <family val="2"/>
    </font>
    <font>
      <strike/>
      <sz val="12"/>
      <name val="Arial"/>
      <family val="2"/>
    </font>
    <font>
      <strike/>
      <sz val="12"/>
      <name val="Helvetica"/>
      <family val="2"/>
    </font>
    <font>
      <b/>
      <sz val="12"/>
      <color rgb="FFFF0000"/>
      <name val="Helvetica"/>
      <family val="2"/>
    </font>
    <font>
      <sz val="12"/>
      <color theme="0"/>
      <name val="Helvetica"/>
      <family val="2"/>
    </font>
    <font>
      <sz val="12"/>
      <color theme="0"/>
      <name val="Arial"/>
      <family val="2"/>
    </font>
    <font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44" fillId="2" borderId="0" xfId="0" applyFont="1" applyFill="1" applyAlignment="1">
      <alignment vertical="center" wrapText="1"/>
    </xf>
    <xf numFmtId="0" fontId="44" fillId="7" borderId="8" xfId="0" applyFont="1" applyFill="1" applyBorder="1" applyAlignment="1">
      <alignment vertical="center" wrapText="1"/>
    </xf>
    <xf numFmtId="0" fontId="44" fillId="14" borderId="8" xfId="0" applyFont="1" applyFill="1" applyBorder="1" applyAlignment="1">
      <alignment vertical="center" wrapText="1"/>
    </xf>
    <xf numFmtId="0" fontId="44" fillId="14" borderId="7" xfId="0" applyFont="1" applyFill="1" applyBorder="1" applyAlignment="1">
      <alignment vertical="center" wrapText="1"/>
    </xf>
    <xf numFmtId="0" fontId="45" fillId="2" borderId="0" xfId="0" applyFont="1" applyFill="1" applyAlignment="1">
      <alignment horizontal="left" vertical="center" wrapText="1"/>
    </xf>
    <xf numFmtId="0" fontId="44" fillId="7" borderId="7" xfId="0" applyFont="1" applyFill="1" applyBorder="1" applyAlignment="1">
      <alignment vertical="center" wrapText="1"/>
    </xf>
    <xf numFmtId="0" fontId="45" fillId="7" borderId="23" xfId="0" applyFont="1" applyFill="1" applyBorder="1" applyAlignment="1">
      <alignment horizontal="left" vertical="center" wrapText="1"/>
    </xf>
    <xf numFmtId="0" fontId="46" fillId="2" borderId="0" xfId="0" applyFont="1" applyFill="1" applyAlignment="1">
      <alignment horizontal="center" vertical="center" wrapText="1"/>
    </xf>
    <xf numFmtId="0" fontId="45" fillId="13" borderId="44" xfId="0" applyFont="1" applyFill="1" applyBorder="1" applyAlignment="1">
      <alignment horizontal="left" vertical="center" wrapText="1"/>
    </xf>
    <xf numFmtId="0" fontId="55" fillId="2" borderId="0" xfId="0" applyFont="1" applyFill="1"/>
    <xf numFmtId="0" fontId="55" fillId="0" borderId="0" xfId="0" applyFont="1"/>
    <xf numFmtId="0" fontId="44" fillId="7" borderId="8" xfId="0" applyFont="1" applyFill="1" applyBorder="1" applyAlignment="1">
      <alignment horizontal="center" vertical="center" wrapText="1"/>
    </xf>
    <xf numFmtId="0" fontId="45" fillId="7" borderId="8" xfId="1" applyFont="1" applyFill="1" applyBorder="1" applyAlignment="1">
      <alignment horizontal="center" vertical="center" wrapText="1"/>
    </xf>
    <xf numFmtId="0" fontId="45" fillId="7" borderId="8" xfId="0" applyFont="1" applyFill="1" applyBorder="1" applyAlignment="1">
      <alignment horizontal="center" vertical="center" wrapText="1"/>
    </xf>
    <xf numFmtId="0" fontId="45" fillId="7" borderId="7" xfId="0" applyFont="1" applyFill="1" applyBorder="1" applyAlignment="1">
      <alignment horizontal="center" vertical="center" wrapText="1"/>
    </xf>
    <xf numFmtId="0" fontId="46" fillId="2" borderId="0" xfId="1" applyFont="1" applyFill="1" applyAlignment="1">
      <alignment horizontal="center" vertical="center" wrapText="1"/>
    </xf>
    <xf numFmtId="0" fontId="45" fillId="2" borderId="10" xfId="0" applyFont="1" applyFill="1" applyBorder="1" applyAlignment="1">
      <alignment horizontal="center" vertical="center" wrapText="1"/>
    </xf>
    <xf numFmtId="0" fontId="44" fillId="2" borderId="0" xfId="0" applyFont="1" applyFill="1" applyAlignment="1">
      <alignment horizontal="center" vertical="center" wrapText="1"/>
    </xf>
    <xf numFmtId="0" fontId="45" fillId="2" borderId="0" xfId="1" applyFont="1" applyFill="1" applyAlignment="1">
      <alignment horizontal="center" vertical="center" wrapText="1"/>
    </xf>
    <xf numFmtId="0" fontId="45" fillId="2" borderId="0" xfId="0" applyFont="1" applyFill="1" applyAlignment="1">
      <alignment horizontal="center" vertical="center" wrapText="1"/>
    </xf>
    <xf numFmtId="0" fontId="44" fillId="7" borderId="16" xfId="0" applyFont="1" applyFill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 wrapText="1"/>
    </xf>
    <xf numFmtId="0" fontId="44" fillId="7" borderId="27" xfId="0" applyFont="1" applyFill="1" applyBorder="1" applyAlignment="1">
      <alignment vertical="center" wrapText="1"/>
    </xf>
    <xf numFmtId="0" fontId="44" fillId="12" borderId="27" xfId="0" applyFont="1" applyFill="1" applyBorder="1" applyAlignment="1">
      <alignment horizontal="center" vertical="center" wrapText="1"/>
    </xf>
    <xf numFmtId="0" fontId="44" fillId="12" borderId="44" xfId="0" applyFont="1" applyFill="1" applyBorder="1" applyAlignment="1">
      <alignment horizontal="center" vertical="center" wrapText="1"/>
    </xf>
    <xf numFmtId="0" fontId="44" fillId="12" borderId="8" xfId="0" applyFont="1" applyFill="1" applyBorder="1" applyAlignment="1">
      <alignment horizontal="center" vertical="center" wrapText="1"/>
    </xf>
    <xf numFmtId="0" fontId="44" fillId="12" borderId="16" xfId="0" applyFont="1" applyFill="1" applyBorder="1" applyAlignment="1">
      <alignment horizontal="center" vertical="center" wrapText="1"/>
    </xf>
    <xf numFmtId="0" fontId="22" fillId="10" borderId="27" xfId="0" applyFont="1" applyFill="1" applyBorder="1" applyAlignment="1">
      <alignment horizontal="center" vertical="center" wrapText="1"/>
    </xf>
    <xf numFmtId="0" fontId="48" fillId="7" borderId="8" xfId="0" applyFont="1" applyFill="1" applyBorder="1" applyAlignment="1">
      <alignment horizontal="center" vertical="center" wrapText="1"/>
    </xf>
    <xf numFmtId="0" fontId="44" fillId="14" borderId="8" xfId="0" applyFont="1" applyFill="1" applyBorder="1" applyAlignment="1">
      <alignment horizontal="center" vertical="center" wrapText="1"/>
    </xf>
    <xf numFmtId="0" fontId="44" fillId="14" borderId="7" xfId="0" applyFont="1" applyFill="1" applyBorder="1" applyAlignment="1">
      <alignment horizontal="center" vertical="center" wrapText="1"/>
    </xf>
    <xf numFmtId="0" fontId="45" fillId="14" borderId="8" xfId="1" applyFont="1" applyFill="1" applyBorder="1" applyAlignment="1">
      <alignment horizontal="center" vertical="center" wrapText="1"/>
    </xf>
    <xf numFmtId="0" fontId="49" fillId="15" borderId="27" xfId="0" applyFont="1" applyFill="1" applyBorder="1" applyAlignment="1">
      <alignment horizontal="center" vertical="center" wrapText="1"/>
    </xf>
    <xf numFmtId="0" fontId="45" fillId="14" borderId="8" xfId="0" applyFont="1" applyFill="1" applyBorder="1" applyAlignment="1">
      <alignment horizontal="center" vertical="center" wrapText="1"/>
    </xf>
    <xf numFmtId="0" fontId="45" fillId="14" borderId="7" xfId="0" applyFont="1" applyFill="1" applyBorder="1" applyAlignment="1">
      <alignment horizontal="center" vertical="center" wrapText="1"/>
    </xf>
    <xf numFmtId="0" fontId="49" fillId="2" borderId="0" xfId="0" applyFont="1" applyFill="1" applyAlignment="1">
      <alignment horizontal="center" vertical="center" wrapText="1"/>
    </xf>
    <xf numFmtId="0" fontId="44" fillId="7" borderId="7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vertical="center" wrapText="1"/>
    </xf>
    <xf numFmtId="0" fontId="46" fillId="2" borderId="0" xfId="2" applyFont="1" applyFill="1" applyAlignment="1">
      <alignment horizontal="center" vertical="center" wrapText="1"/>
    </xf>
    <xf numFmtId="0" fontId="44" fillId="7" borderId="8" xfId="0" applyFont="1" applyFill="1" applyBorder="1" applyAlignment="1">
      <alignment horizontal="left" vertical="center" wrapText="1"/>
    </xf>
    <xf numFmtId="0" fontId="49" fillId="10" borderId="27" xfId="0" applyFont="1" applyFill="1" applyBorder="1" applyAlignment="1">
      <alignment horizontal="center" vertical="center" wrapText="1"/>
    </xf>
    <xf numFmtId="0" fontId="46" fillId="2" borderId="0" xfId="3" applyFont="1" applyFill="1" applyAlignment="1">
      <alignment horizontal="center" vertical="center" wrapText="1"/>
    </xf>
    <xf numFmtId="0" fontId="45" fillId="7" borderId="23" xfId="0" applyFont="1" applyFill="1" applyBorder="1" applyAlignment="1">
      <alignment horizontal="center" vertical="center" wrapText="1"/>
    </xf>
    <xf numFmtId="0" fontId="44" fillId="7" borderId="45" xfId="0" applyFont="1" applyFill="1" applyBorder="1" applyAlignment="1">
      <alignment horizontal="center" vertical="center" wrapText="1"/>
    </xf>
    <xf numFmtId="0" fontId="45" fillId="7" borderId="23" xfId="1" applyFont="1" applyFill="1" applyBorder="1" applyAlignment="1">
      <alignment horizontal="center" vertical="center" wrapText="1"/>
    </xf>
    <xf numFmtId="0" fontId="49" fillId="10" borderId="48" xfId="0" applyFont="1" applyFill="1" applyBorder="1" applyAlignment="1">
      <alignment horizontal="center" vertical="center" wrapText="1"/>
    </xf>
    <xf numFmtId="0" fontId="45" fillId="7" borderId="38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39" xfId="0" applyFont="1" applyBorder="1" applyAlignment="1">
      <alignment vertical="center" wrapText="1"/>
    </xf>
    <xf numFmtId="0" fontId="44" fillId="0" borderId="2" xfId="0" applyFont="1" applyBorder="1" applyAlignment="1">
      <alignment vertical="center" wrapText="1"/>
    </xf>
    <xf numFmtId="0" fontId="44" fillId="2" borderId="2" xfId="0" applyFont="1" applyFill="1" applyBorder="1" applyAlignment="1">
      <alignment horizontal="center" vertical="center" wrapText="1"/>
    </xf>
    <xf numFmtId="0" fontId="45" fillId="2" borderId="39" xfId="1" applyFont="1" applyFill="1" applyBorder="1" applyAlignment="1">
      <alignment horizontal="center" vertical="center" wrapText="1"/>
    </xf>
    <xf numFmtId="0" fontId="22" fillId="13" borderId="39" xfId="0" applyFont="1" applyFill="1" applyBorder="1" applyAlignment="1">
      <alignment horizontal="center" vertical="center" wrapText="1"/>
    </xf>
    <xf numFmtId="0" fontId="45" fillId="2" borderId="39" xfId="0" applyFont="1" applyFill="1" applyBorder="1" applyAlignment="1">
      <alignment horizontal="center" vertical="center" wrapText="1"/>
    </xf>
    <xf numFmtId="0" fontId="45" fillId="2" borderId="2" xfId="0" applyFont="1" applyFill="1" applyBorder="1" applyAlignment="1">
      <alignment horizontal="center" vertical="center" wrapText="1"/>
    </xf>
    <xf numFmtId="0" fontId="44" fillId="0" borderId="6" xfId="0" applyFont="1" applyBorder="1" applyAlignment="1">
      <alignment horizontal="center" vertical="center" wrapText="1"/>
    </xf>
    <xf numFmtId="0" fontId="44" fillId="0" borderId="8" xfId="0" applyFont="1" applyBorder="1" applyAlignment="1">
      <alignment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4" fillId="2" borderId="8" xfId="0" applyFont="1" applyFill="1" applyBorder="1" applyAlignment="1">
      <alignment horizontal="center" vertical="center" wrapText="1"/>
    </xf>
    <xf numFmtId="0" fontId="45" fillId="2" borderId="8" xfId="1" applyFont="1" applyFill="1" applyBorder="1" applyAlignment="1">
      <alignment horizontal="center" vertical="center" wrapText="1"/>
    </xf>
    <xf numFmtId="0" fontId="47" fillId="10" borderId="27" xfId="0" applyFont="1" applyFill="1" applyBorder="1" applyAlignment="1">
      <alignment horizontal="center" vertical="center" wrapText="1"/>
    </xf>
    <xf numFmtId="0" fontId="45" fillId="2" borderId="8" xfId="0" applyFont="1" applyFill="1" applyBorder="1" applyAlignment="1">
      <alignment horizontal="center" vertical="center" wrapText="1"/>
    </xf>
    <xf numFmtId="0" fontId="45" fillId="2" borderId="7" xfId="0" applyFont="1" applyFill="1" applyBorder="1" applyAlignment="1">
      <alignment horizontal="center" vertical="center" wrapText="1"/>
    </xf>
    <xf numFmtId="0" fontId="50" fillId="0" borderId="6" xfId="0" applyFont="1" applyBorder="1" applyAlignment="1">
      <alignment horizontal="center" vertical="center" wrapText="1"/>
    </xf>
    <xf numFmtId="0" fontId="50" fillId="0" borderId="8" xfId="0" applyFont="1" applyBorder="1" applyAlignment="1">
      <alignment vertical="center" wrapText="1"/>
    </xf>
    <xf numFmtId="0" fontId="51" fillId="0" borderId="8" xfId="0" applyFont="1" applyBorder="1" applyAlignment="1">
      <alignment horizontal="center" vertical="center" wrapText="1"/>
    </xf>
    <xf numFmtId="0" fontId="50" fillId="0" borderId="8" xfId="0" applyFont="1" applyBorder="1" applyAlignment="1">
      <alignment horizontal="center" vertical="center" wrapText="1"/>
    </xf>
    <xf numFmtId="0" fontId="44" fillId="2" borderId="8" xfId="0" applyFont="1" applyFill="1" applyBorder="1" applyAlignment="1">
      <alignment vertical="center" wrapText="1"/>
    </xf>
    <xf numFmtId="0" fontId="22" fillId="10" borderId="8" xfId="0" applyFont="1" applyFill="1" applyBorder="1" applyAlignment="1">
      <alignment horizontal="center" vertical="center" wrapText="1"/>
    </xf>
    <xf numFmtId="0" fontId="44" fillId="14" borderId="6" xfId="0" applyFont="1" applyFill="1" applyBorder="1" applyAlignment="1">
      <alignment horizontal="center" vertical="center" wrapText="1"/>
    </xf>
    <xf numFmtId="0" fontId="44" fillId="15" borderId="7" xfId="0" applyFont="1" applyFill="1" applyBorder="1" applyAlignment="1">
      <alignment horizontal="center" vertical="center" wrapText="1"/>
    </xf>
    <xf numFmtId="0" fontId="44" fillId="0" borderId="8" xfId="0" applyFont="1" applyBorder="1" applyAlignment="1">
      <alignment horizontal="center" vertical="center" wrapText="1"/>
    </xf>
    <xf numFmtId="0" fontId="44" fillId="0" borderId="16" xfId="0" applyFont="1" applyBorder="1" applyAlignment="1">
      <alignment horizontal="center" vertical="center" wrapText="1"/>
    </xf>
    <xf numFmtId="0" fontId="44" fillId="0" borderId="8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left" vertical="center" wrapText="1"/>
    </xf>
    <xf numFmtId="0" fontId="45" fillId="0" borderId="27" xfId="0" applyFont="1" applyBorder="1" applyAlignment="1">
      <alignment horizontal="center" vertical="center" wrapText="1"/>
    </xf>
    <xf numFmtId="0" fontId="44" fillId="0" borderId="44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left" vertical="center" wrapText="1"/>
    </xf>
    <xf numFmtId="0" fontId="46" fillId="2" borderId="0" xfId="1" applyFont="1" applyFill="1" applyAlignment="1">
      <alignment horizontal="left" vertical="center" wrapText="1"/>
    </xf>
    <xf numFmtId="0" fontId="48" fillId="2" borderId="0" xfId="0" applyFont="1" applyFill="1" applyAlignment="1">
      <alignment horizontal="center" vertical="center" wrapText="1"/>
    </xf>
    <xf numFmtId="0" fontId="45" fillId="13" borderId="16" xfId="0" applyFont="1" applyFill="1" applyBorder="1" applyAlignment="1">
      <alignment horizontal="left" vertical="center" wrapText="1"/>
    </xf>
    <xf numFmtId="0" fontId="53" fillId="0" borderId="0" xfId="1" applyFont="1" applyAlignment="1">
      <alignment horizontal="left" vertical="center" wrapText="1"/>
    </xf>
    <xf numFmtId="0" fontId="53" fillId="0" borderId="0" xfId="0" applyFont="1" applyAlignment="1">
      <alignment horizontal="center" vertical="center" wrapText="1"/>
    </xf>
    <xf numFmtId="0" fontId="53" fillId="0" borderId="0" xfId="1" applyFont="1" applyAlignment="1">
      <alignment horizontal="center" vertical="center" wrapText="1"/>
    </xf>
    <xf numFmtId="0" fontId="54" fillId="2" borderId="0" xfId="0" applyFont="1" applyFill="1" applyAlignment="1">
      <alignment horizontal="center" vertical="center" wrapText="1"/>
    </xf>
    <xf numFmtId="0" fontId="0" fillId="2" borderId="9" xfId="0" applyFill="1" applyBorder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44" fillId="7" borderId="6" xfId="0" applyFont="1" applyFill="1" applyBorder="1" applyAlignment="1">
      <alignment horizontal="center" vertical="center" wrapText="1"/>
    </xf>
    <xf numFmtId="0" fontId="44" fillId="8" borderId="40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center" wrapText="1"/>
    </xf>
    <xf numFmtId="0" fontId="44" fillId="2" borderId="6" xfId="0" applyFont="1" applyFill="1" applyBorder="1" applyAlignment="1">
      <alignment horizontal="center" vertical="center" wrapText="1"/>
    </xf>
    <xf numFmtId="0" fontId="52" fillId="10" borderId="27" xfId="0" applyFont="1" applyFill="1" applyBorder="1" applyAlignment="1">
      <alignment horizontal="center" vertical="center" wrapText="1"/>
    </xf>
    <xf numFmtId="0" fontId="45" fillId="13" borderId="6" xfId="0" applyFont="1" applyFill="1" applyBorder="1" applyAlignment="1">
      <alignment horizontal="center" vertical="center" wrapText="1"/>
    </xf>
    <xf numFmtId="0" fontId="45" fillId="13" borderId="24" xfId="0" applyFont="1" applyFill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left" vertical="center"/>
    </xf>
    <xf numFmtId="0" fontId="21" fillId="0" borderId="27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/>
    </xf>
    <xf numFmtId="0" fontId="21" fillId="3" borderId="42" xfId="0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55" fillId="2" borderId="3" xfId="0" applyFont="1" applyFill="1" applyBorder="1"/>
    <xf numFmtId="0" fontId="55" fillId="2" borderId="4" xfId="0" applyFont="1" applyFill="1" applyBorder="1"/>
    <xf numFmtId="0" fontId="55" fillId="2" borderId="5" xfId="0" applyFont="1" applyFill="1" applyBorder="1"/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357574</xdr:colOff>
      <xdr:row>1</xdr:row>
      <xdr:rowOff>108713</xdr:rowOff>
    </xdr:from>
    <xdr:to>
      <xdr:col>15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/>
          <cell r="C8"/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1">
          <cell r="B11"/>
          <cell r="C11"/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6">
          <cell r="B16"/>
          <cell r="C16"/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19">
          <cell r="B19"/>
          <cell r="C19"/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3">
          <cell r="B23"/>
          <cell r="C23"/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6">
          <cell r="B26"/>
          <cell r="C26"/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29">
          <cell r="B29"/>
          <cell r="C29"/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2">
          <cell r="B32"/>
          <cell r="C32"/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19921875" defaultRowHeight="15.6"/>
  <cols>
    <col min="1" max="1" width="15.19921875" customWidth="1"/>
    <col min="2" max="2" width="39.5" customWidth="1"/>
    <col min="3" max="3" width="12.69921875" style="92" customWidth="1"/>
    <col min="4" max="4" width="12.19921875" customWidth="1"/>
    <col min="6" max="6" width="12.19921875" customWidth="1"/>
    <col min="7" max="7" width="9" customWidth="1"/>
    <col min="14" max="14" width="10.5" customWidth="1"/>
    <col min="15" max="15" width="10.6992187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6.4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6.4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1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2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2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view="pageBreakPreview" zoomScale="60" zoomScaleNormal="100" workbookViewId="0">
      <selection activeCell="C9" sqref="C9"/>
    </sheetView>
  </sheetViews>
  <sheetFormatPr defaultColWidth="11.19921875" defaultRowHeight="15.6"/>
  <cols>
    <col min="1" max="1" width="13.19921875" customWidth="1"/>
    <col min="2" max="2" width="46.69921875" customWidth="1"/>
    <col min="3" max="3" width="13.69921875" customWidth="1"/>
    <col min="4" max="4" width="9.19921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19921875" customWidth="1"/>
    <col min="12" max="12" width="5.19921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39"/>
      <c r="L3" s="52"/>
      <c r="M3" s="30"/>
      <c r="N3" s="15"/>
    </row>
    <row r="4" spans="1:24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40"/>
      <c r="L4" s="3"/>
      <c r="M4" s="31"/>
      <c r="N4" s="16"/>
    </row>
    <row r="5" spans="1:24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2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5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1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2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2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2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2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Z58"/>
  <sheetViews>
    <sheetView tabSelected="1" view="pageBreakPreview" zoomScale="60" zoomScaleNormal="85" workbookViewId="0">
      <selection activeCell="F18" sqref="F18"/>
    </sheetView>
  </sheetViews>
  <sheetFormatPr defaultColWidth="11.19921875" defaultRowHeight="15.6"/>
  <cols>
    <col min="1" max="1" width="13.19921875" customWidth="1"/>
    <col min="2" max="3" width="46.69921875" customWidth="1"/>
    <col min="4" max="11" width="12.19921875" customWidth="1"/>
    <col min="12" max="12" width="7.5" customWidth="1"/>
    <col min="13" max="13" width="7.19921875" customWidth="1"/>
    <col min="14" max="14" width="5.19921875" customWidth="1"/>
    <col min="16" max="16" width="18" customWidth="1"/>
    <col min="17" max="17" width="6.5" hidden="1" customWidth="1"/>
    <col min="18" max="18" width="12.69921875" customWidth="1"/>
  </cols>
  <sheetData>
    <row r="1" spans="1:26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417">
        <f>COVERSHEET!D1</f>
        <v>45496</v>
      </c>
      <c r="F1" s="418"/>
      <c r="G1" s="56" t="str">
        <f>COVERSHEET!F1</f>
        <v>Proto Rcd</v>
      </c>
      <c r="H1" s="419" t="str">
        <f>COVERSHEET!G1</f>
        <v>00/00/2024</v>
      </c>
      <c r="I1" s="419"/>
      <c r="J1" s="420"/>
      <c r="K1" s="59"/>
      <c r="L1" s="60"/>
      <c r="M1" s="53"/>
      <c r="N1" s="1"/>
      <c r="O1" s="45"/>
      <c r="P1" s="14"/>
    </row>
    <row r="2" spans="1:26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421" t="str">
        <f>COVERSHEET!D2</f>
        <v>00/00/2024</v>
      </c>
      <c r="F2" s="422"/>
      <c r="G2" s="65" t="str">
        <f>COVERSHEET!F2</f>
        <v>2nd Proto</v>
      </c>
      <c r="H2" s="423" t="str">
        <f>COVERSHEET!G2</f>
        <v>00/00/2024</v>
      </c>
      <c r="I2" s="423"/>
      <c r="J2" s="424"/>
      <c r="K2" s="59"/>
      <c r="L2" s="60"/>
      <c r="M2" s="39"/>
      <c r="N2" s="52"/>
      <c r="O2" s="30"/>
      <c r="P2" s="15"/>
    </row>
    <row r="3" spans="1:26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421" t="str">
        <f>COVERSHEET!D3</f>
        <v>00/00/2024</v>
      </c>
      <c r="F3" s="422"/>
      <c r="G3" s="65" t="str">
        <f>COVERSHEET!F3</f>
        <v>Sample Sealed</v>
      </c>
      <c r="H3" s="423" t="str">
        <f>COVERSHEET!G3</f>
        <v>00/00/2024</v>
      </c>
      <c r="I3" s="423"/>
      <c r="J3" s="424"/>
      <c r="K3" s="59"/>
      <c r="L3" s="60"/>
      <c r="M3" s="39"/>
      <c r="N3" s="52"/>
      <c r="O3" s="30"/>
      <c r="P3" s="15"/>
    </row>
    <row r="4" spans="1:26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425" t="str">
        <f>COVERSHEET!D4</f>
        <v>00/00/2024</v>
      </c>
      <c r="F4" s="426"/>
      <c r="G4" s="74" t="str">
        <f>COVERSHEET!F4</f>
        <v>Approved By</v>
      </c>
      <c r="H4" s="427" t="str">
        <f>COVERSHEET!G4</f>
        <v>X</v>
      </c>
      <c r="I4" s="427"/>
      <c r="J4" s="428"/>
      <c r="K4" s="59"/>
      <c r="L4" s="60"/>
      <c r="M4" s="40"/>
      <c r="N4" s="3"/>
      <c r="O4" s="31"/>
      <c r="P4" s="16"/>
    </row>
    <row r="5" spans="1:26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3"/>
      <c r="P5" s="413"/>
      <c r="Q5" s="414"/>
    </row>
    <row r="6" spans="1:26" s="317" customFormat="1" ht="39.75" customHeight="1">
      <c r="A6" s="403" t="s">
        <v>11</v>
      </c>
      <c r="B6" s="404" t="s">
        <v>4</v>
      </c>
      <c r="C6" s="404" t="s">
        <v>107</v>
      </c>
      <c r="D6" s="405" t="s">
        <v>12</v>
      </c>
      <c r="E6" s="406" t="s">
        <v>30</v>
      </c>
      <c r="F6" s="406" t="s">
        <v>5</v>
      </c>
      <c r="G6" s="406" t="s">
        <v>6</v>
      </c>
      <c r="H6" s="407" t="s">
        <v>7</v>
      </c>
      <c r="I6" s="407"/>
      <c r="J6" s="406" t="s">
        <v>8</v>
      </c>
      <c r="K6" s="408" t="s">
        <v>32</v>
      </c>
      <c r="L6" s="409"/>
      <c r="M6" s="410"/>
      <c r="N6" s="410"/>
      <c r="O6" s="410"/>
      <c r="P6" s="411"/>
      <c r="Q6" s="316"/>
      <c r="R6" s="316"/>
      <c r="S6" s="316"/>
      <c r="T6" s="316"/>
      <c r="U6" s="316"/>
      <c r="V6" s="316"/>
      <c r="W6" s="316"/>
      <c r="X6" s="316"/>
      <c r="Y6" s="316"/>
    </row>
    <row r="7" spans="1:26" s="395" customFormat="1" ht="37.200000000000003" customHeight="1">
      <c r="A7" s="318" t="s">
        <v>74</v>
      </c>
      <c r="B7" s="308" t="s">
        <v>75</v>
      </c>
      <c r="C7" s="308" t="str">
        <f>VLOOKUP(B7,'[1]UA updated 9-8-2024'!$B$7:C$44,2,0)</f>
        <v>DÀI ÁO THÂN TRƯỚC TỪ ĐỈNH VAI ĐẾN LAI</v>
      </c>
      <c r="D7" s="318">
        <v>2</v>
      </c>
      <c r="E7" s="318">
        <v>1</v>
      </c>
      <c r="F7" s="319">
        <f>G7-D7</f>
        <v>71</v>
      </c>
      <c r="G7" s="319">
        <f>H7-D7</f>
        <v>73</v>
      </c>
      <c r="H7" s="375">
        <v>75</v>
      </c>
      <c r="I7" s="375"/>
      <c r="J7" s="320">
        <f>H7+D7</f>
        <v>77</v>
      </c>
      <c r="K7" s="321">
        <f>J7+D7</f>
        <v>79</v>
      </c>
      <c r="L7" s="393"/>
      <c r="M7" s="394"/>
      <c r="N7" s="322"/>
      <c r="O7" s="394"/>
      <c r="P7" s="323"/>
      <c r="Q7" s="324"/>
      <c r="R7" s="307"/>
      <c r="S7" s="324"/>
      <c r="T7" s="324"/>
      <c r="U7" s="325"/>
      <c r="V7" s="325"/>
      <c r="W7" s="324"/>
      <c r="X7" s="326"/>
      <c r="Y7" s="326"/>
      <c r="Z7" s="394"/>
    </row>
    <row r="8" spans="1:26" s="395" customFormat="1" ht="37.200000000000003" customHeight="1">
      <c r="A8" s="318" t="s">
        <v>76</v>
      </c>
      <c r="B8" s="308" t="s">
        <v>77</v>
      </c>
      <c r="C8" s="308" t="str">
        <f>VLOOKUP(B8,'[1]UA updated 9-8-2024'!$B$7:C$44,2,0)</f>
        <v>DÀI ÁO THÂN SAU TỪ GIỮA TRA CỔ THÂN SAU ĐẾN LAI</v>
      </c>
      <c r="D8" s="318">
        <v>2</v>
      </c>
      <c r="E8" s="318">
        <v>1</v>
      </c>
      <c r="F8" s="319">
        <f t="shared" ref="F8:F46" si="0">G8-D8</f>
        <v>69</v>
      </c>
      <c r="G8" s="319">
        <f t="shared" ref="G8:G46" si="1">H8-D8</f>
        <v>71</v>
      </c>
      <c r="H8" s="367">
        <v>73</v>
      </c>
      <c r="I8" s="367"/>
      <c r="J8" s="320">
        <f t="shared" ref="J8:J46" si="2">H8+D8</f>
        <v>75</v>
      </c>
      <c r="K8" s="321">
        <f t="shared" ref="K8:K46" si="3">J8+D8</f>
        <v>77</v>
      </c>
      <c r="L8" s="393"/>
      <c r="M8" s="394"/>
      <c r="N8" s="322"/>
      <c r="O8" s="394"/>
      <c r="P8" s="323"/>
      <c r="Q8" s="324"/>
      <c r="R8" s="307"/>
      <c r="S8" s="324"/>
      <c r="T8" s="324"/>
      <c r="U8" s="325"/>
      <c r="V8" s="325"/>
      <c r="W8" s="324"/>
      <c r="X8" s="326"/>
      <c r="Y8" s="326"/>
      <c r="Z8" s="394"/>
    </row>
    <row r="9" spans="1:26" s="395" customFormat="1" ht="37.200000000000003" customHeight="1">
      <c r="A9" s="318" t="s">
        <v>51</v>
      </c>
      <c r="B9" s="308" t="s">
        <v>78</v>
      </c>
      <c r="C9" s="308" t="str">
        <f>VLOOKUP(B9,'[1]UA updated 9-8-2024'!$B$7:C$44,2,0)</f>
        <v>1/2 NGỰC DƯỚI NÁCH 2CM</v>
      </c>
      <c r="D9" s="318">
        <v>3.8</v>
      </c>
      <c r="E9" s="318">
        <v>1</v>
      </c>
      <c r="F9" s="319">
        <f t="shared" si="0"/>
        <v>50.800000000000004</v>
      </c>
      <c r="G9" s="319">
        <f t="shared" si="1"/>
        <v>54.6</v>
      </c>
      <c r="H9" s="334">
        <v>58.4</v>
      </c>
      <c r="I9" s="334"/>
      <c r="J9" s="320">
        <f t="shared" si="2"/>
        <v>62.199999999999996</v>
      </c>
      <c r="K9" s="321">
        <f t="shared" si="3"/>
        <v>66</v>
      </c>
      <c r="L9" s="393"/>
      <c r="M9" s="394"/>
      <c r="N9" s="322"/>
      <c r="O9" s="394"/>
      <c r="P9" s="323"/>
      <c r="Q9" s="324"/>
      <c r="R9" s="307"/>
      <c r="S9" s="324"/>
      <c r="T9" s="324"/>
      <c r="U9" s="325"/>
      <c r="V9" s="325"/>
      <c r="W9" s="324"/>
      <c r="X9" s="326"/>
      <c r="Y9" s="326"/>
      <c r="Z9" s="394"/>
    </row>
    <row r="10" spans="1:26" s="395" customFormat="1" ht="37.200000000000003" customHeight="1">
      <c r="A10" s="396" t="s">
        <v>52</v>
      </c>
      <c r="B10" s="308" t="s">
        <v>79</v>
      </c>
      <c r="C10" s="308" t="str">
        <f>VLOOKUP(B10,'[1]UA updated 9-8-2024'!$B$7:C$44,2,0)</f>
        <v>X</v>
      </c>
      <c r="D10" s="318">
        <v>3.8</v>
      </c>
      <c r="E10" s="327">
        <v>1</v>
      </c>
      <c r="F10" s="319"/>
      <c r="G10" s="319"/>
      <c r="H10" s="334"/>
      <c r="I10" s="334"/>
      <c r="J10" s="320"/>
      <c r="K10" s="321"/>
      <c r="L10" s="393"/>
      <c r="M10" s="394"/>
      <c r="N10" s="322"/>
      <c r="O10" s="394"/>
      <c r="P10" s="323"/>
      <c r="Q10" s="324"/>
      <c r="R10" s="307"/>
      <c r="S10" s="324"/>
      <c r="T10" s="324"/>
      <c r="U10" s="325"/>
      <c r="V10" s="325"/>
      <c r="W10" s="328"/>
      <c r="X10" s="326"/>
      <c r="Y10" s="326"/>
      <c r="Z10" s="394"/>
    </row>
    <row r="11" spans="1:26" s="395" customFormat="1" ht="37.200000000000003" customHeight="1">
      <c r="A11" s="318" t="s">
        <v>53</v>
      </c>
      <c r="B11" s="308" t="s">
        <v>80</v>
      </c>
      <c r="C11" s="329" t="str">
        <f>VLOOKUP(B11,'[1]UA updated 9-8-2024'!$B$7:C$44,2,0)</f>
        <v>1/2 LAI ĐO ÊM</v>
      </c>
      <c r="D11" s="330">
        <v>3.8</v>
      </c>
      <c r="E11" s="331">
        <v>1</v>
      </c>
      <c r="F11" s="319">
        <f t="shared" si="0"/>
        <v>50.800000000000004</v>
      </c>
      <c r="G11" s="319">
        <f t="shared" si="1"/>
        <v>54.6</v>
      </c>
      <c r="H11" s="334">
        <v>58.4</v>
      </c>
      <c r="I11" s="334"/>
      <c r="J11" s="320">
        <f t="shared" si="2"/>
        <v>62.199999999999996</v>
      </c>
      <c r="K11" s="321">
        <f t="shared" si="3"/>
        <v>66</v>
      </c>
      <c r="L11" s="393"/>
      <c r="M11" s="394"/>
      <c r="N11" s="322"/>
      <c r="O11" s="394"/>
      <c r="P11" s="323"/>
      <c r="Q11" s="324"/>
      <c r="R11" s="307"/>
      <c r="S11" s="324"/>
      <c r="T11" s="324"/>
      <c r="U11" s="325"/>
      <c r="V11" s="325"/>
      <c r="W11" s="328"/>
      <c r="X11" s="326"/>
      <c r="Y11" s="326"/>
      <c r="Z11" s="394"/>
    </row>
    <row r="12" spans="1:26" s="395" customFormat="1" ht="51" customHeight="1">
      <c r="A12" s="318" t="s">
        <v>54</v>
      </c>
      <c r="B12" s="308" t="s">
        <v>108</v>
      </c>
      <c r="C12" s="308" t="str">
        <f>VLOOKUP(B12,'[1]UA updated 9-8-2024'!$B$7:C$44,2,0)</f>
        <v>DÀI TAY NGOÀI TỪ ĐỈNH VAI ĐẾN LAI KHÔNG GỒM BO CỔ</v>
      </c>
      <c r="D12" s="332">
        <v>2.2000000000000002</v>
      </c>
      <c r="E12" s="333">
        <v>0.5</v>
      </c>
      <c r="F12" s="319">
        <f t="shared" si="0"/>
        <v>39.599999999999994</v>
      </c>
      <c r="G12" s="319">
        <f t="shared" si="1"/>
        <v>41.8</v>
      </c>
      <c r="H12" s="334">
        <v>44</v>
      </c>
      <c r="I12" s="334"/>
      <c r="J12" s="320">
        <f t="shared" si="2"/>
        <v>46.2</v>
      </c>
      <c r="K12" s="321">
        <f t="shared" si="3"/>
        <v>48.400000000000006</v>
      </c>
      <c r="L12" s="393"/>
      <c r="M12" s="394"/>
      <c r="N12" s="322"/>
      <c r="O12" s="394"/>
      <c r="P12" s="323"/>
      <c r="Q12" s="324"/>
      <c r="R12" s="307"/>
      <c r="S12" s="324"/>
      <c r="T12" s="324"/>
      <c r="U12" s="325"/>
      <c r="V12" s="325"/>
      <c r="W12" s="328"/>
      <c r="X12" s="326"/>
      <c r="Y12" s="326"/>
      <c r="Z12" s="394"/>
    </row>
    <row r="13" spans="1:26" s="395" customFormat="1" ht="51" customHeight="1">
      <c r="A13" s="318" t="s">
        <v>73</v>
      </c>
      <c r="B13" s="308" t="s">
        <v>81</v>
      </c>
      <c r="C13" s="308" t="str">
        <f>VLOOKUP(B13,'[1]UA updated 9-8-2024'!$B$7:C$44,2,0)</f>
        <v>NGANG VAI - TỪ ĐIỂM VAI ĐẾN ĐIỂM VAI</v>
      </c>
      <c r="D13" s="335">
        <v>1.9</v>
      </c>
      <c r="E13" s="318">
        <v>1</v>
      </c>
      <c r="F13" s="319">
        <f t="shared" si="0"/>
        <v>49.2</v>
      </c>
      <c r="G13" s="319">
        <f t="shared" si="1"/>
        <v>51.1</v>
      </c>
      <c r="H13" s="334">
        <v>53</v>
      </c>
      <c r="I13" s="334"/>
      <c r="J13" s="320">
        <f t="shared" si="2"/>
        <v>54.9</v>
      </c>
      <c r="K13" s="321">
        <f t="shared" si="3"/>
        <v>56.8</v>
      </c>
      <c r="L13" s="393"/>
      <c r="M13" s="394"/>
      <c r="N13" s="322"/>
      <c r="O13" s="394"/>
      <c r="P13" s="323"/>
      <c r="Q13" s="324"/>
      <c r="R13" s="307"/>
      <c r="S13" s="324"/>
      <c r="T13" s="324"/>
      <c r="U13" s="325"/>
      <c r="V13" s="325"/>
      <c r="W13" s="328"/>
      <c r="X13" s="326"/>
      <c r="Y13" s="326"/>
      <c r="Z13" s="394"/>
    </row>
    <row r="14" spans="1:26" s="395" customFormat="1" ht="51" customHeight="1">
      <c r="A14" s="336" t="s">
        <v>60</v>
      </c>
      <c r="B14" s="309" t="s">
        <v>82</v>
      </c>
      <c r="C14" s="310" t="str">
        <f>VLOOKUP(B14,'[1]UA updated 9-8-2024'!$B$7:C$44,2,0)</f>
        <v>BẮP TAY (DƯỚI NÁCH 2CM)</v>
      </c>
      <c r="D14" s="337">
        <v>1</v>
      </c>
      <c r="E14" s="337">
        <v>1</v>
      </c>
      <c r="F14" s="338">
        <f t="shared" si="0"/>
        <v>22</v>
      </c>
      <c r="G14" s="338">
        <f t="shared" si="1"/>
        <v>23</v>
      </c>
      <c r="H14" s="339">
        <v>24</v>
      </c>
      <c r="I14" s="339"/>
      <c r="J14" s="340">
        <f t="shared" si="2"/>
        <v>25</v>
      </c>
      <c r="K14" s="341">
        <f t="shared" si="3"/>
        <v>26</v>
      </c>
      <c r="L14" s="393"/>
      <c r="M14" s="394"/>
      <c r="N14" s="345"/>
      <c r="O14" s="394"/>
      <c r="P14" s="323"/>
      <c r="Q14" s="326"/>
      <c r="R14" s="311"/>
      <c r="S14" s="326"/>
      <c r="T14" s="324"/>
      <c r="U14" s="325"/>
      <c r="V14" s="325"/>
      <c r="W14" s="342"/>
      <c r="X14" s="326"/>
      <c r="Y14" s="326"/>
      <c r="Z14" s="394"/>
    </row>
    <row r="15" spans="1:26" s="395" customFormat="1" ht="51" customHeight="1">
      <c r="A15" s="318" t="s">
        <v>62</v>
      </c>
      <c r="B15" s="308" t="s">
        <v>83</v>
      </c>
      <c r="C15" s="312" t="str">
        <f>VLOOKUP(B15,'[1]UA updated 9-8-2024'!$B$7:C$44,2,0)</f>
        <v>X</v>
      </c>
      <c r="D15" s="343">
        <v>0.7</v>
      </c>
      <c r="E15" s="343">
        <v>0.5</v>
      </c>
      <c r="F15" s="319"/>
      <c r="G15" s="319"/>
      <c r="H15" s="334"/>
      <c r="I15" s="334"/>
      <c r="J15" s="320"/>
      <c r="K15" s="321"/>
      <c r="L15" s="393"/>
      <c r="M15" s="394"/>
      <c r="N15" s="322"/>
      <c r="O15" s="394"/>
      <c r="P15" s="323"/>
      <c r="Q15" s="324"/>
      <c r="R15" s="307"/>
      <c r="S15" s="324"/>
      <c r="T15" s="324"/>
      <c r="U15" s="325"/>
      <c r="V15" s="325"/>
      <c r="W15" s="328"/>
      <c r="X15" s="326"/>
      <c r="Y15" s="326"/>
      <c r="Z15" s="394"/>
    </row>
    <row r="16" spans="1:26" s="395" customFormat="1" ht="33" customHeight="1">
      <c r="A16" s="396" t="s">
        <v>63</v>
      </c>
      <c r="B16" s="308" t="s">
        <v>64</v>
      </c>
      <c r="C16" s="312" t="str">
        <f>VLOOKUP(B16,'[1]UA updated 9-8-2024'!$B$7:C$44,2,0)</f>
        <v>X</v>
      </c>
      <c r="D16" s="343">
        <v>0.5</v>
      </c>
      <c r="E16" s="343">
        <v>0.5</v>
      </c>
      <c r="F16" s="319"/>
      <c r="G16" s="319"/>
      <c r="H16" s="334"/>
      <c r="I16" s="334"/>
      <c r="J16" s="320"/>
      <c r="K16" s="321"/>
      <c r="L16" s="393"/>
      <c r="M16" s="394"/>
      <c r="N16" s="322"/>
      <c r="O16" s="394"/>
      <c r="P16" s="323"/>
      <c r="Q16" s="324"/>
      <c r="R16" s="307"/>
      <c r="S16" s="324"/>
      <c r="T16" s="324"/>
      <c r="U16" s="325"/>
      <c r="V16" s="325"/>
      <c r="W16" s="324"/>
      <c r="X16" s="326"/>
      <c r="Y16" s="326"/>
      <c r="Z16" s="394"/>
    </row>
    <row r="17" spans="1:26" s="395" customFormat="1" ht="33" customHeight="1">
      <c r="A17" s="397" t="s">
        <v>65</v>
      </c>
      <c r="B17" s="344" t="s">
        <v>101</v>
      </c>
      <c r="C17" s="344" t="str">
        <f>VLOOKUP(B17,'[1]UA updated 9-8-2024'!$B$7:C$44,2,0)</f>
        <v>RỘNG CỬA TAY ĐO ÊM</v>
      </c>
      <c r="D17" s="335">
        <v>0.7</v>
      </c>
      <c r="E17" s="318">
        <v>0.5</v>
      </c>
      <c r="F17" s="319">
        <f t="shared" si="0"/>
        <v>18.600000000000001</v>
      </c>
      <c r="G17" s="319">
        <f t="shared" si="1"/>
        <v>19.3</v>
      </c>
      <c r="H17" s="334">
        <v>20</v>
      </c>
      <c r="I17" s="334"/>
      <c r="J17" s="320">
        <f t="shared" si="2"/>
        <v>20.7</v>
      </c>
      <c r="K17" s="321">
        <f t="shared" si="3"/>
        <v>21.4</v>
      </c>
      <c r="L17" s="393"/>
      <c r="M17" s="394"/>
      <c r="N17" s="345"/>
      <c r="O17" s="394"/>
      <c r="P17" s="323"/>
      <c r="Q17" s="324"/>
      <c r="R17" s="307"/>
      <c r="S17" s="324"/>
      <c r="T17" s="324"/>
      <c r="U17" s="325"/>
      <c r="V17" s="325"/>
      <c r="W17" s="328"/>
      <c r="X17" s="326"/>
      <c r="Y17" s="326"/>
      <c r="Z17" s="394"/>
    </row>
    <row r="18" spans="1:26" s="395" customFormat="1" ht="33" customHeight="1">
      <c r="A18" s="318" t="s">
        <v>84</v>
      </c>
      <c r="B18" s="346" t="s">
        <v>85</v>
      </c>
      <c r="C18" s="346" t="str">
        <f>VLOOKUP(B18,'[1]UA updated 9-8-2024'!$B$7:C$44,2,0)</f>
        <v>RỘNG CỔ - TỪ ĐỈNH VAI ĐẾN ĐỈNH VAI</v>
      </c>
      <c r="D18" s="320">
        <v>0.7</v>
      </c>
      <c r="E18" s="318">
        <v>0.5</v>
      </c>
      <c r="F18" s="319">
        <f>G18-D18</f>
        <v>17.950000000000003</v>
      </c>
      <c r="G18" s="319">
        <f>H18-D18</f>
        <v>18.650000000000002</v>
      </c>
      <c r="H18" s="347">
        <v>19.350000000000001</v>
      </c>
      <c r="I18" s="347"/>
      <c r="J18" s="320">
        <f>H18+D18</f>
        <v>20.05</v>
      </c>
      <c r="K18" s="321">
        <f>J18+D18</f>
        <v>20.75</v>
      </c>
      <c r="L18" s="393"/>
      <c r="M18" s="394"/>
      <c r="N18" s="348"/>
      <c r="P18" s="323"/>
      <c r="Q18" s="324"/>
      <c r="R18" s="307"/>
      <c r="S18" s="324"/>
      <c r="T18" s="324"/>
      <c r="U18" s="325"/>
      <c r="V18" s="325"/>
      <c r="W18" s="328"/>
      <c r="X18" s="326"/>
      <c r="Y18" s="326"/>
      <c r="Z18" s="394"/>
    </row>
    <row r="19" spans="1:26" s="395" customFormat="1" ht="51" customHeight="1" thickBot="1">
      <c r="A19" s="349" t="s">
        <v>70</v>
      </c>
      <c r="B19" s="313" t="s">
        <v>71</v>
      </c>
      <c r="C19" s="313" t="str">
        <f>VLOOKUP(B19,'[1]UA updated 9-8-2024'!$B$7:C$44,2,0)</f>
        <v>RỘNG CỔ TỐI THIỂU KHI KÉO CĂNG</v>
      </c>
      <c r="D19" s="349">
        <v>0</v>
      </c>
      <c r="E19" s="350">
        <v>0.5</v>
      </c>
      <c r="F19" s="351">
        <f>G19-D19</f>
        <v>31</v>
      </c>
      <c r="G19" s="351">
        <f>H19-D19</f>
        <v>31</v>
      </c>
      <c r="H19" s="352">
        <v>31</v>
      </c>
      <c r="I19" s="352"/>
      <c r="J19" s="349">
        <f>H19+D19</f>
        <v>31</v>
      </c>
      <c r="K19" s="353">
        <f>J19+D19</f>
        <v>31</v>
      </c>
      <c r="L19" s="393"/>
      <c r="M19" s="394"/>
      <c r="N19" s="348"/>
      <c r="O19" s="394"/>
      <c r="P19" s="323"/>
      <c r="Q19" s="324"/>
      <c r="R19" s="307"/>
      <c r="S19" s="324"/>
      <c r="T19" s="324"/>
      <c r="U19" s="325"/>
      <c r="V19" s="325"/>
      <c r="W19" s="328"/>
      <c r="X19" s="326"/>
      <c r="Y19" s="326"/>
      <c r="Z19" s="394"/>
    </row>
    <row r="20" spans="1:26" s="395" customFormat="1" ht="51" customHeight="1">
      <c r="A20" s="354"/>
      <c r="B20" s="355"/>
      <c r="C20" s="356"/>
      <c r="D20" s="357"/>
      <c r="E20" s="357"/>
      <c r="F20" s="358"/>
      <c r="G20" s="358"/>
      <c r="H20" s="359"/>
      <c r="I20" s="359"/>
      <c r="J20" s="360"/>
      <c r="K20" s="361"/>
      <c r="L20" s="393"/>
      <c r="M20" s="394"/>
      <c r="N20" s="348"/>
      <c r="O20" s="394"/>
      <c r="P20" s="323"/>
      <c r="Q20" s="324"/>
      <c r="R20" s="307"/>
      <c r="S20" s="324"/>
      <c r="T20" s="324"/>
      <c r="U20" s="325"/>
      <c r="V20" s="325"/>
      <c r="W20" s="328"/>
      <c r="X20" s="326"/>
      <c r="Y20" s="326"/>
      <c r="Z20" s="394"/>
    </row>
    <row r="21" spans="1:26" s="395" customFormat="1" ht="51" customHeight="1">
      <c r="A21" s="362" t="s">
        <v>55</v>
      </c>
      <c r="B21" s="363" t="s">
        <v>86</v>
      </c>
      <c r="C21" s="363" t="str">
        <f>VLOOKUP(B21,'[1]UA updated 9-8-2024'!$B$7:C$44,2,0)</f>
        <v>DÀI TAY TRONG</v>
      </c>
      <c r="D21" s="364">
        <v>0.7</v>
      </c>
      <c r="E21" s="365">
        <v>0.5</v>
      </c>
      <c r="F21" s="366">
        <f t="shared" si="0"/>
        <v>11.600000000000001</v>
      </c>
      <c r="G21" s="366">
        <f t="shared" si="1"/>
        <v>12.3</v>
      </c>
      <c r="H21" s="367">
        <v>13</v>
      </c>
      <c r="I21" s="367"/>
      <c r="J21" s="368">
        <f t="shared" si="2"/>
        <v>13.7</v>
      </c>
      <c r="K21" s="369">
        <f t="shared" si="3"/>
        <v>14.399999999999999</v>
      </c>
      <c r="L21" s="393"/>
      <c r="M21" s="394"/>
      <c r="N21" s="345"/>
      <c r="O21" s="394"/>
      <c r="P21" s="323"/>
      <c r="Q21" s="324"/>
      <c r="R21" s="307"/>
      <c r="S21" s="324"/>
      <c r="T21" s="324"/>
      <c r="U21" s="325"/>
      <c r="V21" s="325"/>
      <c r="W21" s="328"/>
      <c r="X21" s="326"/>
      <c r="Y21" s="326"/>
      <c r="Z21" s="394"/>
    </row>
    <row r="22" spans="1:26" s="395" customFormat="1" ht="51" customHeight="1">
      <c r="A22" s="370" t="s">
        <v>87</v>
      </c>
      <c r="B22" s="371" t="s">
        <v>88</v>
      </c>
      <c r="C22" s="371" t="str">
        <f>VLOOKUP(B22,'[1]UA updated 9-8-2024'!$B$7:C$44,2,0)</f>
        <v>VAI CON</v>
      </c>
      <c r="D22" s="372">
        <v>0.7</v>
      </c>
      <c r="E22" s="373">
        <v>0.5</v>
      </c>
      <c r="F22" s="366">
        <f t="shared" si="0"/>
        <v>-1.4</v>
      </c>
      <c r="G22" s="366">
        <f t="shared" si="1"/>
        <v>-0.7</v>
      </c>
      <c r="H22" s="347"/>
      <c r="I22" s="347"/>
      <c r="J22" s="368">
        <f t="shared" si="2"/>
        <v>0.7</v>
      </c>
      <c r="K22" s="369">
        <f t="shared" si="3"/>
        <v>1.4</v>
      </c>
      <c r="L22" s="393"/>
      <c r="M22" s="394"/>
      <c r="N22" s="314"/>
      <c r="O22" s="394"/>
      <c r="P22" s="323"/>
      <c r="Q22" s="326"/>
      <c r="R22" s="398"/>
      <c r="S22" s="326"/>
      <c r="T22" s="324"/>
      <c r="U22" s="325"/>
      <c r="V22" s="325"/>
      <c r="W22" s="342"/>
      <c r="X22" s="326"/>
      <c r="Y22" s="326"/>
      <c r="Z22" s="394"/>
    </row>
    <row r="23" spans="1:26" s="395" customFormat="1" ht="51" customHeight="1">
      <c r="A23" s="399" t="s">
        <v>56</v>
      </c>
      <c r="B23" s="374" t="s">
        <v>109</v>
      </c>
      <c r="C23" s="374" t="str">
        <f>VLOOKUP(B23,'[1]UA updated 9-8-2024'!$B$7:C$44,2,0)</f>
        <v>NGANG NGỰC TRƯỚC TỪ ĐỈNH VAI XUỐNG 18.5CM</v>
      </c>
      <c r="D23" s="365">
        <v>1.9</v>
      </c>
      <c r="E23" s="365">
        <v>0.5</v>
      </c>
      <c r="F23" s="366">
        <f t="shared" si="0"/>
        <v>45.2</v>
      </c>
      <c r="G23" s="366">
        <f t="shared" si="1"/>
        <v>47.1</v>
      </c>
      <c r="H23" s="375">
        <v>49</v>
      </c>
      <c r="I23" s="375"/>
      <c r="J23" s="368">
        <f t="shared" si="2"/>
        <v>50.9</v>
      </c>
      <c r="K23" s="369">
        <f t="shared" si="3"/>
        <v>52.8</v>
      </c>
      <c r="L23" s="393"/>
      <c r="M23" s="394"/>
      <c r="N23" s="314"/>
      <c r="O23" s="394"/>
      <c r="P23" s="323"/>
      <c r="Q23" s="326"/>
      <c r="R23" s="398"/>
      <c r="S23" s="326"/>
      <c r="T23" s="324"/>
      <c r="U23" s="325"/>
      <c r="V23" s="325"/>
      <c r="W23" s="342"/>
      <c r="X23" s="326"/>
      <c r="Y23" s="326"/>
      <c r="Z23" s="394"/>
    </row>
    <row r="24" spans="1:26" s="395" customFormat="1" ht="51" customHeight="1">
      <c r="A24" s="399" t="s">
        <v>58</v>
      </c>
      <c r="B24" s="374" t="s">
        <v>110</v>
      </c>
      <c r="C24" s="374" t="str">
        <f>VLOOKUP(B24,'[1]UA updated 9-8-2024'!$B$7:C$44,2,0)</f>
        <v>NGANG NGỰC SAU TỪ ĐỈNH VAI XUỐNG 18.5CM</v>
      </c>
      <c r="D24" s="365">
        <v>1.9</v>
      </c>
      <c r="E24" s="365">
        <v>0.5</v>
      </c>
      <c r="F24" s="366">
        <f t="shared" si="0"/>
        <v>45.2</v>
      </c>
      <c r="G24" s="366">
        <f t="shared" si="1"/>
        <v>47.1</v>
      </c>
      <c r="H24" s="334">
        <v>49</v>
      </c>
      <c r="I24" s="334"/>
      <c r="J24" s="368">
        <f t="shared" si="2"/>
        <v>50.9</v>
      </c>
      <c r="K24" s="369">
        <f t="shared" si="3"/>
        <v>52.8</v>
      </c>
      <c r="L24" s="393"/>
      <c r="M24" s="394"/>
      <c r="N24" s="314"/>
      <c r="O24" s="394"/>
      <c r="P24" s="323"/>
      <c r="Q24" s="326"/>
      <c r="R24" s="398"/>
      <c r="S24" s="326"/>
      <c r="T24" s="324"/>
      <c r="U24" s="325"/>
      <c r="V24" s="325"/>
      <c r="W24" s="342"/>
      <c r="X24" s="326"/>
      <c r="Y24" s="326"/>
      <c r="Z24" s="394"/>
    </row>
    <row r="25" spans="1:26" s="395" customFormat="1" ht="51" customHeight="1">
      <c r="A25" s="376" t="s">
        <v>61</v>
      </c>
      <c r="B25" s="309" t="s">
        <v>111</v>
      </c>
      <c r="C25" s="310" t="str">
        <f>VLOOKUP(B25,'[1]UA updated 9-8-2024'!$B$7:C$44,2,0)</f>
        <v>NÁCH ĐO THẲNG</v>
      </c>
      <c r="D25" s="377">
        <v>2</v>
      </c>
      <c r="E25" s="377">
        <v>1</v>
      </c>
      <c r="F25" s="338">
        <f t="shared" si="0"/>
        <v>35</v>
      </c>
      <c r="G25" s="338">
        <f t="shared" si="1"/>
        <v>37</v>
      </c>
      <c r="H25" s="339">
        <v>39</v>
      </c>
      <c r="I25" s="339"/>
      <c r="J25" s="340">
        <f t="shared" si="2"/>
        <v>41</v>
      </c>
      <c r="K25" s="341">
        <f t="shared" si="3"/>
        <v>43</v>
      </c>
      <c r="L25" s="393"/>
      <c r="M25" s="394"/>
      <c r="N25" s="314"/>
      <c r="O25" s="394"/>
      <c r="P25" s="323"/>
      <c r="Q25" s="326"/>
      <c r="R25" s="311"/>
      <c r="S25" s="326"/>
      <c r="T25" s="324"/>
      <c r="U25" s="325"/>
      <c r="V25" s="325"/>
      <c r="W25" s="342"/>
      <c r="X25" s="326"/>
      <c r="Y25" s="326"/>
      <c r="Z25" s="394"/>
    </row>
    <row r="26" spans="1:26" s="395" customFormat="1" ht="51" customHeight="1">
      <c r="A26" s="362" t="s">
        <v>89</v>
      </c>
      <c r="B26" s="363" t="s">
        <v>66</v>
      </c>
      <c r="C26" s="363" t="str">
        <f>VLOOKUP(B26,'[1]UA updated 9-8-2024'!$B$7:C$44,2,0)</f>
        <v>TO BẢN BO CỔ</v>
      </c>
      <c r="D26" s="378">
        <v>0</v>
      </c>
      <c r="E26" s="379">
        <v>0.5</v>
      </c>
      <c r="F26" s="366">
        <f t="shared" si="0"/>
        <v>2</v>
      </c>
      <c r="G26" s="366">
        <f t="shared" si="1"/>
        <v>2</v>
      </c>
      <c r="H26" s="400">
        <v>2</v>
      </c>
      <c r="I26" s="400"/>
      <c r="J26" s="368">
        <f t="shared" si="2"/>
        <v>2</v>
      </c>
      <c r="K26" s="369">
        <f t="shared" si="3"/>
        <v>2</v>
      </c>
      <c r="L26" s="393"/>
      <c r="M26" s="394"/>
      <c r="N26" s="348"/>
      <c r="O26" s="394"/>
      <c r="P26" s="323"/>
      <c r="Q26" s="326"/>
      <c r="R26" s="311"/>
      <c r="S26" s="326"/>
      <c r="T26" s="324"/>
      <c r="U26" s="325"/>
      <c r="V26" s="325"/>
      <c r="W26" s="342"/>
      <c r="X26" s="326"/>
      <c r="Y26" s="326"/>
      <c r="Z26" s="394"/>
    </row>
    <row r="27" spans="1:26" s="395" customFormat="1" ht="51" customHeight="1">
      <c r="A27" s="362" t="s">
        <v>7</v>
      </c>
      <c r="B27" s="380" t="s">
        <v>90</v>
      </c>
      <c r="C27" s="380" t="str">
        <f>VLOOKUP(B27,'[1]UA updated 9-8-2024'!$B$7:C$44,2,0)</f>
        <v>TO BẢN LAI TAY</v>
      </c>
      <c r="D27" s="381">
        <v>0</v>
      </c>
      <c r="E27" s="379">
        <v>0.5</v>
      </c>
      <c r="F27" s="366">
        <f t="shared" si="0"/>
        <v>2.5</v>
      </c>
      <c r="G27" s="366">
        <f t="shared" si="1"/>
        <v>2.5</v>
      </c>
      <c r="H27" s="347">
        <v>2.5</v>
      </c>
      <c r="I27" s="347"/>
      <c r="J27" s="368">
        <f t="shared" si="2"/>
        <v>2.5</v>
      </c>
      <c r="K27" s="369">
        <f t="shared" si="3"/>
        <v>2.5</v>
      </c>
      <c r="L27" s="393"/>
      <c r="M27" s="394"/>
      <c r="N27" s="348"/>
      <c r="O27" s="394"/>
      <c r="P27" s="323"/>
      <c r="Q27" s="326"/>
      <c r="R27" s="311"/>
      <c r="S27" s="326"/>
      <c r="T27" s="324"/>
      <c r="U27" s="325"/>
      <c r="V27" s="325"/>
      <c r="W27" s="342"/>
      <c r="X27" s="326"/>
      <c r="Y27" s="326"/>
      <c r="Z27" s="394"/>
    </row>
    <row r="28" spans="1:26" s="395" customFormat="1" ht="51" customHeight="1">
      <c r="A28" s="362" t="s">
        <v>6</v>
      </c>
      <c r="B28" s="380" t="s">
        <v>91</v>
      </c>
      <c r="C28" s="382" t="str">
        <f>VLOOKUP(B28,'[1]UA updated 9-8-2024'!$B$7:C$44,2,0)</f>
        <v>TO BẢN LAI ÁO</v>
      </c>
      <c r="D28" s="383">
        <v>0</v>
      </c>
      <c r="E28" s="384">
        <v>0.3</v>
      </c>
      <c r="F28" s="366">
        <f t="shared" si="0"/>
        <v>2.5</v>
      </c>
      <c r="G28" s="366">
        <f t="shared" si="1"/>
        <v>2.5</v>
      </c>
      <c r="H28" s="347">
        <v>2.5</v>
      </c>
      <c r="I28" s="347"/>
      <c r="J28" s="368">
        <f t="shared" si="2"/>
        <v>2.5</v>
      </c>
      <c r="K28" s="369">
        <f t="shared" si="3"/>
        <v>2.5</v>
      </c>
      <c r="L28" s="393"/>
      <c r="M28" s="394"/>
      <c r="N28" s="348"/>
      <c r="O28" s="394"/>
      <c r="P28" s="323"/>
      <c r="Q28" s="326"/>
      <c r="R28" s="311"/>
      <c r="S28" s="326"/>
      <c r="T28" s="324"/>
      <c r="U28" s="325"/>
      <c r="V28" s="325"/>
      <c r="W28" s="342"/>
      <c r="X28" s="326"/>
      <c r="Y28" s="326"/>
      <c r="Z28" s="394"/>
    </row>
    <row r="29" spans="1:26" s="395" customFormat="1" ht="51" customHeight="1">
      <c r="A29" s="362" t="s">
        <v>67</v>
      </c>
      <c r="B29" s="380" t="s">
        <v>92</v>
      </c>
      <c r="C29" s="380" t="str">
        <f>VLOOKUP(B29,'[1]UA updated 9-8-2024'!$B$7:C$44,2,0)</f>
        <v>HẠ CỔ SAU</v>
      </c>
      <c r="D29" s="381">
        <v>0</v>
      </c>
      <c r="E29" s="378">
        <v>0.5</v>
      </c>
      <c r="F29" s="366">
        <f t="shared" si="0"/>
        <v>2</v>
      </c>
      <c r="G29" s="366">
        <f t="shared" si="1"/>
        <v>2</v>
      </c>
      <c r="H29" s="347">
        <v>2</v>
      </c>
      <c r="I29" s="347"/>
      <c r="J29" s="368">
        <f t="shared" si="2"/>
        <v>2</v>
      </c>
      <c r="K29" s="369">
        <f t="shared" si="3"/>
        <v>2</v>
      </c>
      <c r="L29" s="393"/>
      <c r="M29" s="394"/>
      <c r="N29" s="348"/>
      <c r="O29" s="394"/>
      <c r="P29" s="323"/>
      <c r="Q29" s="326"/>
      <c r="R29" s="311"/>
      <c r="S29" s="326"/>
      <c r="T29" s="324"/>
      <c r="U29" s="325"/>
      <c r="V29" s="325"/>
      <c r="W29" s="342"/>
      <c r="X29" s="326"/>
      <c r="Y29" s="326"/>
      <c r="Z29" s="394"/>
    </row>
    <row r="30" spans="1:26" s="395" customFormat="1" ht="51" customHeight="1">
      <c r="A30" s="362" t="s">
        <v>68</v>
      </c>
      <c r="B30" s="380" t="s">
        <v>93</v>
      </c>
      <c r="C30" s="380" t="str">
        <f>VLOOKUP(B30,'[1]UA updated 9-8-2024'!$B$7:C$44,2,0)</f>
        <v>HẠ CỔ TRƯỚC</v>
      </c>
      <c r="D30" s="381">
        <v>0.3</v>
      </c>
      <c r="E30" s="378">
        <v>0.5</v>
      </c>
      <c r="F30" s="366">
        <f t="shared" si="0"/>
        <v>10.049999999999999</v>
      </c>
      <c r="G30" s="366">
        <f t="shared" si="1"/>
        <v>10.35</v>
      </c>
      <c r="H30" s="347">
        <v>10.65</v>
      </c>
      <c r="I30" s="347"/>
      <c r="J30" s="368">
        <f t="shared" si="2"/>
        <v>10.950000000000001</v>
      </c>
      <c r="K30" s="369">
        <f t="shared" si="3"/>
        <v>11.250000000000002</v>
      </c>
      <c r="L30" s="393"/>
      <c r="M30" s="394"/>
      <c r="N30" s="348"/>
      <c r="O30" s="394"/>
      <c r="P30" s="323"/>
      <c r="Q30" s="326"/>
      <c r="R30" s="311"/>
      <c r="S30" s="326"/>
      <c r="T30" s="324"/>
      <c r="U30" s="325"/>
      <c r="V30" s="325"/>
      <c r="W30" s="342"/>
      <c r="X30" s="326"/>
      <c r="Y30" s="326"/>
      <c r="Z30" s="394"/>
    </row>
    <row r="31" spans="1:26" s="395" customFormat="1" ht="51" customHeight="1">
      <c r="A31" s="381" t="s">
        <v>5</v>
      </c>
      <c r="B31" s="385" t="s">
        <v>69</v>
      </c>
      <c r="C31" s="385" t="str">
        <f>VLOOKUP(B31,'[1]UA updated 9-8-2024'!$B$7:C$44,2,0)</f>
        <v>CHỒM VAI</v>
      </c>
      <c r="D31" s="381">
        <v>0</v>
      </c>
      <c r="E31" s="378">
        <v>0.5</v>
      </c>
      <c r="F31" s="366">
        <f t="shared" si="0"/>
        <v>1</v>
      </c>
      <c r="G31" s="366">
        <f t="shared" si="1"/>
        <v>1</v>
      </c>
      <c r="H31" s="347">
        <v>1</v>
      </c>
      <c r="I31" s="347"/>
      <c r="J31" s="368">
        <f t="shared" si="2"/>
        <v>1</v>
      </c>
      <c r="K31" s="369">
        <f t="shared" si="3"/>
        <v>1</v>
      </c>
      <c r="L31" s="393"/>
      <c r="M31" s="394"/>
      <c r="N31" s="348"/>
      <c r="O31" s="394"/>
      <c r="P31" s="323"/>
      <c r="Q31" s="314"/>
      <c r="R31" s="386"/>
      <c r="S31" s="314"/>
      <c r="T31" s="314"/>
      <c r="U31" s="322"/>
      <c r="V31" s="322"/>
      <c r="W31" s="387"/>
      <c r="X31" s="314"/>
      <c r="Y31" s="314"/>
      <c r="Z31" s="394"/>
    </row>
    <row r="32" spans="1:26" s="395" customFormat="1" ht="51" customHeight="1">
      <c r="A32" s="401" t="s">
        <v>94</v>
      </c>
      <c r="B32" s="388" t="s">
        <v>95</v>
      </c>
      <c r="C32" s="388" t="str">
        <f>VLOOKUP(B32,'[1]UA updated 9-8-2024'!$B$7:C$44,2,0)</f>
        <v>X</v>
      </c>
      <c r="D32" s="381">
        <v>0</v>
      </c>
      <c r="E32" s="378">
        <v>0.5</v>
      </c>
      <c r="F32" s="366">
        <f t="shared" si="0"/>
        <v>0</v>
      </c>
      <c r="G32" s="366">
        <f t="shared" si="1"/>
        <v>0</v>
      </c>
      <c r="H32" s="347"/>
      <c r="I32" s="347"/>
      <c r="J32" s="368">
        <f t="shared" si="2"/>
        <v>0</v>
      </c>
      <c r="K32" s="369">
        <f t="shared" si="3"/>
        <v>0</v>
      </c>
      <c r="L32" s="393"/>
      <c r="M32" s="394"/>
      <c r="N32" s="348"/>
      <c r="O32" s="394"/>
      <c r="P32" s="323"/>
      <c r="Q32" s="390" t="s">
        <v>33</v>
      </c>
      <c r="R32" s="389" t="s">
        <v>34</v>
      </c>
      <c r="S32" s="390">
        <v>26</v>
      </c>
      <c r="T32" s="390"/>
      <c r="U32" s="391">
        <f t="shared" ref="U32:U46" si="4">V32-S32</f>
        <v>-52</v>
      </c>
      <c r="V32" s="391">
        <f t="shared" ref="V32:V46" si="5">W32-S32</f>
        <v>-26</v>
      </c>
      <c r="W32" s="392">
        <f>'SAMPLE MEASURES'!AE32</f>
        <v>0</v>
      </c>
      <c r="X32" s="390">
        <f t="shared" ref="X32:X46" si="6">W32+S32</f>
        <v>26</v>
      </c>
      <c r="Y32" s="390">
        <f t="shared" ref="Y32:Y46" si="7">X32+S32</f>
        <v>52</v>
      </c>
    </row>
    <row r="33" spans="1:25" s="395" customFormat="1" ht="51" customHeight="1">
      <c r="A33" s="402" t="s">
        <v>96</v>
      </c>
      <c r="B33" s="315" t="s">
        <v>97</v>
      </c>
      <c r="C33" s="315" t="str">
        <f>VLOOKUP(B33,'[1]UA updated 9-8-2024'!$B$7:C$44,2,0)</f>
        <v>X</v>
      </c>
      <c r="D33" s="381">
        <v>0</v>
      </c>
      <c r="E33" s="378">
        <v>0.5</v>
      </c>
      <c r="F33" s="366">
        <f t="shared" si="0"/>
        <v>0</v>
      </c>
      <c r="G33" s="366">
        <f t="shared" si="1"/>
        <v>0</v>
      </c>
      <c r="H33" s="347"/>
      <c r="I33" s="347"/>
      <c r="J33" s="368">
        <f t="shared" si="2"/>
        <v>0</v>
      </c>
      <c r="K33" s="369">
        <f t="shared" si="3"/>
        <v>0</v>
      </c>
      <c r="L33" s="393"/>
      <c r="M33" s="394"/>
      <c r="N33" s="348"/>
      <c r="O33" s="394"/>
      <c r="P33" s="323"/>
      <c r="Q33" s="390"/>
      <c r="R33" s="389"/>
      <c r="S33" s="390"/>
      <c r="T33" s="390"/>
      <c r="U33" s="391"/>
      <c r="V33" s="391"/>
      <c r="W33" s="392"/>
      <c r="X33" s="390"/>
      <c r="Y33" s="390"/>
    </row>
    <row r="34" spans="1:25">
      <c r="A34" s="231"/>
      <c r="B34" s="232"/>
      <c r="C34" s="232"/>
      <c r="D34" s="234"/>
      <c r="E34" s="233"/>
      <c r="F34" s="158"/>
      <c r="G34" s="158"/>
      <c r="H34" s="249"/>
      <c r="I34" s="249"/>
      <c r="J34" s="159"/>
      <c r="K34" s="272"/>
      <c r="L34" s="39"/>
      <c r="M34" s="30"/>
      <c r="N34" s="276"/>
      <c r="O34" s="30"/>
      <c r="P34" s="55"/>
      <c r="Q34" s="211"/>
      <c r="R34" s="212"/>
      <c r="S34" s="213"/>
      <c r="T34" s="211"/>
      <c r="U34" s="214"/>
      <c r="V34" s="214"/>
      <c r="W34" s="215"/>
      <c r="X34" s="213"/>
      <c r="Y34" s="213"/>
    </row>
    <row r="35" spans="1:25">
      <c r="A35" s="231"/>
      <c r="B35" s="232"/>
      <c r="C35" s="232"/>
      <c r="D35" s="234"/>
      <c r="E35" s="233"/>
      <c r="F35" s="158"/>
      <c r="G35" s="158"/>
      <c r="H35" s="249"/>
      <c r="I35" s="249"/>
      <c r="J35" s="159"/>
      <c r="K35" s="272"/>
      <c r="L35" s="39"/>
      <c r="M35" s="30"/>
      <c r="N35" s="276"/>
      <c r="O35" s="30"/>
      <c r="P35" s="55"/>
      <c r="Q35" s="211"/>
      <c r="R35" s="212"/>
      <c r="S35" s="213"/>
      <c r="T35" s="211"/>
      <c r="U35" s="214"/>
      <c r="V35" s="214"/>
      <c r="W35" s="215"/>
      <c r="X35" s="213"/>
      <c r="Y35" s="213"/>
    </row>
    <row r="36" spans="1:25">
      <c r="A36" s="235"/>
      <c r="B36" s="236"/>
      <c r="C36" s="236"/>
      <c r="D36" s="234"/>
      <c r="E36" s="237"/>
      <c r="F36" s="158"/>
      <c r="G36" s="158"/>
      <c r="H36" s="250"/>
      <c r="I36" s="250"/>
      <c r="J36" s="159"/>
      <c r="K36" s="272"/>
      <c r="L36" s="39"/>
      <c r="M36" s="30"/>
      <c r="N36" s="276"/>
      <c r="O36" s="30"/>
      <c r="P36" s="55"/>
      <c r="Q36" s="211"/>
      <c r="R36" s="212"/>
      <c r="S36" s="213"/>
      <c r="T36" s="211"/>
      <c r="U36" s="214"/>
      <c r="V36" s="214"/>
      <c r="W36" s="215"/>
      <c r="X36" s="213"/>
      <c r="Y36" s="213"/>
    </row>
    <row r="37" spans="1:25">
      <c r="A37" s="235"/>
      <c r="B37" s="236"/>
      <c r="C37" s="236"/>
      <c r="D37" s="234"/>
      <c r="E37" s="237"/>
      <c r="F37" s="158"/>
      <c r="G37" s="158"/>
      <c r="H37" s="250"/>
      <c r="I37" s="250"/>
      <c r="J37" s="159"/>
      <c r="K37" s="272"/>
      <c r="L37" s="39"/>
      <c r="M37" s="30"/>
      <c r="N37" s="276"/>
      <c r="O37" s="30"/>
      <c r="P37" s="55"/>
      <c r="Q37" s="211"/>
      <c r="R37" s="212"/>
      <c r="S37" s="213"/>
      <c r="T37" s="211"/>
      <c r="U37" s="214"/>
      <c r="V37" s="214"/>
      <c r="W37" s="215"/>
      <c r="X37" s="213"/>
      <c r="Y37" s="213"/>
    </row>
    <row r="38" spans="1:25">
      <c r="A38" s="234"/>
      <c r="B38" s="236"/>
      <c r="C38" s="236"/>
      <c r="D38" s="234"/>
      <c r="E38" s="234"/>
      <c r="F38" s="158"/>
      <c r="G38" s="158"/>
      <c r="H38" s="250"/>
      <c r="I38" s="250"/>
      <c r="J38" s="159"/>
      <c r="K38" s="272"/>
      <c r="L38" s="39"/>
      <c r="M38" s="30"/>
      <c r="N38" s="276"/>
      <c r="O38" s="30"/>
      <c r="P38" s="55"/>
      <c r="Q38" s="211"/>
      <c r="R38" s="212"/>
      <c r="S38" s="213"/>
      <c r="T38" s="211"/>
      <c r="U38" s="214"/>
      <c r="V38" s="214"/>
      <c r="W38" s="215"/>
      <c r="X38" s="213"/>
      <c r="Y38" s="213"/>
    </row>
    <row r="39" spans="1:25">
      <c r="A39" s="121"/>
      <c r="B39" s="242"/>
      <c r="C39" s="242"/>
      <c r="D39" s="243"/>
      <c r="E39" s="244"/>
      <c r="F39" s="160"/>
      <c r="G39" s="160"/>
      <c r="H39" s="252"/>
      <c r="I39" s="252"/>
      <c r="J39" s="161"/>
      <c r="K39" s="273"/>
      <c r="L39" s="39"/>
      <c r="M39" s="30"/>
      <c r="N39" s="276"/>
      <c r="O39" s="30"/>
      <c r="P39" s="55"/>
      <c r="Q39" s="211"/>
      <c r="R39" s="212"/>
      <c r="S39" s="213"/>
      <c r="T39" s="211"/>
      <c r="U39" s="214"/>
      <c r="V39" s="214"/>
      <c r="W39" s="215"/>
      <c r="X39" s="213"/>
      <c r="Y39" s="213"/>
    </row>
    <row r="40" spans="1:25">
      <c r="A40" s="234"/>
      <c r="B40" s="236"/>
      <c r="C40" s="236"/>
      <c r="D40" s="234"/>
      <c r="E40" s="234"/>
      <c r="F40" s="158"/>
      <c r="G40" s="158"/>
      <c r="H40" s="250"/>
      <c r="I40" s="250"/>
      <c r="J40" s="159"/>
      <c r="K40" s="272"/>
      <c r="L40" s="39"/>
      <c r="M40" s="30"/>
      <c r="N40" s="276"/>
      <c r="O40" s="30"/>
      <c r="P40" s="55"/>
      <c r="Q40" s="211"/>
      <c r="R40" s="212"/>
      <c r="S40" s="213"/>
      <c r="T40" s="211"/>
      <c r="U40" s="214"/>
      <c r="V40" s="214"/>
      <c r="W40" s="215"/>
      <c r="X40" s="213"/>
      <c r="Y40" s="213"/>
    </row>
    <row r="41" spans="1:25">
      <c r="A41" s="234"/>
      <c r="B41" s="236"/>
      <c r="C41" s="236"/>
      <c r="D41" s="234"/>
      <c r="E41" s="234"/>
      <c r="F41" s="158"/>
      <c r="G41" s="158"/>
      <c r="H41" s="250"/>
      <c r="I41" s="250"/>
      <c r="J41" s="159"/>
      <c r="K41" s="272"/>
      <c r="L41" s="39"/>
      <c r="M41" s="30"/>
      <c r="N41" s="276"/>
      <c r="O41" s="30"/>
      <c r="P41" s="55"/>
      <c r="Q41" s="211"/>
      <c r="R41" s="212"/>
      <c r="S41" s="213"/>
      <c r="T41" s="211"/>
      <c r="U41" s="214"/>
      <c r="V41" s="214"/>
      <c r="W41" s="215"/>
      <c r="X41" s="213"/>
      <c r="Y41" s="213"/>
    </row>
    <row r="42" spans="1:25">
      <c r="A42" s="235"/>
      <c r="B42" s="236"/>
      <c r="C42" s="236"/>
      <c r="D42" s="234"/>
      <c r="E42" s="237"/>
      <c r="F42" s="158"/>
      <c r="G42" s="158"/>
      <c r="H42" s="251"/>
      <c r="I42" s="251"/>
      <c r="J42" s="159"/>
      <c r="K42" s="272"/>
      <c r="L42" s="39"/>
      <c r="M42" s="30"/>
      <c r="N42" s="276"/>
      <c r="O42" s="30"/>
      <c r="P42" s="55"/>
      <c r="Q42" s="211"/>
      <c r="R42" s="212"/>
      <c r="S42" s="213"/>
      <c r="T42" s="211"/>
      <c r="U42" s="214"/>
      <c r="V42" s="214"/>
      <c r="W42" s="215"/>
      <c r="X42" s="213"/>
      <c r="Y42" s="213"/>
    </row>
    <row r="43" spans="1:25">
      <c r="A43" s="235"/>
      <c r="B43" s="236"/>
      <c r="C43" s="236"/>
      <c r="D43" s="234"/>
      <c r="E43" s="237"/>
      <c r="F43" s="158"/>
      <c r="G43" s="158"/>
      <c r="H43" s="250"/>
      <c r="I43" s="250"/>
      <c r="J43" s="159"/>
      <c r="K43" s="272"/>
      <c r="L43" s="39"/>
      <c r="M43" s="30"/>
      <c r="N43" s="276"/>
      <c r="O43" s="30"/>
      <c r="P43" s="55"/>
      <c r="Q43" s="211"/>
      <c r="R43" s="212"/>
      <c r="S43" s="213"/>
      <c r="T43" s="211"/>
      <c r="U43" s="214"/>
      <c r="V43" s="214"/>
      <c r="W43" s="215"/>
      <c r="X43" s="213"/>
      <c r="Y43" s="213"/>
    </row>
    <row r="44" spans="1:25">
      <c r="A44" s="238"/>
      <c r="B44" s="239"/>
      <c r="C44" s="239"/>
      <c r="D44" s="234"/>
      <c r="E44" s="240"/>
      <c r="F44" s="158"/>
      <c r="G44" s="158"/>
      <c r="H44" s="250"/>
      <c r="I44" s="250"/>
      <c r="J44" s="159"/>
      <c r="K44" s="272"/>
      <c r="L44" s="39"/>
      <c r="M44" s="30"/>
      <c r="N44" s="276"/>
      <c r="O44" s="30"/>
      <c r="P44" s="55"/>
      <c r="Q44" s="211"/>
      <c r="R44" s="212"/>
      <c r="S44" s="213"/>
      <c r="T44" s="211"/>
      <c r="U44" s="214"/>
      <c r="V44" s="214"/>
      <c r="W44" s="215"/>
      <c r="X44" s="213"/>
      <c r="Y44" s="213"/>
    </row>
    <row r="45" spans="1:25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230"/>
      <c r="J45" s="161">
        <f t="shared" si="2"/>
        <v>0</v>
      </c>
      <c r="K45" s="273">
        <f t="shared" si="3"/>
        <v>0</v>
      </c>
      <c r="L45" s="39"/>
      <c r="M45" s="30"/>
      <c r="N45" s="276"/>
      <c r="O45" s="30"/>
      <c r="P45" s="55"/>
      <c r="Q45" s="211"/>
      <c r="R45" s="212"/>
      <c r="S45" s="213"/>
      <c r="T45" s="211"/>
      <c r="U45" s="214"/>
      <c r="V45" s="214"/>
      <c r="W45" s="215"/>
      <c r="X45" s="213"/>
      <c r="Y45" s="213"/>
    </row>
    <row r="46" spans="1:25" ht="16.2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226"/>
      <c r="J46" s="161">
        <f t="shared" si="2"/>
        <v>0</v>
      </c>
      <c r="K46" s="273">
        <f t="shared" si="3"/>
        <v>0</v>
      </c>
      <c r="L46" s="40"/>
      <c r="M46" s="31"/>
      <c r="N46" s="153"/>
      <c r="O46" s="31"/>
      <c r="P46" s="154"/>
      <c r="Q46" s="211" t="s">
        <v>33</v>
      </c>
      <c r="R46" s="212" t="s">
        <v>34</v>
      </c>
      <c r="S46" s="213">
        <v>27</v>
      </c>
      <c r="T46" s="211"/>
      <c r="U46" s="214">
        <f t="shared" si="4"/>
        <v>-54</v>
      </c>
      <c r="V46" s="214">
        <f t="shared" si="5"/>
        <v>-27</v>
      </c>
      <c r="W46" s="215">
        <f>'SAMPLE MEASURES'!AE46</f>
        <v>0</v>
      </c>
      <c r="X46" s="213">
        <f t="shared" si="6"/>
        <v>27</v>
      </c>
      <c r="Y46" s="213">
        <f t="shared" si="7"/>
        <v>54</v>
      </c>
    </row>
    <row r="47" spans="1:25" ht="16.2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49"/>
      <c r="M47" s="54"/>
      <c r="N47" s="50"/>
      <c r="O47" s="50"/>
      <c r="P47" s="51"/>
    </row>
    <row r="48" spans="1:25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4"/>
      <c r="M48" s="216"/>
      <c r="N48" s="30"/>
      <c r="O48" s="30"/>
      <c r="P48" s="15"/>
    </row>
    <row r="49" spans="1:16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4"/>
      <c r="M49" s="216"/>
      <c r="N49" s="30"/>
      <c r="O49" s="30"/>
      <c r="P49" s="15"/>
    </row>
    <row r="50" spans="1:16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24"/>
      <c r="M50" s="30"/>
      <c r="N50" s="30"/>
      <c r="O50" s="30"/>
      <c r="P50" s="15"/>
    </row>
    <row r="51" spans="1:16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24"/>
      <c r="M51" s="30"/>
      <c r="N51" s="30"/>
      <c r="O51" s="30"/>
      <c r="P51" s="15"/>
    </row>
    <row r="52" spans="1:16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24"/>
      <c r="M52" s="30"/>
      <c r="N52" s="30"/>
      <c r="O52" s="30"/>
      <c r="P52" s="15"/>
    </row>
    <row r="53" spans="1:16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24"/>
      <c r="M53" s="30"/>
      <c r="N53" s="30"/>
      <c r="O53" s="30"/>
      <c r="P53" s="15"/>
    </row>
    <row r="54" spans="1:16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24"/>
      <c r="M54" s="30"/>
      <c r="N54" s="30"/>
      <c r="O54" s="30"/>
      <c r="P54" s="15"/>
    </row>
    <row r="55" spans="1:16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24"/>
      <c r="M55" s="30"/>
      <c r="N55" s="30"/>
      <c r="O55" s="30"/>
      <c r="P55" s="15"/>
    </row>
    <row r="56" spans="1:16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24"/>
      <c r="M56" s="30"/>
      <c r="N56" s="30"/>
      <c r="O56" s="30"/>
      <c r="P56" s="15"/>
    </row>
    <row r="57" spans="1:16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2"/>
      <c r="M57" s="31"/>
      <c r="N57" s="31"/>
      <c r="O57" s="31"/>
      <c r="P57" s="16"/>
    </row>
    <row r="58" spans="1:16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416"/>
      <c r="L58" s="416"/>
      <c r="M58" s="50"/>
      <c r="N58" s="50"/>
      <c r="O58" s="50"/>
      <c r="P58" s="51"/>
    </row>
  </sheetData>
  <mergeCells count="10">
    <mergeCell ref="E4:F4"/>
    <mergeCell ref="H4:J4"/>
    <mergeCell ref="A5:Q5"/>
    <mergeCell ref="A58:L58"/>
    <mergeCell ref="E1:F1"/>
    <mergeCell ref="H1:J1"/>
    <mergeCell ref="E2:F2"/>
    <mergeCell ref="H2:J2"/>
    <mergeCell ref="E3:F3"/>
    <mergeCell ref="H3:J3"/>
  </mergeCells>
  <pageMargins left="0.7" right="0.7" top="0.75" bottom="0.75" header="0.3" footer="0.3"/>
  <pageSetup paperSize="9" scale="57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69921875" customWidth="1"/>
    <col min="6" max="6" width="14.69921875" customWidth="1"/>
    <col min="7" max="7" width="10.5" customWidth="1"/>
    <col min="8" max="8" width="9.69921875" customWidth="1"/>
    <col min="9" max="9" width="9" customWidth="1"/>
    <col min="10" max="10" width="10.5" customWidth="1"/>
    <col min="11" max="11" width="9.699218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431" t="s">
        <v>50</v>
      </c>
      <c r="B5" s="432"/>
      <c r="C5" s="432"/>
      <c r="D5" s="432"/>
      <c r="E5" s="432"/>
      <c r="F5" s="432"/>
      <c r="G5" s="432"/>
      <c r="H5" s="432"/>
      <c r="I5" s="432"/>
      <c r="J5" s="432"/>
      <c r="K5" s="432"/>
      <c r="L5" s="432"/>
      <c r="M5" s="432"/>
      <c r="N5" s="432"/>
      <c r="O5" s="432"/>
      <c r="P5" s="432"/>
      <c r="Q5" s="433"/>
    </row>
    <row r="6" spans="1:53" ht="55.95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5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2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2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2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2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2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2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2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2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2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2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2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2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2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2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2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2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2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2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2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2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2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2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2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2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2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2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2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415" t="s">
        <v>10</v>
      </c>
      <c r="B58" s="429"/>
      <c r="C58" s="429"/>
      <c r="D58" s="429"/>
      <c r="E58" s="429"/>
      <c r="F58" s="429"/>
      <c r="G58" s="429"/>
      <c r="H58" s="429"/>
      <c r="I58" s="429"/>
      <c r="J58" s="429"/>
      <c r="K58" s="429"/>
      <c r="L58" s="429"/>
      <c r="M58" s="429"/>
      <c r="N58" s="429"/>
      <c r="O58" s="429"/>
      <c r="P58" s="429"/>
      <c r="Q58" s="430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19921875" defaultRowHeight="15.6"/>
  <cols>
    <col min="1" max="1" width="12.19921875" customWidth="1"/>
    <col min="3" max="3" width="11.19921875" customWidth="1"/>
  </cols>
  <sheetData>
    <row r="1" ht="18" customHeight="1"/>
    <row r="5" ht="13.2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19921875" defaultRowHeight="15.6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40.950000000000003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49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48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47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19921875" customWidth="1"/>
    <col min="2" max="2" width="39.5" customWidth="1"/>
    <col min="3" max="3" width="12" customWidth="1"/>
    <col min="4" max="4" width="12.19921875" customWidth="1"/>
    <col min="6" max="6" width="12.1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7"/>
      <c r="L4" s="78"/>
      <c r="M4" s="79"/>
      <c r="N4" s="80"/>
    </row>
    <row r="5" spans="1:14" ht="27" customHeight="1" thickBot="1">
      <c r="A5" s="434" t="s">
        <v>46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6</vt:i4>
      </vt:variant>
    </vt:vector>
  </HeadingPairs>
  <TitlesOfParts>
    <vt:vector size="16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  <vt:lpstr>'GRADING  (BẢN DỊCH)'!Print_Titles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2024-10-04T13:25:27Z</cp:lastPrinted>
  <dcterms:created xsi:type="dcterms:W3CDTF">2022-10-14T13:49:41Z</dcterms:created>
  <dcterms:modified xsi:type="dcterms:W3CDTF">2024-10-15T06:21:01Z</dcterms:modified>
</cp:coreProperties>
</file>