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"/>
    </mc:Choice>
  </mc:AlternateContent>
  <xr:revisionPtr revIDLastSave="343" documentId="13_ncr:1_{EAEC8C61-CA93-4E81-BDDC-E84B4B03C465}" xr6:coauthVersionLast="47" xr6:coauthVersionMax="47" xr10:uidLastSave="{A3F2B669-CFB8-4B66-8AE9-0E527E4230FA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2-74-26 (all)" sheetId="9" r:id="rId3"/>
  </sheets>
  <definedNames>
    <definedName name="_xlnm._FilterDatabase" localSheetId="1" hidden="1">DETAIL!$A$4:$N$6</definedName>
    <definedName name="_xlnm.Print_Area" localSheetId="1">DETAIL!$A$1:$M$6</definedName>
    <definedName name="_xlnm.Print_Area" localSheetId="0">'MER.QT-1.BM2'!$A$1:$O$17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G5" i="12"/>
  <c r="H5" i="12" s="1"/>
  <c r="F6" i="12" l="1"/>
  <c r="G6" i="12"/>
  <c r="H6" i="12" l="1"/>
  <c r="I11" i="4" s="1"/>
  <c r="I12" i="4" s="1"/>
  <c r="H7" i="4" l="1"/>
  <c r="H8" i="4"/>
  <c r="I15" i="4" l="1"/>
  <c r="K11" i="4" l="1"/>
  <c r="K12" i="4" l="1"/>
  <c r="M12" i="4" s="1"/>
  <c r="M11" i="4"/>
  <c r="M15" i="4" l="1"/>
  <c r="K15" i="4"/>
</calcChain>
</file>

<file path=xl/sharedStrings.xml><?xml version="1.0" encoding="utf-8"?>
<sst xmlns="http://schemas.openxmlformats.org/spreadsheetml/2006/main" count="73" uniqueCount="67">
  <si>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</si>
  <si>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</si>
  <si>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</si>
  <si>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</si>
  <si>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</si>
  <si>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</si>
  <si>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</si>
  <si>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</si>
  <si>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</si>
  <si>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</si>
  <si>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</si>
  <si>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</si>
  <si>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</si>
  <si>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</si>
  <si>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</si>
  <si>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</si>
  <si>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</si>
  <si>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</si>
  <si>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</si>
  <si>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</si>
  <si>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</si>
  <si>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</si>
  <si>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</si>
  <si>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</si>
  <si>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</si>
  <si>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</si>
  <si>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</si>
  <si>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</si>
  <si>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</si>
  <si>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</si>
  <si>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</si>
  <si>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</si>
  <si>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</si>
  <si>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</si>
  <si>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</si>
  <si>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</si>
  <si>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</si>
  <si>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</si>
  <si>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</si>
  <si>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</si>
  <si>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</si>
  <si>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</si>
  <si>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</si>
  <si>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</si>
  <si>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</si>
  <si>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</si>
  <si>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</si>
  <si>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</si>
  <si>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</si>
  <si>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</si>
  <si>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</si>
  <si>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CARE LABEL</t>
  </si>
  <si>
    <t>SH TRIMS</t>
  </si>
  <si>
    <t xml:space="preserve">PALACE </t>
  </si>
  <si>
    <t>74% COTTON 26% POLYESTER</t>
  </si>
  <si>
    <t>TREATMENT</t>
  </si>
  <si>
    <t>QUY</t>
  </si>
  <si>
    <t>SS26 - SPRING</t>
  </si>
  <si>
    <t>P19  SS26   G2863</t>
  </si>
  <si>
    <t>C0007-HOD652</t>
  </si>
  <si>
    <t>SOX</t>
  </si>
  <si>
    <t xml:space="preserve">PALACE CHICAGO WHITE SOX HOOD </t>
  </si>
  <si>
    <t>VERSION TIẾNG ANH
ĐẶT THÊM SỐ LƯỢNG GIỐNG LAYOUT PO SB2C000700455</t>
  </si>
  <si>
    <t>VERSION TIẾNG HÀN 
ĐẶT THÊM SỐ LƯỢNG GIỐNG LAYOUT PO SB2C000700455</t>
  </si>
  <si>
    <t>ĐẶT  THÊM GIỐNG NHƯ PO SB2C000700455</t>
  </si>
  <si>
    <t>ĐẶT THÊM THEO NHƯ PO ĐÃ DUYỆT SB2C000700455 ĐÍNH KÈM TRANG LAYOUT ĐÃ DUYỆT TRƯỚC ĐÓ</t>
  </si>
  <si>
    <t xml:space="preserve">	P2-250804-433
	P2-250804-431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</si>
</sst>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sz val="11"/>
      <color rgb="FFFF0000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7" fillId="12" borderId="1" xfId="11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9" fillId="4" borderId="1" xfId="7" quotePrefix="1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4</xdr:col>
      <xdr:colOff>305140</xdr:colOff>
      <xdr:row>36</xdr:row>
      <xdr:rowOff>84751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AA754D-2BE3-744F-7203-4B01B87AF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2438740" cy="6668431"/>
        </a:xfrm>
        <a:prstGeom prst="rect">
          <a:avLst/>
        </a:prstGeom>
      </xdr:spPr>
    </xdr:pic>
    <xdr:clientData/>
  </xdr:twoCellAnchor>
  <xdr:twoCellAnchor editAs="oneCell">
    <xdr:from>
      <xdr:col>10</xdr:col>
      <xdr:colOff>297180</xdr:colOff>
      <xdr:row>2</xdr:row>
      <xdr:rowOff>114300</xdr:rowOff>
    </xdr:from>
    <xdr:to>
      <xdr:col>14</xdr:col>
      <xdr:colOff>402310</xdr:colOff>
      <xdr:row>26</xdr:row>
      <xdr:rowOff>78713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8B0D33-0EDE-347F-EDF1-248379B54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3180" y="480060"/>
          <a:ext cx="2543530" cy="435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zoomScale="60" zoomScaleNormal="40" zoomScalePageLayoutView="55" workbookViewId="0">
      <selection activeCell="M10" sqref="M10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0" t="s">
        <v>52</v>
      </c>
      <c r="C5" s="110"/>
      <c r="D5" s="110"/>
      <c r="E5" s="15"/>
      <c r="F5" s="52" t="s">
        <v>8</v>
      </c>
      <c r="G5" s="57"/>
      <c r="H5" s="111" t="s">
        <v>53</v>
      </c>
      <c r="I5" s="112"/>
      <c r="J5" s="16"/>
      <c r="K5" s="16"/>
      <c r="L5" s="17"/>
      <c r="M5" s="18" t="s">
        <v>9</v>
      </c>
      <c r="N5" s="53">
        <v>45824</v>
      </c>
    </row>
    <row r="6" spans="1:18" ht="33.6" customHeight="1">
      <c r="A6" s="19" t="s">
        <v>10</v>
      </c>
      <c r="B6" s="113"/>
      <c r="C6" s="113"/>
      <c r="D6" s="113"/>
      <c r="E6" s="15"/>
      <c r="F6" s="52" t="s">
        <v>11</v>
      </c>
      <c r="G6" s="57"/>
      <c r="H6" s="114" t="s">
        <v>57</v>
      </c>
      <c r="I6" s="115"/>
      <c r="J6" s="16"/>
      <c r="K6" s="16"/>
      <c r="L6" s="17"/>
      <c r="M6" s="18" t="s">
        <v>12</v>
      </c>
      <c r="N6" s="131" t="s">
        <v>66</v>
      </c>
    </row>
    <row r="7" spans="1:18" ht="23.25" customHeight="1">
      <c r="A7" s="19" t="s">
        <v>13</v>
      </c>
      <c r="B7" s="116"/>
      <c r="C7" s="116"/>
      <c r="D7" s="5"/>
      <c r="E7" s="15"/>
      <c r="F7" s="52" t="s">
        <v>14</v>
      </c>
      <c r="G7" s="57"/>
      <c r="H7" s="117">
        <f>N5+20</f>
        <v>45844</v>
      </c>
      <c r="I7" s="118"/>
      <c r="J7" s="16"/>
      <c r="K7" s="16"/>
      <c r="L7" s="17"/>
      <c r="M7" s="18" t="s">
        <v>15</v>
      </c>
      <c r="N7" s="96" t="s">
        <v>58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7"/>
      <c r="H8" s="102">
        <f>N5+30</f>
        <v>45854</v>
      </c>
      <c r="I8" s="103"/>
      <c r="J8" s="21"/>
      <c r="K8" s="21"/>
      <c r="L8" s="17"/>
      <c r="M8" s="18" t="s">
        <v>18</v>
      </c>
      <c r="N8" s="54" t="s">
        <v>56</v>
      </c>
    </row>
    <row r="9" spans="1:18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59</v>
      </c>
      <c r="B11" s="72"/>
      <c r="C11" s="72" t="s">
        <v>51</v>
      </c>
      <c r="D11" s="72"/>
      <c r="E11" s="71" t="s">
        <v>38</v>
      </c>
      <c r="F11" s="73"/>
      <c r="G11" s="74" t="s">
        <v>37</v>
      </c>
      <c r="H11" s="75" t="s">
        <v>36</v>
      </c>
      <c r="I11" s="76">
        <f>DETAIL!H6</f>
        <v>285</v>
      </c>
      <c r="J11" s="77">
        <v>0</v>
      </c>
      <c r="K11" s="78">
        <f>I11-J11</f>
        <v>285</v>
      </c>
      <c r="L11" s="79">
        <v>620</v>
      </c>
      <c r="M11" s="80">
        <f>L11*K11</f>
        <v>176700</v>
      </c>
      <c r="N11" s="82" t="s">
        <v>62</v>
      </c>
      <c r="Q11" s="95">
        <f>K11-201</f>
        <v>84</v>
      </c>
      <c r="R11" s="95"/>
    </row>
    <row r="12" spans="1:18" ht="246.75" customHeight="1">
      <c r="A12" s="71" t="s">
        <v>59</v>
      </c>
      <c r="B12" s="72"/>
      <c r="C12" s="72" t="s">
        <v>51</v>
      </c>
      <c r="D12" s="64"/>
      <c r="E12" s="71" t="s">
        <v>38</v>
      </c>
      <c r="F12" s="73"/>
      <c r="G12" s="74" t="s">
        <v>37</v>
      </c>
      <c r="H12" s="75" t="s">
        <v>36</v>
      </c>
      <c r="I12" s="76">
        <f>I11</f>
        <v>285</v>
      </c>
      <c r="J12" s="77">
        <v>0</v>
      </c>
      <c r="K12" s="78">
        <f>K11</f>
        <v>285</v>
      </c>
      <c r="L12" s="79">
        <v>550</v>
      </c>
      <c r="M12" s="80">
        <f>L12*K12</f>
        <v>156750</v>
      </c>
      <c r="N12" s="97" t="s">
        <v>63</v>
      </c>
    </row>
    <row r="13" spans="1:18" ht="61.5" customHeight="1">
      <c r="A13" s="104" t="s">
        <v>39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8" ht="29.25" customHeight="1">
      <c r="A14" s="24"/>
      <c r="B14" s="24"/>
      <c r="C14" s="25"/>
      <c r="D14" s="25"/>
      <c r="E14" s="25"/>
      <c r="F14" s="26"/>
      <c r="G14" s="59"/>
      <c r="H14" s="24"/>
      <c r="I14" s="27"/>
      <c r="J14" s="27"/>
      <c r="K14" s="27"/>
      <c r="L14" s="28"/>
      <c r="M14" s="29"/>
      <c r="N14" s="30"/>
    </row>
    <row r="15" spans="1:18" s="94" customFormat="1" ht="54" customHeight="1">
      <c r="A15" s="86"/>
      <c r="B15" s="86"/>
      <c r="C15" s="86"/>
      <c r="D15" s="86"/>
      <c r="E15" s="86"/>
      <c r="F15" s="86"/>
      <c r="G15" s="87"/>
      <c r="H15" s="88" t="s">
        <v>32</v>
      </c>
      <c r="I15" s="89">
        <f>SUM(I11:I14)</f>
        <v>570</v>
      </c>
      <c r="J15" s="90"/>
      <c r="K15" s="89">
        <f>SUM(K11:K14)</f>
        <v>570</v>
      </c>
      <c r="L15" s="91"/>
      <c r="M15" s="92">
        <f>SUM(M11:M14)</f>
        <v>333450</v>
      </c>
      <c r="N15" s="93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7" t="s">
        <v>33</v>
      </c>
      <c r="B17" s="107"/>
      <c r="C17" s="36"/>
      <c r="D17" s="37"/>
      <c r="E17" s="108" t="s">
        <v>34</v>
      </c>
      <c r="F17" s="108"/>
      <c r="G17" s="108"/>
      <c r="H17" s="38"/>
      <c r="I17" s="39"/>
      <c r="J17" s="39"/>
      <c r="K17" s="39"/>
      <c r="L17" s="109" t="s">
        <v>35</v>
      </c>
      <c r="M17" s="109"/>
      <c r="N17" s="32"/>
    </row>
    <row r="18" spans="1:14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0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1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2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7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3" sqref="D13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40.8867187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4" ht="20.25" customHeight="1">
      <c r="A4" s="65" t="s">
        <v>40</v>
      </c>
      <c r="B4" s="98" t="s">
        <v>49</v>
      </c>
      <c r="C4" s="65" t="s">
        <v>50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19" t="s">
        <v>47</v>
      </c>
      <c r="K4" s="120"/>
      <c r="L4" s="120"/>
      <c r="M4" s="121"/>
      <c r="N4" s="66" t="s">
        <v>55</v>
      </c>
    </row>
    <row r="5" spans="1:14" s="85" customFormat="1" ht="50.4" customHeight="1">
      <c r="A5" s="81">
        <v>1</v>
      </c>
      <c r="B5" s="83" t="s">
        <v>59</v>
      </c>
      <c r="C5" s="83" t="s">
        <v>60</v>
      </c>
      <c r="D5" s="100" t="s">
        <v>61</v>
      </c>
      <c r="E5" s="84" t="s">
        <v>54</v>
      </c>
      <c r="F5" s="81">
        <v>259</v>
      </c>
      <c r="G5" s="81">
        <f t="shared" ref="G5" si="0">ROUNDUP(F5*10%,0)</f>
        <v>26</v>
      </c>
      <c r="H5" s="81">
        <f t="shared" ref="H5" si="1">F5+G5</f>
        <v>285</v>
      </c>
      <c r="I5" s="99" t="s">
        <v>65</v>
      </c>
      <c r="J5" s="122"/>
      <c r="K5" s="123"/>
      <c r="L5" s="123"/>
      <c r="M5" s="124"/>
    </row>
    <row r="6" spans="1:14" ht="20.25" customHeight="1">
      <c r="A6" s="125" t="s">
        <v>48</v>
      </c>
      <c r="B6" s="126"/>
      <c r="C6" s="126"/>
      <c r="D6" s="126"/>
      <c r="E6" s="127"/>
      <c r="F6" s="68">
        <f>SUM(F5:F5)</f>
        <v>259</v>
      </c>
      <c r="G6" s="68">
        <f>SUM(G5:G5)</f>
        <v>26</v>
      </c>
      <c r="H6" s="68">
        <f>SUM(H5:H5)</f>
        <v>285</v>
      </c>
      <c r="I6" s="67"/>
      <c r="J6" s="128"/>
      <c r="K6" s="129"/>
      <c r="L6" s="129"/>
      <c r="M6" s="130"/>
    </row>
    <row r="7" spans="1:14" ht="20.25" customHeight="1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7"/>
    </row>
  </sheetData>
  <autoFilter ref="A4:N6" xr:uid="{25A01159-391D-40FD-AF86-8653520B2C18}">
    <filterColumn colId="9" showButton="0"/>
    <filterColumn colId="10" showButton="0"/>
    <filterColumn colId="11" showButton="0"/>
  </autoFilter>
  <mergeCells count="5">
    <mergeCell ref="J4:M4"/>
    <mergeCell ref="J5:M5"/>
    <mergeCell ref="A6:E6"/>
    <mergeCell ref="J6:M6"/>
    <mergeCell ref="A7:M7"/>
  </mergeCells>
  <pageMargins left="0.25" right="0.25" top="0.75" bottom="0.75" header="0.3" footer="0.3"/>
  <pageSetup paperSize="9" scale="41" fitToHeight="0" orientation="portrait" r:id="rId1"/>
  <rowBreaks count="1" manualBreakCount="1">
    <brk id="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F17"/>
  <sheetViews>
    <sheetView topLeftCell="A10" workbookViewId="0">
      <selection activeCell="H22" sqref="H22"/>
    </sheetView>
  </sheetViews>
  <sheetFormatPr defaultRowHeight="14.4"/>
  <sheetData>
    <row r="17" spans="6:6">
      <c r="F17" t="s">
        <v>64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MER.QT-1.BM2</vt:lpstr>
      <vt:lpstr>DETAIL</vt:lpstr>
      <vt:lpstr>L2-74-26 (all)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2025-08-04T11:03:13Z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