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SIGN-PO/SEOUL/"/>
    </mc:Choice>
  </mc:AlternateContent>
  <xr:revisionPtr revIDLastSave="67" documentId="13_ncr:1_{BDDE3402-BCFD-4BE1-88AC-41CF1997762D}" xr6:coauthVersionLast="47" xr6:coauthVersionMax="47" xr10:uidLastSave="{3063EEDC-FFB2-4751-87D3-1FAEBD168D3F}"/>
  <bookViews>
    <workbookView xWindow="-120" yWindow="-120" windowWidth="20730" windowHeight="11040" tabRatio="868" activeTab="1" xr2:uid="{00000000-000D-0000-FFFF-FFFF00000000}"/>
  </bookViews>
  <sheets>
    <sheet name="MER.QT-1.BM2" sheetId="4" r:id="rId1"/>
    <sheet name="DETAIL " sheetId="6" r:id="rId2"/>
    <sheet name="L1-74-26+ 100%cotton" sheetId="9" r:id="rId3"/>
    <sheet name="L2-100% nylon-poly" sheetId="17" r:id="rId4"/>
  </sheets>
  <definedNames>
    <definedName name="_xlnm._FilterDatabase" localSheetId="1" hidden="1">'DETAIL '!$A$4:$N$14</definedName>
    <definedName name="_xlnm.Print_Area" localSheetId="1">'DETAIL '!$A$1:$M$14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6" l="1"/>
  <c r="A6" i="6"/>
  <c r="A7" i="6" l="1"/>
  <c r="A8" i="6"/>
  <c r="A9" i="6"/>
  <c r="A10" i="6"/>
  <c r="A11" i="6"/>
  <c r="A12" i="6"/>
  <c r="A13" i="6"/>
  <c r="F14" i="6"/>
  <c r="A5" i="6" l="1"/>
  <c r="G14" i="6" l="1"/>
  <c r="I11" i="4" l="1"/>
  <c r="I12" i="4"/>
  <c r="K12" i="4" s="1"/>
  <c r="M12" i="4" s="1"/>
  <c r="H7" i="4"/>
  <c r="H8" i="4"/>
  <c r="I15" i="4" l="1"/>
  <c r="K11" i="4" l="1"/>
  <c r="K15" i="4" l="1"/>
  <c r="M11" i="4"/>
  <c r="M15" i="4" s="1"/>
</calcChain>
</file>

<file path=xl/sharedStrings.xml><?xml version="1.0" encoding="utf-8"?>
<sst xmlns="http://schemas.openxmlformats.org/spreadsheetml/2006/main" count="122" uniqueCount="88">
  <si>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</si>
  <si>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</si>
  <si>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</si>
  <si>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</si>
  <si>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</si>
  <si>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</si>
  <si>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</si>
  <si>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</si>
  <si>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</si>
  <si>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</si>
  <si>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</si>
  <si>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</si>
  <si>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</si>
  <si>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</si>
  <si>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</si>
  <si>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</si>
  <si>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</si>
  <si>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</si>
  <si>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</si>
  <si>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</si>
  <si>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</si>
  <si>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</si>
  <si>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</si>
  <si>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</si>
  <si>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</si>
  <si>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</si>
  <si>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</si>
  <si>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</si>
  <si>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</si>
  <si>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</si>
  <si>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</si>
  <si>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</si>
  <si>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</si>
  <si>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</si>
  <si>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</si>
  <si>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</si>
  <si>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</si>
  <si>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</si>
  <si>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</si>
  <si>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</si>
  <si>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</si>
  <si>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</si>
  <si>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</si>
  <si>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</si>
  <si>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</si>
  <si>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</si>
  <si>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</si>
  <si>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</si>
  <si>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100% COTTON</t>
  </si>
  <si>
    <t>TOTAL</t>
  </si>
  <si>
    <t>UA STYLE NO.</t>
  </si>
  <si>
    <t>ITEM</t>
  </si>
  <si>
    <t>CARE LABEL</t>
  </si>
  <si>
    <t>VERSION TIẾNG ANH</t>
  </si>
  <si>
    <t>VERSION TIẾNG HÀN - SẼ GỬI LAYOUT SAU</t>
  </si>
  <si>
    <t>SH TRIMS</t>
  </si>
  <si>
    <t>74% COTTON 26% POLYESTER</t>
  </si>
  <si>
    <t>PRINT ON PANEL AT FRONT</t>
  </si>
  <si>
    <t>X</t>
  </si>
  <si>
    <t>P19  SS25   G2725</t>
  </si>
  <si>
    <t>QUY</t>
  </si>
  <si>
    <t>SS25 - SPRING</t>
  </si>
  <si>
    <t>PRINT ON PANEL AT FRONT AT LEFT LEG + COIN POCKET</t>
  </si>
  <si>
    <t>PRINT ON GARMENT AT FRONT + SLEEVES+INSIDE BACK NECK</t>
  </si>
  <si>
    <t>100% POLYESTER</t>
  </si>
  <si>
    <t>THAM KHẢO NỘI DUNG WASH+ KÍ HIỆU GIẶT, ĐỔI STYLE NAME, TP VẢI NHƯ FILE DETAIL</t>
  </si>
  <si>
    <t>THAM KHẢO NỘI DUNG CARE+ KÍ HIỆU GIẶT</t>
  </si>
  <si>
    <t>PALACE _SEAOUL</t>
  </si>
  <si>
    <t xml:space="preserve">	P2-241111-113</t>
  </si>
  <si>
    <t>SEOUL</t>
  </si>
  <si>
    <t>C0007-HOD277</t>
  </si>
  <si>
    <t>C0007-HOD278</t>
  </si>
  <si>
    <t>C0007-SST895</t>
  </si>
  <si>
    <t>C0007-SST896</t>
  </si>
  <si>
    <t>C0007-SST897</t>
  </si>
  <si>
    <t>C0007-SST898</t>
  </si>
  <si>
    <t>C0007-SST899</t>
  </si>
  <si>
    <t>C0007-SST900</t>
  </si>
  <si>
    <t>C0007-SST901</t>
  </si>
  <si>
    <t>PALACE SEOUL 2 SEOUL HOOD</t>
  </si>
  <si>
    <t>PALACE SEOUL 2 SEOUL JERSEY</t>
  </si>
  <si>
    <t>PALACE SEOUL 2 SEOUL TRI-FERG T SHIRT</t>
  </si>
  <si>
    <t>PALACE SEOUL 2 SEOUL T-SHIRT</t>
  </si>
  <si>
    <t xml:space="preserve">HOODIE </t>
  </si>
  <si>
    <t>SS TEE</t>
  </si>
  <si>
    <r>
      <t xml:space="preserve">SIZE AND QUALITY SAME AS PREVIOUS ORDER </t>
    </r>
    <r>
      <rPr>
        <b/>
        <sz val="16"/>
        <rFont val="Muli"/>
      </rPr>
      <t>P19-4748</t>
    </r>
  </si>
  <si>
    <t>AS PO P19-4748-LAYOUT 1</t>
  </si>
  <si>
    <t>AS PO P19-4748-LAYOUT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</si>
</sst>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67" fontId="31" fillId="10" borderId="1" xfId="5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0" xfId="0" applyFont="1"/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0" y="7493000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9</xdr:col>
      <xdr:colOff>392207</xdr:colOff>
      <xdr:row>4</xdr:row>
      <xdr:rowOff>205443</xdr:rowOff>
    </xdr:from>
    <xdr:to>
      <xdr:col>11</xdr:col>
      <xdr:colOff>560294</xdr:colOff>
      <xdr:row>11</xdr:row>
      <xdr:rowOff>196105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5258" y="1213972"/>
          <a:ext cx="1400735" cy="3128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27880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26763B-0798-5DC0-AD47-6AD0E0D2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161925</xdr:rowOff>
    </xdr:from>
    <xdr:to>
      <xdr:col>4</xdr:col>
      <xdr:colOff>219353</xdr:colOff>
      <xdr:row>29</xdr:row>
      <xdr:rowOff>57509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72275-E869-49F0-87CA-F5C51C65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3019425"/>
          <a:ext cx="1991003" cy="2572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1</xdr:row>
      <xdr:rowOff>19050</xdr:rowOff>
    </xdr:from>
    <xdr:to>
      <xdr:col>7</xdr:col>
      <xdr:colOff>247941</xdr:colOff>
      <xdr:row>14</xdr:row>
      <xdr:rowOff>19396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A0D7A2-151C-4CB7-B002-54010E0A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209550"/>
          <a:ext cx="2086266" cy="247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view="pageBreakPreview" zoomScale="60" zoomScaleNormal="40" zoomScalePageLayoutView="55" workbookViewId="0">
      <selection activeCell="N6" sqref="N6"/>
    </sheetView>
  </sheetViews>
  <sheetFormatPr defaultColWidth="9.140625" defaultRowHeight="15"/>
  <cols>
    <col min="1" max="1" width="13.140625" style="1" customWidth="1"/>
    <col min="2" max="2" width="12.42578125" style="1" customWidth="1"/>
    <col min="3" max="3" width="16.28515625" style="1" customWidth="1"/>
    <col min="4" max="4" width="18.5703125" style="1" customWidth="1"/>
    <col min="5" max="5" width="25.28515625" style="1" customWidth="1"/>
    <col min="6" max="6" width="14.5703125" style="1" customWidth="1"/>
    <col min="7" max="7" width="17.42578125" style="64" customWidth="1"/>
    <col min="8" max="8" width="9.85546875" style="1" customWidth="1"/>
    <col min="9" max="9" width="15" style="1" customWidth="1"/>
    <col min="10" max="10" width="11.5703125" style="1" customWidth="1"/>
    <col min="11" max="11" width="14.42578125" style="1" customWidth="1"/>
    <col min="12" max="12" width="30.5703125" style="1" customWidth="1"/>
    <col min="13" max="13" width="30.7109375" style="1" customWidth="1"/>
    <col min="14" max="14" width="26.7109375" style="1" customWidth="1"/>
    <col min="15" max="15" width="0" style="1" hidden="1" customWidth="1"/>
    <col min="16" max="16384" width="9.140625" style="1"/>
  </cols>
  <sheetData>
    <row r="1" spans="1:18" ht="24.9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9.9499999999999993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6" t="s">
        <v>55</v>
      </c>
      <c r="C5" s="106"/>
      <c r="D5" s="106"/>
      <c r="E5" s="15"/>
      <c r="F5" s="52" t="s">
        <v>8</v>
      </c>
      <c r="G5" s="58"/>
      <c r="H5" s="107" t="s">
        <v>67</v>
      </c>
      <c r="I5" s="108"/>
      <c r="J5" s="16"/>
      <c r="K5" s="16"/>
      <c r="L5" s="17"/>
      <c r="M5" s="18" t="s">
        <v>9</v>
      </c>
      <c r="N5" s="53">
        <v>45624</v>
      </c>
    </row>
    <row r="6" spans="1:18" ht="21.75" customHeight="1">
      <c r="A6" s="19" t="s">
        <v>10</v>
      </c>
      <c r="B6" s="109"/>
      <c r="C6" s="109"/>
      <c r="D6" s="109"/>
      <c r="E6" s="15"/>
      <c r="F6" s="52" t="s">
        <v>11</v>
      </c>
      <c r="G6" s="58"/>
      <c r="H6" s="110" t="s">
        <v>61</v>
      </c>
      <c r="I6" s="111"/>
      <c r="J6" s="16"/>
      <c r="K6" s="16"/>
      <c r="L6" s="17"/>
      <c r="M6" s="18" t="s">
        <v>12</v>
      </c>
      <c r="N6" s="54" t="s">
        <v>68</v>
      </c>
    </row>
    <row r="7" spans="1:18" ht="23.25" customHeight="1">
      <c r="A7" s="19" t="s">
        <v>13</v>
      </c>
      <c r="B7" s="112"/>
      <c r="C7" s="112"/>
      <c r="D7" s="5"/>
      <c r="E7" s="15"/>
      <c r="F7" s="52" t="s">
        <v>14</v>
      </c>
      <c r="G7" s="58"/>
      <c r="H7" s="113">
        <f>N5+20</f>
        <v>45644</v>
      </c>
      <c r="I7" s="114"/>
      <c r="J7" s="16"/>
      <c r="K7" s="16"/>
      <c r="L7" s="17"/>
      <c r="M7" s="18" t="s">
        <v>15</v>
      </c>
      <c r="N7" s="98" t="s">
        <v>59</v>
      </c>
    </row>
    <row r="8" spans="1:18" ht="21.75" customHeight="1">
      <c r="A8" s="20" t="s">
        <v>16</v>
      </c>
      <c r="B8" s="115"/>
      <c r="C8" s="115"/>
      <c r="D8" s="11"/>
      <c r="E8" s="15"/>
      <c r="F8" s="52" t="s">
        <v>17</v>
      </c>
      <c r="G8" s="58"/>
      <c r="H8" s="116">
        <f>N5+30</f>
        <v>45654</v>
      </c>
      <c r="I8" s="117"/>
      <c r="J8" s="21"/>
      <c r="K8" s="21"/>
      <c r="L8" s="17"/>
      <c r="M8" s="18" t="s">
        <v>18</v>
      </c>
      <c r="N8" s="55" t="s">
        <v>60</v>
      </c>
    </row>
    <row r="9" spans="1:18" ht="5.4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69</v>
      </c>
      <c r="B11" s="73"/>
      <c r="C11" s="73" t="s">
        <v>52</v>
      </c>
      <c r="D11" s="73"/>
      <c r="E11" s="72" t="s">
        <v>85</v>
      </c>
      <c r="F11" s="74"/>
      <c r="G11" s="75" t="s">
        <v>37</v>
      </c>
      <c r="H11" s="76" t="s">
        <v>36</v>
      </c>
      <c r="I11" s="77">
        <f>'DETAIL '!H14</f>
        <v>4222</v>
      </c>
      <c r="J11" s="78">
        <v>0</v>
      </c>
      <c r="K11" s="79">
        <f>I11-J11</f>
        <v>4222</v>
      </c>
      <c r="L11" s="80">
        <v>620</v>
      </c>
      <c r="M11" s="81">
        <f>L11*K11</f>
        <v>2617640</v>
      </c>
      <c r="N11" s="83" t="s">
        <v>53</v>
      </c>
      <c r="R11" s="97"/>
    </row>
    <row r="12" spans="1:18" ht="246.75" customHeight="1">
      <c r="A12" s="72" t="s">
        <v>69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'!H14</f>
        <v>4222</v>
      </c>
      <c r="J12" s="78">
        <v>0</v>
      </c>
      <c r="K12" s="79">
        <f>I12-J12</f>
        <v>4222</v>
      </c>
      <c r="L12" s="80">
        <v>550</v>
      </c>
      <c r="M12" s="81">
        <f>L12*K12</f>
        <v>2322100</v>
      </c>
      <c r="N12" s="100" t="s">
        <v>54</v>
      </c>
    </row>
    <row r="13" spans="1:18" ht="61.5" customHeight="1">
      <c r="A13" s="118" t="s">
        <v>39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6" customFormat="1" ht="54" customHeight="1">
      <c r="A15" s="88"/>
      <c r="B15" s="88"/>
      <c r="C15" s="88"/>
      <c r="D15" s="88"/>
      <c r="E15" s="88"/>
      <c r="F15" s="88"/>
      <c r="G15" s="89"/>
      <c r="H15" s="90" t="s">
        <v>32</v>
      </c>
      <c r="I15" s="91">
        <f>SUM(I11:I14)</f>
        <v>8444</v>
      </c>
      <c r="J15" s="92"/>
      <c r="K15" s="91">
        <f>SUM(K11:K14)</f>
        <v>8444</v>
      </c>
      <c r="L15" s="93"/>
      <c r="M15" s="94">
        <f>SUM(M11:M14)</f>
        <v>4939740</v>
      </c>
      <c r="N15" s="95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1" t="s">
        <v>33</v>
      </c>
      <c r="B17" s="121"/>
      <c r="C17" s="36"/>
      <c r="D17" s="37"/>
      <c r="E17" s="122" t="s">
        <v>34</v>
      </c>
      <c r="F17" s="122"/>
      <c r="G17" s="122"/>
      <c r="H17" s="38"/>
      <c r="I17" s="39"/>
      <c r="J17" s="39"/>
      <c r="K17" s="39"/>
      <c r="L17" s="123" t="s">
        <v>35</v>
      </c>
      <c r="M17" s="123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N15"/>
  <sheetViews>
    <sheetView tabSelected="1" view="pageBreakPreview" zoomScale="68" zoomScaleNormal="115" zoomScaleSheetLayoutView="6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1" sqref="E11"/>
    </sheetView>
  </sheetViews>
  <sheetFormatPr defaultColWidth="9.140625" defaultRowHeight="20.25" customHeight="1"/>
  <cols>
    <col min="1" max="1" width="4.7109375" style="67" bestFit="1" customWidth="1"/>
    <col min="2" max="2" width="13.7109375" style="67" customWidth="1"/>
    <col min="3" max="3" width="18" style="67" customWidth="1"/>
    <col min="4" max="4" width="51.42578125" style="67" customWidth="1"/>
    <col min="5" max="5" width="63.7109375" style="67" customWidth="1"/>
    <col min="6" max="6" width="11.28515625" style="70" hidden="1" customWidth="1"/>
    <col min="7" max="7" width="11.42578125" style="70" hidden="1" customWidth="1"/>
    <col min="8" max="8" width="14.5703125" style="70" customWidth="1"/>
    <col min="9" max="9" width="49" style="67" customWidth="1"/>
    <col min="10" max="10" width="9.140625" style="71"/>
    <col min="11" max="13" width="9.140625" style="67"/>
    <col min="14" max="14" width="17.28515625" style="67" customWidth="1"/>
    <col min="15" max="16384" width="9.140625" style="67"/>
  </cols>
  <sheetData>
    <row r="4" spans="1:14" ht="20.25" customHeight="1">
      <c r="A4" s="66" t="s">
        <v>40</v>
      </c>
      <c r="B4" s="66" t="s">
        <v>50</v>
      </c>
      <c r="C4" s="66" t="s">
        <v>51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7" t="s">
        <v>47</v>
      </c>
      <c r="K4" s="128"/>
      <c r="L4" s="128"/>
      <c r="M4" s="129"/>
    </row>
    <row r="5" spans="1:14" s="87" customFormat="1" ht="31.5" customHeight="1">
      <c r="A5" s="82">
        <f t="shared" ref="A5:A13" si="0">ROW()-4</f>
        <v>1</v>
      </c>
      <c r="B5" s="104" t="s">
        <v>70</v>
      </c>
      <c r="C5" s="84" t="s">
        <v>83</v>
      </c>
      <c r="D5" s="85" t="s">
        <v>79</v>
      </c>
      <c r="E5" s="86" t="s">
        <v>56</v>
      </c>
      <c r="F5" s="82"/>
      <c r="G5" s="82"/>
      <c r="H5" s="82">
        <v>497</v>
      </c>
      <c r="I5" s="99" t="s">
        <v>86</v>
      </c>
      <c r="J5" s="133"/>
      <c r="K5" s="133"/>
      <c r="L5" s="133"/>
      <c r="M5" s="133"/>
    </row>
    <row r="6" spans="1:14" s="87" customFormat="1" ht="31.5" customHeight="1">
      <c r="A6" s="82">
        <f t="shared" si="0"/>
        <v>2</v>
      </c>
      <c r="B6" s="104" t="s">
        <v>71</v>
      </c>
      <c r="C6" s="84" t="s">
        <v>83</v>
      </c>
      <c r="D6" s="85" t="s">
        <v>79</v>
      </c>
      <c r="E6" s="86" t="s">
        <v>56</v>
      </c>
      <c r="F6" s="82"/>
      <c r="G6" s="82"/>
      <c r="H6" s="82">
        <v>382</v>
      </c>
      <c r="I6" s="99" t="s">
        <v>86</v>
      </c>
      <c r="J6" s="133"/>
      <c r="K6" s="133"/>
      <c r="L6" s="133"/>
      <c r="M6" s="133"/>
      <c r="N6" s="87" t="s">
        <v>58</v>
      </c>
    </row>
    <row r="7" spans="1:14" s="87" customFormat="1" ht="31.5" customHeight="1">
      <c r="A7" s="82">
        <f t="shared" si="0"/>
        <v>3</v>
      </c>
      <c r="B7" s="104" t="s">
        <v>72</v>
      </c>
      <c r="C7" s="84" t="s">
        <v>84</v>
      </c>
      <c r="D7" s="85" t="s">
        <v>80</v>
      </c>
      <c r="E7" s="86" t="s">
        <v>64</v>
      </c>
      <c r="F7" s="82"/>
      <c r="G7" s="82"/>
      <c r="H7" s="82">
        <v>444</v>
      </c>
      <c r="I7" s="99" t="s">
        <v>87</v>
      </c>
      <c r="J7" s="101"/>
      <c r="K7" s="103"/>
      <c r="L7" s="103"/>
      <c r="M7" s="102"/>
      <c r="N7" s="87" t="s">
        <v>58</v>
      </c>
    </row>
    <row r="8" spans="1:14" s="87" customFormat="1" ht="53.25" customHeight="1">
      <c r="A8" s="82">
        <f t="shared" si="0"/>
        <v>4</v>
      </c>
      <c r="B8" s="104" t="s">
        <v>73</v>
      </c>
      <c r="C8" s="84" t="s">
        <v>84</v>
      </c>
      <c r="D8" s="85" t="s">
        <v>81</v>
      </c>
      <c r="E8" s="86" t="s">
        <v>48</v>
      </c>
      <c r="F8" s="82"/>
      <c r="G8" s="82"/>
      <c r="H8" s="82">
        <v>714</v>
      </c>
      <c r="I8" s="99" t="s">
        <v>86</v>
      </c>
      <c r="J8" s="101"/>
      <c r="K8" s="103"/>
      <c r="L8" s="103"/>
      <c r="M8" s="102"/>
      <c r="N8" s="87" t="s">
        <v>58</v>
      </c>
    </row>
    <row r="9" spans="1:14" s="87" customFormat="1" ht="31.5" customHeight="1">
      <c r="A9" s="82">
        <f t="shared" si="0"/>
        <v>5</v>
      </c>
      <c r="B9" s="104" t="s">
        <v>74</v>
      </c>
      <c r="C9" s="84" t="s">
        <v>84</v>
      </c>
      <c r="D9" s="85" t="s">
        <v>81</v>
      </c>
      <c r="E9" s="86" t="s">
        <v>48</v>
      </c>
      <c r="F9" s="82"/>
      <c r="G9" s="82"/>
      <c r="H9" s="82">
        <v>641</v>
      </c>
      <c r="I9" s="99" t="s">
        <v>86</v>
      </c>
      <c r="J9" s="101"/>
      <c r="K9" s="103"/>
      <c r="L9" s="103"/>
      <c r="M9" s="102"/>
      <c r="N9" s="87" t="s">
        <v>62</v>
      </c>
    </row>
    <row r="10" spans="1:14" s="87" customFormat="1" ht="31.5" customHeight="1">
      <c r="A10" s="82">
        <f t="shared" si="0"/>
        <v>6</v>
      </c>
      <c r="B10" s="104" t="s">
        <v>75</v>
      </c>
      <c r="C10" s="84" t="s">
        <v>84</v>
      </c>
      <c r="D10" s="85" t="s">
        <v>81</v>
      </c>
      <c r="E10" s="86" t="s">
        <v>48</v>
      </c>
      <c r="F10" s="82"/>
      <c r="G10" s="82"/>
      <c r="H10" s="82">
        <v>399</v>
      </c>
      <c r="I10" s="99" t="s">
        <v>86</v>
      </c>
      <c r="J10" s="101"/>
      <c r="K10" s="103"/>
      <c r="L10" s="103"/>
      <c r="M10" s="102"/>
      <c r="N10" s="87" t="s">
        <v>58</v>
      </c>
    </row>
    <row r="11" spans="1:14" s="87" customFormat="1" ht="33.75" customHeight="1">
      <c r="A11" s="82">
        <f t="shared" si="0"/>
        <v>7</v>
      </c>
      <c r="B11" s="104" t="s">
        <v>76</v>
      </c>
      <c r="C11" s="84" t="s">
        <v>84</v>
      </c>
      <c r="D11" s="85" t="s">
        <v>82</v>
      </c>
      <c r="E11" s="86" t="s">
        <v>48</v>
      </c>
      <c r="F11" s="82"/>
      <c r="G11" s="82"/>
      <c r="H11" s="82">
        <v>483</v>
      </c>
      <c r="I11" s="99" t="s">
        <v>86</v>
      </c>
      <c r="J11" s="101"/>
      <c r="K11" s="103"/>
      <c r="L11" s="103"/>
      <c r="M11" s="102"/>
      <c r="N11" s="87" t="s">
        <v>63</v>
      </c>
    </row>
    <row r="12" spans="1:14" s="87" customFormat="1" ht="31.5" customHeight="1">
      <c r="A12" s="82">
        <f t="shared" si="0"/>
        <v>8</v>
      </c>
      <c r="B12" s="104" t="s">
        <v>77</v>
      </c>
      <c r="C12" s="84" t="s">
        <v>84</v>
      </c>
      <c r="D12" s="85" t="s">
        <v>82</v>
      </c>
      <c r="E12" s="86" t="s">
        <v>48</v>
      </c>
      <c r="F12" s="82"/>
      <c r="G12" s="82"/>
      <c r="H12" s="82">
        <v>399</v>
      </c>
      <c r="I12" s="99" t="s">
        <v>86</v>
      </c>
      <c r="J12" s="101"/>
      <c r="K12" s="103"/>
      <c r="L12" s="103"/>
      <c r="M12" s="102"/>
      <c r="N12" s="87" t="s">
        <v>57</v>
      </c>
    </row>
    <row r="13" spans="1:14" s="87" customFormat="1" ht="31.5" customHeight="1">
      <c r="A13" s="82">
        <f t="shared" si="0"/>
        <v>9</v>
      </c>
      <c r="B13" s="104" t="s">
        <v>78</v>
      </c>
      <c r="C13" s="84" t="s">
        <v>84</v>
      </c>
      <c r="D13" s="85" t="s">
        <v>82</v>
      </c>
      <c r="E13" s="86" t="s">
        <v>48</v>
      </c>
      <c r="F13" s="82"/>
      <c r="G13" s="82"/>
      <c r="H13" s="82">
        <v>263</v>
      </c>
      <c r="I13" s="99" t="s">
        <v>86</v>
      </c>
      <c r="J13" s="101"/>
      <c r="K13" s="103"/>
      <c r="L13" s="103"/>
      <c r="M13" s="102"/>
      <c r="N13" s="87" t="s">
        <v>58</v>
      </c>
    </row>
    <row r="14" spans="1:14" ht="20.25" customHeight="1">
      <c r="A14" s="124" t="s">
        <v>49</v>
      </c>
      <c r="B14" s="125"/>
      <c r="C14" s="125"/>
      <c r="D14" s="125"/>
      <c r="E14" s="126"/>
      <c r="F14" s="69">
        <f>SUM(F5:F13)</f>
        <v>0</v>
      </c>
      <c r="G14" s="69">
        <f>SUM(G5:G13)</f>
        <v>0</v>
      </c>
      <c r="H14" s="69">
        <f>SUM(H5:H13)</f>
        <v>4222</v>
      </c>
      <c r="I14" s="68"/>
      <c r="J14" s="130"/>
      <c r="K14" s="131"/>
      <c r="L14" s="131"/>
      <c r="M14" s="132"/>
    </row>
    <row r="15" spans="1:14" ht="20.25" customHeigh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</sheetData>
  <autoFilter ref="A4:N14" xr:uid="{25A01159-391D-40FD-AF86-8653520B2C18}">
    <filterColumn colId="9" showButton="0"/>
    <filterColumn colId="10" showButton="0"/>
    <filterColumn colId="11" showButton="0"/>
  </autoFilter>
  <mergeCells count="6">
    <mergeCell ref="A15:M15"/>
    <mergeCell ref="J4:M4"/>
    <mergeCell ref="A14:E14"/>
    <mergeCell ref="J14:M14"/>
    <mergeCell ref="J5:M5"/>
    <mergeCell ref="J6:M6"/>
  </mergeCells>
  <pageMargins left="0.25" right="0.25" top="0.75" bottom="0.75" header="0.3" footer="0.3"/>
  <pageSetup paperSize="9" scale="39" fitToHeight="0" orientation="portrait" r:id="rId1"/>
  <rowBreaks count="1" manualBreakCount="1">
    <brk id="1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16AE-3202-4AE1-9791-24A4F0F1A975}">
  <dimension ref="F24"/>
  <sheetViews>
    <sheetView topLeftCell="A16" workbookViewId="0">
      <selection activeCell="G30" sqref="G30"/>
    </sheetView>
  </sheetViews>
  <sheetFormatPr defaultRowHeight="15"/>
  <sheetData>
    <row r="24" spans="6:6" ht="15.75">
      <c r="F24" s="105" t="s">
        <v>65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CA65-A497-4C5A-A0F5-294EC4483EC3}">
  <dimension ref="C5:I9"/>
  <sheetViews>
    <sheetView workbookViewId="0">
      <selection activeCell="K14" sqref="K14"/>
    </sheetView>
  </sheetViews>
  <sheetFormatPr defaultRowHeight="15"/>
  <cols>
    <col min="3" max="3" width="15.5703125" customWidth="1"/>
  </cols>
  <sheetData>
    <row r="5" spans="3:9">
      <c r="C5" t="s">
        <v>64</v>
      </c>
    </row>
    <row r="9" spans="3:9">
      <c r="I9" t="s">
        <v>66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MER.QT-1.BM2</vt:lpstr>
      <vt:lpstr>DETAIL </vt:lpstr>
      <vt:lpstr>L1-74-26+ 100%cotton</vt:lpstr>
      <vt:lpstr>L2-100% nylon-poly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2024-07-09T03:12:57Z</cp:lastPrinted>
  <dcterms:created xsi:type="dcterms:W3CDTF">2020-11-11T02:21:38Z</dcterms:created>
  <dcterms:modified xsi:type="dcterms:W3CDTF">2024-11-30T05:34:31Z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