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PALACE/4-SS25/1-SPRING 25/2-PRODUCTION/4-INTERNAL-PURCHASE-ORDER/4-2-TRIM-ORDER/TRIM-PO/SIGN-PO/SEOUL/"/>
    </mc:Choice>
  </mc:AlternateContent>
  <xr:revisionPtr revIDLastSave="39" documentId="13_ncr:1_{5834EBE4-1252-412B-AD99-81411A84D162}" xr6:coauthVersionLast="47" xr6:coauthVersionMax="47" xr10:uidLastSave="{D8041944-14E4-4D98-BB37-70DC93A360F3}"/>
  <bookViews>
    <workbookView xWindow="-110" yWindow="-110" windowWidth="19420" windowHeight="10300" xr2:uid="{00000000-000D-0000-FFFF-FFFF00000000}"/>
  </bookViews>
  <sheets>
    <sheet name="MER.QT-1.BM2" sheetId="1" r:id="rId1"/>
    <sheet name="DETAILS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_SCM40" localSheetId="1">'[1]Raw material movement'!#REF!</definedName>
    <definedName name="____SCM40">'[1]Raw material movement'!#REF!</definedName>
    <definedName name="___SCM40" localSheetId="1">'[2]Raw material movement'!#REF!</definedName>
    <definedName name="___SCM40">'[2]Raw material movement'!#REF!</definedName>
    <definedName name="__SCM40" localSheetId="1">'[3]Raw material movement'!#REF!</definedName>
    <definedName name="__SCM40">'[3]Raw material movement'!#REF!</definedName>
    <definedName name="_2DATA_DATA2_L" localSheetId="1">'[4]#REF'!#REF!</definedName>
    <definedName name="_2DATA_DATA2_L">'[4]#REF'!#REF!</definedName>
    <definedName name="_DATA_DATA2_L" localSheetId="1">'[5]#REF'!#REF!</definedName>
    <definedName name="_DATA_DATA2_L">'[5]#REF'!#REF!</definedName>
    <definedName name="_Fill" localSheetId="1" hidden="1">#REF!</definedName>
    <definedName name="_Fill" hidden="1">#REF!</definedName>
    <definedName name="_xlnm._FilterDatabase" localSheetId="1" hidden="1">DETAILS!$A$7:$E$7</definedName>
    <definedName name="_SCM40" localSheetId="1">'[2]Raw material movement'!#REF!</definedName>
    <definedName name="_SCM40">'[2]Raw material movement'!#REF!</definedName>
    <definedName name="AB" localSheetId="1">#REF!</definedName>
    <definedName name="AB">#REF!</definedName>
    <definedName name="CODE">[6]CODE!$A$6:$B$156</definedName>
    <definedName name="dsdf" localSheetId="1">'[1]Raw material movement'!#REF!</definedName>
    <definedName name="dsdf">'[1]Raw material movement'!#REF!</definedName>
    <definedName name="IB" localSheetId="1">#REF!</definedName>
    <definedName name="IB">#REF!</definedName>
    <definedName name="MAHANG" localSheetId="1">#REF!</definedName>
    <definedName name="MAHANG">#REF!</definedName>
    <definedName name="MAVT">[7]Code!$A$7:$A$73</definedName>
    <definedName name="_xlnm.Print_Area" localSheetId="1">DETAILS!$A$1:$E$14</definedName>
    <definedName name="_xlnm.Print_Area" localSheetId="0">'MER.QT-1.BM2'!$A$1:$N$17</definedName>
    <definedName name="WAFORD" localSheetId="1">#REF!</definedName>
    <definedName name="WAFOR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1" i="1" l="1"/>
  <c r="E10" i="2"/>
  <c r="E8" i="2"/>
  <c r="H10" i="2"/>
  <c r="H8" i="2"/>
  <c r="I10" i="2"/>
  <c r="I8" i="2"/>
  <c r="I7" i="2"/>
  <c r="H8" i="1"/>
  <c r="D13" i="2"/>
  <c r="E13" i="2" l="1"/>
  <c r="I11" i="1" s="1"/>
  <c r="H7" i="1" l="1"/>
  <c r="C10" i="2" l="1"/>
  <c r="A10" i="2"/>
  <c r="K11" i="1" l="1"/>
  <c r="I15" i="1" l="1"/>
  <c r="M11" i="1"/>
  <c r="M15" i="1" s="1"/>
  <c r="K15" i="1"/>
</calcChain>
</file>

<file path=xl/sharedStrings.xml><?xml version="1.0" encoding="utf-8"?>
<sst xmlns="http://schemas.openxmlformats.org/spreadsheetml/2006/main" count="58" uniqueCount="58">
  <si>
    <t>Mã số:</t>
  </si>
  <si>
    <t>Lần ban hành:</t>
  </si>
  <si>
    <t>01</t>
  </si>
  <si>
    <t>REMARK</t>
  </si>
  <si>
    <t>Số trang:</t>
  </si>
  <si>
    <t>01/01</t>
  </si>
  <si>
    <t>MER.QT-1.BM2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</si>
  <si>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</si>
  <si>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</si>
  <si>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</si>
  <si>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</si>
  <si>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</si>
  <si>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</si>
  <si>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</si>
  <si>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</si>
  <si>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</si>
  <si>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</si>
  <si>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</si>
  <si>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</si>
  <si>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</si>
  <si>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</si>
  <si>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</si>
  <si>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</si>
  <si>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</si>
  <si>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</si>
  <si>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</si>
  <si>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</si>
  <si>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</si>
  <si>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</si>
  <si>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</si>
  <si>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</si>
  <si>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</si>
  <si>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</si>
  <si>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</si>
  <si>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</si>
  <si>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</si>
  <si>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CARTON STICKER</t>
  </si>
  <si>
    <t>NỀN TRẮNG CHỮ ĐEN</t>
  </si>
  <si>
    <t>PCS</t>
  </si>
  <si>
    <t>PO NO</t>
  </si>
  <si>
    <t>SHIP TO</t>
  </si>
  <si>
    <t>SEASON</t>
  </si>
  <si>
    <t>CARTON</t>
  </si>
  <si>
    <t>QTY STICKER
 CARTON</t>
  </si>
  <si>
    <t>TOTAL</t>
  </si>
  <si>
    <t xml:space="preserve"> 7CM X 22CM</t>
  </si>
  <si>
    <t>VUI LÒNG CHỈNH THEO LAYOUT KÍCH MỚI DÁN VỪA THÙNG</t>
  </si>
  <si>
    <t>US-WHSE-NJ</t>
  </si>
  <si>
    <t>KR-WORKS</t>
  </si>
  <si>
    <t>P19  SS25   G2725</t>
  </si>
  <si>
    <t>QUY</t>
  </si>
  <si>
    <t>SS25-SPRING</t>
  </si>
  <si>
    <t>SPRING 25</t>
  </si>
  <si>
    <t>SH TRIMS</t>
  </si>
  <si>
    <t>PO#003425</t>
  </si>
  <si>
    <t>PALACE-SEOUL</t>
  </si>
  <si>
    <t>SIZE AND QUALITY SAME AS LAST SEASON
SAME PO 'P19-4695</t>
  </si>
  <si>
    <t xml:space="preserve">	P2-241224-003/ 
P2-241128-252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</si>
</sst>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[$VND]\ * #,##0_-;\-[$VND]\ * #,##0_-;_-[$VND]\ * &quot;-&quot;_-;_-@_-"/>
    <numFmt numFmtId="165" formatCode="[$-C09]dd\-mmm\-yy;@"/>
    <numFmt numFmtId="166" formatCode="_-* #,##0.00_-;\-* #,##0.00_-;_-* &quot;-&quot;??_-;_-@_-"/>
    <numFmt numFmtId="167" formatCode="_(* #,##0_);_(* \(#,##0\);_(* &quot;-&quot;??_);_(@_)"/>
  </numFmts>
  <fonts count="29">
    <font>
      <sz val="11"/>
      <color theme="1"/>
      <name val="Calibri"/>
      <family val="2"/>
      <scheme val="minor"/>
    </font>
    <font>
      <sz val="10"/>
      <name val="VNI-Times"/>
    </font>
    <font>
      <b/>
      <sz val="12"/>
      <color theme="1"/>
      <name val="Muli"/>
    </font>
    <font>
      <sz val="12"/>
      <color theme="1"/>
      <name val="Muli"/>
    </font>
    <font>
      <sz val="12"/>
      <name val="Muli"/>
    </font>
    <font>
      <b/>
      <sz val="12"/>
      <name val="Muli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color indexed="62"/>
      <name val="Muli"/>
    </font>
    <font>
      <u/>
      <sz val="12"/>
      <color indexed="12"/>
      <name val="Muli"/>
    </font>
    <font>
      <b/>
      <sz val="12"/>
      <color indexed="8"/>
      <name val="Muli"/>
    </font>
    <font>
      <b/>
      <sz val="12"/>
      <color rgb="FFFF0000"/>
      <name val="Muli"/>
    </font>
    <font>
      <sz val="12"/>
      <color indexed="8"/>
      <name val="Muli"/>
    </font>
    <font>
      <b/>
      <u/>
      <sz val="12"/>
      <name val="Muli"/>
    </font>
    <font>
      <i/>
      <sz val="12"/>
      <name val="Muli"/>
    </font>
    <font>
      <b/>
      <i/>
      <sz val="12"/>
      <name val="Muli"/>
    </font>
    <font>
      <u/>
      <sz val="12"/>
      <name val="Muli"/>
    </font>
    <font>
      <b/>
      <sz val="25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6"/>
      <name val="Muli"/>
    </font>
    <font>
      <b/>
      <sz val="16"/>
      <color rgb="FFFF0000"/>
      <name val="Muli"/>
    </font>
    <font>
      <sz val="16"/>
      <color indexed="8"/>
      <name val="Muli"/>
    </font>
    <font>
      <b/>
      <sz val="16"/>
      <color indexed="8"/>
      <name val="Muli"/>
    </font>
    <font>
      <b/>
      <sz val="16"/>
      <name val="Muli"/>
    </font>
    <font>
      <sz val="16"/>
      <color theme="1"/>
      <name val="Muli"/>
    </font>
    <font>
      <b/>
      <u/>
      <sz val="16"/>
      <name val="Muli"/>
    </font>
    <font>
      <sz val="14"/>
      <name val="Muli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7" fillId="0" borderId="0"/>
    <xf numFmtId="0" fontId="6" fillId="0" borderId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19">
    <xf numFmtId="0" fontId="0" fillId="0" borderId="0" xfId="0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16" fontId="3" fillId="0" borderId="1" xfId="0" quotePrefix="1" applyNumberFormat="1" applyFont="1" applyBorder="1" applyAlignment="1">
      <alignment horizontal="center"/>
    </xf>
    <xf numFmtId="0" fontId="10" fillId="4" borderId="2" xfId="8" applyFont="1" applyFill="1" applyBorder="1" applyAlignment="1" applyProtection="1">
      <alignment vertical="top"/>
    </xf>
    <xf numFmtId="0" fontId="2" fillId="2" borderId="1" xfId="0" applyFont="1" applyFill="1" applyBorder="1" applyAlignment="1">
      <alignment horizontal="center" vertical="center"/>
    </xf>
    <xf numFmtId="0" fontId="5" fillId="6" borderId="1" xfId="6" applyFont="1" applyFill="1" applyBorder="1" applyAlignment="1">
      <alignment horizontal="center" vertical="center"/>
    </xf>
    <xf numFmtId="0" fontId="5" fillId="6" borderId="1" xfId="6" applyFont="1" applyFill="1" applyBorder="1" applyAlignment="1">
      <alignment horizontal="center" vertical="center" wrapText="1"/>
    </xf>
    <xf numFmtId="164" fontId="5" fillId="6" borderId="1" xfId="6" applyNumberFormat="1" applyFont="1" applyFill="1" applyBorder="1" applyAlignment="1">
      <alignment horizontal="center" vertical="center"/>
    </xf>
    <xf numFmtId="0" fontId="5" fillId="8" borderId="1" xfId="6" applyFont="1" applyFill="1" applyBorder="1" applyAlignment="1">
      <alignment horizontal="center" vertical="center" wrapText="1"/>
    </xf>
    <xf numFmtId="0" fontId="10" fillId="4" borderId="10" xfId="8" applyFont="1" applyFill="1" applyBorder="1" applyAlignment="1" applyProtection="1">
      <alignment vertical="top"/>
    </xf>
    <xf numFmtId="3" fontId="11" fillId="0" borderId="1" xfId="3" applyNumberFormat="1" applyFont="1" applyBorder="1" applyAlignment="1">
      <alignment horizontal="center" vertical="center"/>
    </xf>
    <xf numFmtId="0" fontId="4" fillId="0" borderId="6" xfId="1" applyFont="1" applyBorder="1" applyAlignment="1" applyProtection="1">
      <alignment vertical="center"/>
      <protection locked="0"/>
    </xf>
    <xf numFmtId="0" fontId="4" fillId="0" borderId="7" xfId="1" applyFont="1" applyBorder="1" applyAlignment="1" applyProtection="1">
      <alignment vertical="center"/>
      <protection locked="0"/>
    </xf>
    <xf numFmtId="0" fontId="5" fillId="4" borderId="2" xfId="6" applyFont="1" applyFill="1" applyBorder="1" applyAlignment="1">
      <alignment horizontal="left" vertical="center"/>
    </xf>
    <xf numFmtId="0" fontId="4" fillId="4" borderId="0" xfId="6" applyFont="1" applyFill="1" applyAlignment="1">
      <alignment vertical="top"/>
    </xf>
    <xf numFmtId="0" fontId="4" fillId="4" borderId="0" xfId="6" applyFont="1" applyFill="1" applyAlignment="1">
      <alignment horizontal="center" vertical="center"/>
    </xf>
    <xf numFmtId="164" fontId="4" fillId="4" borderId="8" xfId="6" quotePrefix="1" applyNumberFormat="1" applyFont="1" applyFill="1" applyBorder="1" applyAlignment="1">
      <alignment horizontal="center" vertical="center"/>
    </xf>
    <xf numFmtId="15" fontId="5" fillId="4" borderId="1" xfId="6" quotePrefix="1" applyNumberFormat="1" applyFont="1" applyFill="1" applyBorder="1" applyAlignment="1">
      <alignment horizontal="center" vertical="center"/>
    </xf>
    <xf numFmtId="15" fontId="4" fillId="4" borderId="1" xfId="6" applyNumberFormat="1" applyFont="1" applyFill="1" applyBorder="1" applyAlignment="1">
      <alignment horizontal="center" vertical="center"/>
    </xf>
    <xf numFmtId="0" fontId="5" fillId="4" borderId="3" xfId="6" applyFont="1" applyFill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5" fillId="4" borderId="10" xfId="6" applyFont="1" applyFill="1" applyBorder="1" applyAlignment="1">
      <alignment horizontal="left" vertical="center"/>
    </xf>
    <xf numFmtId="165" fontId="4" fillId="4" borderId="0" xfId="6" applyNumberFormat="1" applyFont="1" applyFill="1" applyAlignment="1">
      <alignment horizontal="center" vertical="center"/>
    </xf>
    <xf numFmtId="0" fontId="4" fillId="4" borderId="1" xfId="6" applyFont="1" applyFill="1" applyBorder="1" applyAlignment="1">
      <alignment horizontal="center" vertical="center"/>
    </xf>
    <xf numFmtId="0" fontId="4" fillId="0" borderId="9" xfId="1" applyFont="1" applyBorder="1" applyAlignment="1" applyProtection="1">
      <alignment vertical="center"/>
      <protection locked="0"/>
    </xf>
    <xf numFmtId="0" fontId="3" fillId="0" borderId="9" xfId="0" applyFont="1" applyBorder="1" applyAlignment="1">
      <alignment horizontal="left"/>
    </xf>
    <xf numFmtId="0" fontId="4" fillId="3" borderId="1" xfId="2" applyFont="1" applyFill="1" applyBorder="1" applyAlignment="1">
      <alignment horizontal="center" vertical="center" wrapText="1"/>
    </xf>
    <xf numFmtId="0" fontId="12" fillId="3" borderId="1" xfId="2" applyFont="1" applyFill="1" applyBorder="1" applyAlignment="1">
      <alignment vertical="center"/>
    </xf>
    <xf numFmtId="1" fontId="13" fillId="3" borderId="1" xfId="3" applyNumberFormat="1" applyFont="1" applyFill="1" applyBorder="1" applyAlignment="1">
      <alignment horizontal="center" vertical="center"/>
    </xf>
    <xf numFmtId="0" fontId="4" fillId="3" borderId="1" xfId="2" applyFont="1" applyFill="1" applyBorder="1" applyAlignment="1">
      <alignment horizontal="center" vertical="center"/>
    </xf>
    <xf numFmtId="3" fontId="13" fillId="0" borderId="1" xfId="3" applyNumberFormat="1" applyFont="1" applyBorder="1" applyAlignment="1">
      <alignment vertical="center"/>
    </xf>
    <xf numFmtId="164" fontId="4" fillId="3" borderId="1" xfId="2" applyNumberFormat="1" applyFont="1" applyFill="1" applyBorder="1" applyAlignment="1">
      <alignment horizontal="center" vertical="center"/>
    </xf>
    <xf numFmtId="164" fontId="5" fillId="3" borderId="1" xfId="4" applyNumberFormat="1" applyFont="1" applyFill="1" applyBorder="1" applyAlignment="1">
      <alignment horizontal="center" vertical="center" wrapText="1"/>
    </xf>
    <xf numFmtId="167" fontId="4" fillId="3" borderId="1" xfId="5" applyNumberFormat="1" applyFont="1" applyFill="1" applyBorder="1" applyAlignment="1">
      <alignment horizontal="center" vertical="center"/>
    </xf>
    <xf numFmtId="0" fontId="12" fillId="3" borderId="1" xfId="2" applyFont="1" applyFill="1" applyBorder="1" applyAlignment="1">
      <alignment horizontal="center" vertical="center"/>
    </xf>
    <xf numFmtId="3" fontId="13" fillId="0" borderId="1" xfId="3" applyNumberFormat="1" applyFont="1" applyBorder="1" applyAlignment="1">
      <alignment horizontal="center" vertical="center"/>
    </xf>
    <xf numFmtId="0" fontId="4" fillId="7" borderId="1" xfId="2" applyFont="1" applyFill="1" applyBorder="1" applyAlignment="1">
      <alignment horizontal="center" vertical="center"/>
    </xf>
    <xf numFmtId="0" fontId="4" fillId="7" borderId="1" xfId="2" applyFont="1" applyFill="1" applyBorder="1" applyAlignment="1">
      <alignment horizontal="center" vertical="center" wrapText="1"/>
    </xf>
    <xf numFmtId="0" fontId="12" fillId="7" borderId="1" xfId="2" applyFont="1" applyFill="1" applyBorder="1" applyAlignment="1">
      <alignment horizontal="center" vertical="center"/>
    </xf>
    <xf numFmtId="1" fontId="13" fillId="7" borderId="1" xfId="3" applyNumberFormat="1" applyFont="1" applyFill="1" applyBorder="1" applyAlignment="1">
      <alignment horizontal="center" vertical="center"/>
    </xf>
    <xf numFmtId="3" fontId="11" fillId="7" borderId="1" xfId="3" applyNumberFormat="1" applyFont="1" applyFill="1" applyBorder="1" applyAlignment="1">
      <alignment horizontal="center" vertical="center"/>
    </xf>
    <xf numFmtId="164" fontId="4" fillId="7" borderId="1" xfId="2" applyNumberFormat="1" applyFont="1" applyFill="1" applyBorder="1" applyAlignment="1">
      <alignment horizontal="center" vertical="center"/>
    </xf>
    <xf numFmtId="164" fontId="4" fillId="7" borderId="1" xfId="4" applyNumberFormat="1" applyFont="1" applyFill="1" applyBorder="1" applyAlignment="1">
      <alignment horizontal="center" vertical="center" wrapText="1"/>
    </xf>
    <xf numFmtId="167" fontId="4" fillId="7" borderId="1" xfId="5" applyNumberFormat="1" applyFont="1" applyFill="1" applyBorder="1" applyAlignment="1">
      <alignment horizontal="center" vertical="center"/>
    </xf>
    <xf numFmtId="0" fontId="4" fillId="4" borderId="0" xfId="2" applyFont="1" applyFill="1" applyAlignment="1">
      <alignment horizontal="center" vertical="center"/>
    </xf>
    <xf numFmtId="0" fontId="15" fillId="4" borderId="0" xfId="2" applyFont="1" applyFill="1" applyAlignment="1">
      <alignment horizontal="center" vertical="center"/>
    </xf>
    <xf numFmtId="14" fontId="16" fillId="4" borderId="0" xfId="2" quotePrefix="1" applyNumberFormat="1" applyFont="1" applyFill="1" applyAlignment="1">
      <alignment horizontal="center" vertical="center"/>
    </xf>
    <xf numFmtId="164" fontId="4" fillId="4" borderId="0" xfId="4" applyNumberFormat="1" applyFont="1" applyFill="1" applyAlignment="1">
      <alignment horizontal="center" vertical="center"/>
    </xf>
    <xf numFmtId="0" fontId="14" fillId="0" borderId="0" xfId="2" applyFont="1" applyAlignment="1">
      <alignment vertical="center" wrapText="1"/>
    </xf>
    <xf numFmtId="0" fontId="14" fillId="4" borderId="0" xfId="2" applyFont="1" applyFill="1" applyAlignment="1">
      <alignment horizontal="center" vertical="center"/>
    </xf>
    <xf numFmtId="0" fontId="17" fillId="4" borderId="0" xfId="2" applyFont="1" applyFill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15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15" fillId="0" borderId="0" xfId="1" applyFont="1" applyAlignment="1" applyProtection="1">
      <alignment horizontal="center" vertical="center"/>
      <protection locked="0"/>
    </xf>
    <xf numFmtId="0" fontId="15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>
      <alignment vertical="center"/>
    </xf>
    <xf numFmtId="15" fontId="4" fillId="0" borderId="0" xfId="1" applyNumberFormat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right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15" fontId="4" fillId="0" borderId="0" xfId="1" applyNumberFormat="1" applyFont="1" applyAlignment="1" applyProtection="1">
      <alignment vertical="center"/>
      <protection locked="0"/>
    </xf>
    <xf numFmtId="0" fontId="4" fillId="0" borderId="8" xfId="1" applyFont="1" applyBorder="1" applyAlignment="1" applyProtection="1">
      <alignment vertical="center"/>
      <protection locked="0"/>
    </xf>
    <xf numFmtId="0" fontId="4" fillId="0" borderId="11" xfId="1" applyFont="1" applyBorder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5" fillId="4" borderId="4" xfId="6" applyFont="1" applyFill="1" applyBorder="1" applyAlignment="1">
      <alignment vertical="center"/>
    </xf>
    <xf numFmtId="0" fontId="5" fillId="4" borderId="5" xfId="6" applyFont="1" applyFill="1" applyBorder="1" applyAlignment="1">
      <alignment vertical="center"/>
    </xf>
    <xf numFmtId="0" fontId="18" fillId="9" borderId="1" xfId="0" applyFont="1" applyFill="1" applyBorder="1" applyAlignment="1">
      <alignment horizontal="center" vertical="center"/>
    </xf>
    <xf numFmtId="0" fontId="18" fillId="9" borderId="1" xfId="0" applyFont="1" applyFill="1" applyBorder="1" applyAlignment="1">
      <alignment horizontal="center" vertical="center" wrapText="1"/>
    </xf>
    <xf numFmtId="0" fontId="18" fillId="9" borderId="4" xfId="0" applyFont="1" applyFill="1" applyBorder="1" applyAlignment="1">
      <alignment horizontal="center" vertical="center"/>
    </xf>
    <xf numFmtId="0" fontId="18" fillId="9" borderId="12" xfId="0" applyFont="1" applyFill="1" applyBorder="1" applyAlignment="1">
      <alignment horizontal="center" vertical="center"/>
    </xf>
    <xf numFmtId="0" fontId="18" fillId="9" borderId="5" xfId="0" applyFont="1" applyFill="1" applyBorder="1" applyAlignment="1">
      <alignment horizontal="center" vertical="center"/>
    </xf>
    <xf numFmtId="0" fontId="21" fillId="3" borderId="1" xfId="2" applyFont="1" applyFill="1" applyBorder="1" applyAlignment="1">
      <alignment vertical="center" wrapText="1"/>
    </xf>
    <xf numFmtId="0" fontId="21" fillId="3" borderId="1" xfId="2" applyFont="1" applyFill="1" applyBorder="1" applyAlignment="1">
      <alignment horizontal="center" vertical="center" wrapText="1"/>
    </xf>
    <xf numFmtId="0" fontId="22" fillId="3" borderId="1" xfId="2" applyFont="1" applyFill="1" applyBorder="1" applyAlignment="1">
      <alignment vertical="center"/>
    </xf>
    <xf numFmtId="0" fontId="21" fillId="3" borderId="1" xfId="2" applyFont="1" applyFill="1" applyBorder="1" applyAlignment="1">
      <alignment horizontal="center" vertical="center"/>
    </xf>
    <xf numFmtId="3" fontId="23" fillId="0" borderId="1" xfId="3" applyNumberFormat="1" applyFont="1" applyBorder="1" applyAlignment="1">
      <alignment vertical="center"/>
    </xf>
    <xf numFmtId="3" fontId="24" fillId="0" borderId="1" xfId="3" applyNumberFormat="1" applyFont="1" applyBorder="1" applyAlignment="1">
      <alignment horizontal="center" vertical="center"/>
    </xf>
    <xf numFmtId="164" fontId="21" fillId="3" borderId="1" xfId="2" applyNumberFormat="1" applyFont="1" applyFill="1" applyBorder="1" applyAlignment="1">
      <alignment horizontal="center" vertical="center"/>
    </xf>
    <xf numFmtId="164" fontId="25" fillId="3" borderId="1" xfId="4" applyNumberFormat="1" applyFont="1" applyFill="1" applyBorder="1" applyAlignment="1">
      <alignment horizontal="center" vertical="center" wrapText="1"/>
    </xf>
    <xf numFmtId="167" fontId="25" fillId="3" borderId="1" xfId="5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horizontal="left"/>
    </xf>
    <xf numFmtId="0" fontId="21" fillId="4" borderId="0" xfId="2" applyFont="1" applyFill="1" applyAlignment="1">
      <alignment horizontal="center" vertical="center" wrapText="1"/>
    </xf>
    <xf numFmtId="0" fontId="27" fillId="4" borderId="0" xfId="2" applyFont="1" applyFill="1" applyAlignment="1">
      <alignment horizontal="center" vertical="center" wrapText="1"/>
    </xf>
    <xf numFmtId="3" fontId="25" fillId="5" borderId="1" xfId="2" applyNumberFormat="1" applyFont="1" applyFill="1" applyBorder="1" applyAlignment="1">
      <alignment horizontal="center" vertical="center" wrapText="1"/>
    </xf>
    <xf numFmtId="3" fontId="25" fillId="0" borderId="1" xfId="2" applyNumberFormat="1" applyFont="1" applyBorder="1" applyAlignment="1">
      <alignment horizontal="center" vertical="center" wrapText="1"/>
    </xf>
    <xf numFmtId="164" fontId="21" fillId="4" borderId="0" xfId="2" applyNumberFormat="1" applyFont="1" applyFill="1" applyAlignment="1">
      <alignment horizontal="center" vertical="center" wrapText="1"/>
    </xf>
    <xf numFmtId="164" fontId="25" fillId="5" borderId="1" xfId="2" applyNumberFormat="1" applyFont="1" applyFill="1" applyBorder="1" applyAlignment="1">
      <alignment vertical="center" wrapText="1"/>
    </xf>
    <xf numFmtId="0" fontId="21" fillId="4" borderId="0" xfId="2" applyFont="1" applyFill="1" applyAlignment="1">
      <alignment horizontal="center" vertical="center"/>
    </xf>
    <xf numFmtId="1" fontId="23" fillId="3" borderId="1" xfId="3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top"/>
    </xf>
    <xf numFmtId="164" fontId="14" fillId="4" borderId="0" xfId="2" applyNumberFormat="1" applyFont="1" applyFill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4" fillId="4" borderId="3" xfId="0" applyFont="1" applyFill="1" applyBorder="1" applyAlignment="1">
      <alignment horizontal="center" vertical="top"/>
    </xf>
    <xf numFmtId="0" fontId="4" fillId="4" borderId="3" xfId="0" applyFont="1" applyFill="1" applyBorder="1" applyAlignment="1">
      <alignment horizontal="left" vertical="top"/>
    </xf>
    <xf numFmtId="0" fontId="4" fillId="4" borderId="10" xfId="0" applyFont="1" applyFill="1" applyBorder="1" applyAlignment="1">
      <alignment horizontal="left" vertical="top"/>
    </xf>
    <xf numFmtId="0" fontId="14" fillId="0" borderId="0" xfId="2" applyFont="1" applyAlignment="1">
      <alignment horizontal="center" vertical="center" wrapText="1"/>
    </xf>
    <xf numFmtId="0" fontId="28" fillId="4" borderId="4" xfId="6" applyFont="1" applyFill="1" applyBorder="1" applyAlignment="1">
      <alignment horizontal="center" vertical="center"/>
    </xf>
    <xf numFmtId="0" fontId="28" fillId="4" borderId="5" xfId="6" applyFont="1" applyFill="1" applyBorder="1" applyAlignment="1">
      <alignment horizontal="center" vertical="center"/>
    </xf>
    <xf numFmtId="16" fontId="4" fillId="4" borderId="4" xfId="6" applyNumberFormat="1" applyFont="1" applyFill="1" applyBorder="1" applyAlignment="1">
      <alignment horizontal="center" vertical="center"/>
    </xf>
    <xf numFmtId="16" fontId="4" fillId="4" borderId="5" xfId="6" applyNumberFormat="1" applyFont="1" applyFill="1" applyBorder="1" applyAlignment="1">
      <alignment horizontal="center" vertical="center"/>
    </xf>
    <xf numFmtId="165" fontId="4" fillId="4" borderId="4" xfId="6" applyNumberFormat="1" applyFont="1" applyFill="1" applyBorder="1" applyAlignment="1">
      <alignment horizontal="center" vertical="center"/>
    </xf>
    <xf numFmtId="165" fontId="4" fillId="4" borderId="5" xfId="6" applyNumberFormat="1" applyFont="1" applyFill="1" applyBorder="1" applyAlignment="1">
      <alignment horizontal="center" vertical="center"/>
    </xf>
    <xf numFmtId="0" fontId="4" fillId="4" borderId="4" xfId="6" applyFont="1" applyFill="1" applyBorder="1" applyAlignment="1">
      <alignment horizontal="center" vertical="center" wrapText="1"/>
    </xf>
    <xf numFmtId="0" fontId="4" fillId="4" borderId="5" xfId="6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3" fontId="26" fillId="0" borderId="0" xfId="0" applyNumberFormat="1" applyFont="1" applyAlignment="1">
      <alignment horizontal="left"/>
    </xf>
    <xf numFmtId="0" fontId="5" fillId="4" borderId="1" xfId="7" quotePrefix="1" applyFont="1" applyFill="1" applyBorder="1" applyAlignment="1">
      <alignment horizontal="center" vertical="center" wrapText="1"/>
    </xf>
  </cellXfs>
  <cellStyles count="9">
    <cellStyle name="Comma 6" xfId="4" xr:uid="{00000000-0005-0000-0000-000000000000}"/>
    <cellStyle name="Comma 74 2" xfId="5" xr:uid="{00000000-0005-0000-0000-000001000000}"/>
    <cellStyle name="Hyperlink 2" xfId="8" xr:uid="{00000000-0005-0000-0000-000002000000}"/>
    <cellStyle name="Normal" xfId="0" builtinId="0"/>
    <cellStyle name="Normal 10" xfId="2" xr:uid="{00000000-0005-0000-0000-000004000000}"/>
    <cellStyle name="Normal 10 2" xfId="6" xr:uid="{00000000-0005-0000-0000-000005000000}"/>
    <cellStyle name="Normal 133 3" xfId="3" xr:uid="{00000000-0005-0000-0000-000006000000}"/>
    <cellStyle name="Normal 133 3 3" xfId="7" xr:uid="{00000000-0005-0000-0000-000007000000}"/>
    <cellStyle name="Normal_Forms" xfId="1" xr:uid="{00000000-0005-0000-0000-000008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460375</xdr:colOff>
      <xdr:row>11</xdr:row>
      <xdr:rowOff>269875</xdr:rowOff>
    </xdr:from>
    <xdr:to>
      <xdr:col>4</xdr:col>
      <xdr:colOff>1365612</xdr:colOff>
      <xdr:row>13</xdr:row>
      <xdr:rowOff>10584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1375" y="4905375"/>
          <a:ext cx="2841987" cy="13070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1520824</xdr:colOff>
      <xdr:row>0</xdr:row>
      <xdr:rowOff>0</xdr:rowOff>
    </xdr:from>
    <xdr:to>
      <xdr:col>4</xdr:col>
      <xdr:colOff>517118</xdr:colOff>
      <xdr:row>2</xdr:row>
      <xdr:rowOff>371394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0824" y="0"/>
          <a:ext cx="6018336" cy="752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MAI\BCThue\Nam%202009\Tu%20van%20ke%20toan\Monthly%20report%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PRINTING\COSTING%20FOR%20MER\MUNSTER\MUNSTER%20FALL%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Documents%20and%20Settings\ThuTo\Desktop\Unavailable\COST_PRICE_Game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2"/>
  <sheetViews>
    <sheetView tabSelected="1" view="pageBreakPreview" zoomScale="60" zoomScaleNormal="40" zoomScalePageLayoutView="55" workbookViewId="0">
      <selection activeCell="N6" sqref="N6"/>
    </sheetView>
  </sheetViews>
  <sheetFormatPr defaultColWidth="9.1796875" defaultRowHeight="15.5"/>
  <cols>
    <col min="1" max="1" width="13.1796875" style="1" customWidth="1"/>
    <col min="2" max="2" width="10.453125" style="1" customWidth="1"/>
    <col min="3" max="3" width="14.1796875" style="1" customWidth="1"/>
    <col min="4" max="4" width="13.54296875" style="1" customWidth="1"/>
    <col min="5" max="5" width="24.26953125" style="1" customWidth="1"/>
    <col min="6" max="6" width="10.54296875" style="1" customWidth="1"/>
    <col min="7" max="7" width="27.453125" style="1" customWidth="1"/>
    <col min="8" max="8" width="13.26953125" style="1" customWidth="1"/>
    <col min="9" max="11" width="12.26953125" style="1" customWidth="1"/>
    <col min="12" max="12" width="21.26953125" style="1" customWidth="1"/>
    <col min="13" max="13" width="28.7265625" style="1" customWidth="1"/>
    <col min="14" max="14" width="28" style="1" customWidth="1"/>
    <col min="15" max="16384" width="9.1796875" style="1"/>
  </cols>
  <sheetData>
    <row r="1" spans="1:16" ht="25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64"/>
      <c r="M1" s="6" t="s">
        <v>0</v>
      </c>
      <c r="N1" s="2" t="s">
        <v>6</v>
      </c>
    </row>
    <row r="2" spans="1:16" ht="21.65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64"/>
      <c r="M2" s="6" t="s">
        <v>1</v>
      </c>
      <c r="N2" s="3" t="s">
        <v>2</v>
      </c>
    </row>
    <row r="3" spans="1:16" ht="21.6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65"/>
      <c r="M3" s="6" t="s">
        <v>4</v>
      </c>
      <c r="N3" s="4" t="s">
        <v>5</v>
      </c>
    </row>
    <row r="4" spans="1:16" ht="10.15" customHeight="1">
      <c r="A4" s="13"/>
      <c r="B4" s="13"/>
      <c r="C4" s="13"/>
      <c r="D4" s="13"/>
      <c r="E4" s="13"/>
      <c r="F4" s="14"/>
      <c r="G4" s="14"/>
      <c r="H4" s="14"/>
      <c r="I4" s="14"/>
      <c r="J4" s="13"/>
      <c r="K4" s="13"/>
      <c r="L4" s="13"/>
      <c r="M4" s="27"/>
      <c r="N4" s="27"/>
    </row>
    <row r="5" spans="1:16">
      <c r="A5" s="15" t="s">
        <v>7</v>
      </c>
      <c r="B5" s="99" t="s">
        <v>53</v>
      </c>
      <c r="C5" s="99"/>
      <c r="D5" s="99"/>
      <c r="E5" s="16"/>
      <c r="F5" s="73" t="s">
        <v>8</v>
      </c>
      <c r="G5" s="74"/>
      <c r="H5" s="112" t="s">
        <v>55</v>
      </c>
      <c r="I5" s="113"/>
      <c r="J5" s="17"/>
      <c r="K5" s="17"/>
      <c r="L5" s="18"/>
      <c r="M5" s="19" t="s">
        <v>9</v>
      </c>
      <c r="N5" s="20">
        <v>45650</v>
      </c>
    </row>
    <row r="6" spans="1:16" ht="49" customHeight="1">
      <c r="A6" s="21" t="s">
        <v>10</v>
      </c>
      <c r="B6" s="102"/>
      <c r="C6" s="102"/>
      <c r="D6" s="102"/>
      <c r="E6" s="16"/>
      <c r="F6" s="73" t="s">
        <v>11</v>
      </c>
      <c r="G6" s="74"/>
      <c r="H6" s="106" t="s">
        <v>51</v>
      </c>
      <c r="I6" s="107"/>
      <c r="J6" s="17"/>
      <c r="K6" s="17"/>
      <c r="L6" s="18"/>
      <c r="M6" s="19" t="s">
        <v>12</v>
      </c>
      <c r="N6" s="118" t="s">
        <v>57</v>
      </c>
    </row>
    <row r="7" spans="1:16" ht="21.75" customHeight="1">
      <c r="A7" s="21" t="s">
        <v>13</v>
      </c>
      <c r="B7" s="103"/>
      <c r="C7" s="103"/>
      <c r="D7" s="5"/>
      <c r="E7" s="16"/>
      <c r="F7" s="73" t="s">
        <v>14</v>
      </c>
      <c r="G7" s="74"/>
      <c r="H7" s="108">
        <f>N5+7</f>
        <v>45657</v>
      </c>
      <c r="I7" s="109"/>
      <c r="J7" s="17"/>
      <c r="K7" s="17"/>
      <c r="L7" s="18"/>
      <c r="M7" s="19" t="s">
        <v>15</v>
      </c>
      <c r="N7" s="22" t="s">
        <v>49</v>
      </c>
    </row>
    <row r="8" spans="1:16" ht="21.75" customHeight="1">
      <c r="A8" s="23" t="s">
        <v>16</v>
      </c>
      <c r="B8" s="104"/>
      <c r="C8" s="104"/>
      <c r="D8" s="11"/>
      <c r="E8" s="16"/>
      <c r="F8" s="73" t="s">
        <v>17</v>
      </c>
      <c r="G8" s="74"/>
      <c r="H8" s="110">
        <f>N5+30</f>
        <v>45680</v>
      </c>
      <c r="I8" s="111"/>
      <c r="J8" s="24"/>
      <c r="K8" s="24"/>
      <c r="L8" s="18"/>
      <c r="M8" s="19" t="s">
        <v>18</v>
      </c>
      <c r="N8" s="25" t="s">
        <v>50</v>
      </c>
    </row>
    <row r="9" spans="1:16" ht="5.5" customHeight="1">
      <c r="A9" s="26"/>
      <c r="B9" s="26"/>
      <c r="C9" s="26"/>
      <c r="D9" s="26"/>
      <c r="E9" s="14"/>
      <c r="F9" s="26"/>
      <c r="G9" s="26"/>
      <c r="H9" s="26"/>
      <c r="I9" s="26"/>
      <c r="J9" s="14"/>
      <c r="K9" s="14"/>
      <c r="L9" s="14"/>
      <c r="M9" s="27"/>
      <c r="N9" s="27"/>
    </row>
    <row r="10" spans="1:16" ht="46.5">
      <c r="A10" s="7" t="s">
        <v>19</v>
      </c>
      <c r="B10" s="8" t="s">
        <v>20</v>
      </c>
      <c r="C10" s="8" t="s">
        <v>21</v>
      </c>
      <c r="D10" s="8" t="s">
        <v>22</v>
      </c>
      <c r="E10" s="8" t="s">
        <v>23</v>
      </c>
      <c r="F10" s="7" t="s">
        <v>24</v>
      </c>
      <c r="G10" s="7" t="s">
        <v>25</v>
      </c>
      <c r="H10" s="7" t="s">
        <v>26</v>
      </c>
      <c r="I10" s="10" t="s">
        <v>27</v>
      </c>
      <c r="J10" s="10" t="s">
        <v>28</v>
      </c>
      <c r="K10" s="10" t="s">
        <v>29</v>
      </c>
      <c r="L10" s="9" t="s">
        <v>30</v>
      </c>
      <c r="M10" s="7" t="s">
        <v>31</v>
      </c>
      <c r="N10" s="7" t="s">
        <v>3</v>
      </c>
    </row>
    <row r="11" spans="1:16" s="89" customFormat="1" ht="153.75" customHeight="1">
      <c r="A11" s="80"/>
      <c r="B11" s="81"/>
      <c r="C11" s="80" t="s">
        <v>36</v>
      </c>
      <c r="D11" s="81" t="s">
        <v>45</v>
      </c>
      <c r="E11" s="80" t="s">
        <v>56</v>
      </c>
      <c r="F11" s="82"/>
      <c r="G11" s="97" t="s">
        <v>37</v>
      </c>
      <c r="H11" s="83" t="s">
        <v>38</v>
      </c>
      <c r="I11" s="84">
        <f>DETAILS!E13</f>
        <v>462</v>
      </c>
      <c r="J11" s="84">
        <v>0</v>
      </c>
      <c r="K11" s="85">
        <f>I11-J11</f>
        <v>462</v>
      </c>
      <c r="L11" s="86">
        <v>1102</v>
      </c>
      <c r="M11" s="87">
        <f>L11*K11</f>
        <v>509124</v>
      </c>
      <c r="N11" s="88" t="s">
        <v>46</v>
      </c>
      <c r="P11" s="117">
        <f>K11-17</f>
        <v>445</v>
      </c>
    </row>
    <row r="12" spans="1:16" ht="61.5" customHeight="1">
      <c r="A12" s="31"/>
      <c r="B12" s="28"/>
      <c r="C12" s="28"/>
      <c r="D12" s="28"/>
      <c r="E12" s="28"/>
      <c r="F12" s="29"/>
      <c r="G12" s="30"/>
      <c r="H12" s="31"/>
      <c r="I12" s="32"/>
      <c r="J12" s="32"/>
      <c r="K12" s="12"/>
      <c r="L12" s="33"/>
      <c r="M12" s="34"/>
      <c r="N12" s="35"/>
    </row>
    <row r="13" spans="1:16" ht="61.5" customHeight="1">
      <c r="A13" s="31"/>
      <c r="B13" s="28"/>
      <c r="C13" s="28"/>
      <c r="D13" s="28"/>
      <c r="E13" s="28"/>
      <c r="F13" s="36"/>
      <c r="G13" s="30"/>
      <c r="H13" s="31"/>
      <c r="I13" s="37"/>
      <c r="J13" s="37"/>
      <c r="K13" s="12"/>
      <c r="L13" s="33"/>
      <c r="M13" s="34"/>
      <c r="N13" s="35"/>
    </row>
    <row r="14" spans="1:16" ht="21.75" customHeight="1">
      <c r="A14" s="38"/>
      <c r="B14" s="38"/>
      <c r="C14" s="39"/>
      <c r="D14" s="39"/>
      <c r="E14" s="39"/>
      <c r="F14" s="40"/>
      <c r="G14" s="41"/>
      <c r="H14" s="38"/>
      <c r="I14" s="42"/>
      <c r="J14" s="42"/>
      <c r="K14" s="42"/>
      <c r="L14" s="43"/>
      <c r="M14" s="44"/>
      <c r="N14" s="45"/>
    </row>
    <row r="15" spans="1:16" s="89" customFormat="1" ht="33.65" customHeight="1">
      <c r="A15" s="90"/>
      <c r="B15" s="90"/>
      <c r="C15" s="90"/>
      <c r="D15" s="90"/>
      <c r="E15" s="90"/>
      <c r="F15" s="90"/>
      <c r="G15" s="91"/>
      <c r="H15" s="91" t="s">
        <v>32</v>
      </c>
      <c r="I15" s="92">
        <f>SUM(I11:I13)</f>
        <v>462</v>
      </c>
      <c r="J15" s="93"/>
      <c r="K15" s="92">
        <f>SUM(K11:K13)</f>
        <v>462</v>
      </c>
      <c r="L15" s="94"/>
      <c r="M15" s="95">
        <f>SUM(M11:M13)</f>
        <v>509124</v>
      </c>
      <c r="N15" s="96"/>
    </row>
    <row r="16" spans="1:16" ht="21.75" customHeight="1">
      <c r="A16" s="47"/>
      <c r="B16" s="47"/>
      <c r="C16" s="48"/>
      <c r="D16" s="48"/>
      <c r="E16" s="48"/>
      <c r="F16" s="48"/>
      <c r="G16" s="46"/>
      <c r="H16" s="46"/>
      <c r="I16" s="46"/>
      <c r="J16" s="46"/>
      <c r="K16" s="46"/>
      <c r="L16" s="49"/>
      <c r="M16" s="49"/>
      <c r="N16" s="46"/>
    </row>
    <row r="17" spans="1:14" ht="21.75" customHeight="1">
      <c r="A17" s="105" t="s">
        <v>33</v>
      </c>
      <c r="B17" s="105"/>
      <c r="C17" s="50"/>
      <c r="D17" s="51"/>
      <c r="E17" s="101" t="s">
        <v>34</v>
      </c>
      <c r="F17" s="101"/>
      <c r="G17" s="101"/>
      <c r="H17" s="52"/>
      <c r="I17" s="53"/>
      <c r="J17" s="53"/>
      <c r="K17" s="53"/>
      <c r="L17" s="100" t="s">
        <v>35</v>
      </c>
      <c r="M17" s="100"/>
      <c r="N17" s="46"/>
    </row>
    <row r="18" spans="1:14" ht="21.75" customHeight="1">
      <c r="A18" s="54"/>
      <c r="B18" s="55"/>
      <c r="C18" s="54"/>
      <c r="D18" s="54"/>
      <c r="E18" s="54"/>
      <c r="F18" s="54"/>
      <c r="G18" s="54"/>
      <c r="H18" s="56"/>
      <c r="I18" s="56"/>
      <c r="J18" s="56"/>
    </row>
    <row r="19" spans="1:14" ht="21.75" customHeight="1">
      <c r="A19" s="54"/>
      <c r="B19" s="55"/>
      <c r="C19" s="54"/>
      <c r="D19" s="54"/>
      <c r="E19" s="54"/>
      <c r="F19" s="54"/>
      <c r="G19" s="54"/>
      <c r="H19" s="56"/>
      <c r="I19" s="56"/>
      <c r="J19" s="56"/>
    </row>
    <row r="20" spans="1:14" ht="21.75" customHeight="1">
      <c r="A20" s="57"/>
      <c r="B20" s="58"/>
      <c r="C20" s="54"/>
      <c r="D20" s="54"/>
      <c r="E20" s="54"/>
      <c r="F20" s="54"/>
      <c r="G20" s="59"/>
      <c r="H20" s="59"/>
      <c r="I20" s="54"/>
      <c r="J20" s="56"/>
    </row>
    <row r="21" spans="1:14" ht="21.75" customHeight="1">
      <c r="A21" s="56"/>
      <c r="B21" s="60"/>
      <c r="C21" s="61"/>
      <c r="D21" s="56"/>
      <c r="E21" s="62"/>
      <c r="F21" s="62"/>
      <c r="G21" s="56"/>
      <c r="H21" s="63"/>
      <c r="I21" s="63"/>
      <c r="J21" s="56"/>
    </row>
    <row r="22" spans="1:14" ht="21.75" customHeight="1"/>
    <row r="23" spans="1:14" ht="21.75" customHeight="1"/>
    <row r="24" spans="1:14" ht="21.75" customHeight="1"/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3.5" customHeight="1"/>
    <row r="60" ht="23.5" customHeight="1"/>
    <row r="61" ht="23.5" customHeight="1"/>
    <row r="62" ht="23.5" customHeight="1"/>
  </sheetData>
  <mergeCells count="11">
    <mergeCell ref="B5:D5"/>
    <mergeCell ref="L17:M17"/>
    <mergeCell ref="E17:G17"/>
    <mergeCell ref="B6:D6"/>
    <mergeCell ref="B7:C7"/>
    <mergeCell ref="B8:C8"/>
    <mergeCell ref="A17:B17"/>
    <mergeCell ref="H6:I6"/>
    <mergeCell ref="H7:I7"/>
    <mergeCell ref="H8:I8"/>
    <mergeCell ref="H5:I5"/>
  </mergeCells>
  <printOptions horizontalCentered="1"/>
  <pageMargins left="0.25" right="0.25" top="1.0416666666666667" bottom="0.75" header="0.3" footer="0.3"/>
  <pageSetup paperSize="9" scale="40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I13"/>
  <sheetViews>
    <sheetView view="pageBreakPreview" topLeftCell="A4" zoomScale="60" zoomScaleNormal="100" workbookViewId="0">
      <selection activeCell="E10" sqref="E10"/>
    </sheetView>
  </sheetViews>
  <sheetFormatPr defaultColWidth="9.1796875" defaultRowHeight="14.5"/>
  <cols>
    <col min="1" max="1" width="25.1796875" style="66" customWidth="1"/>
    <col min="2" max="2" width="29.54296875" style="66" customWidth="1"/>
    <col min="3" max="3" width="49.7265625" style="66" customWidth="1"/>
    <col min="4" max="4" width="30.81640625" style="66" hidden="1" customWidth="1"/>
    <col min="5" max="5" width="46.81640625" bestFit="1" customWidth="1"/>
  </cols>
  <sheetData>
    <row r="3" spans="1:9" ht="32.25" customHeight="1"/>
    <row r="6" spans="1:9" s="66" customFormat="1" ht="61.5" customHeight="1">
      <c r="A6" s="67" t="s">
        <v>39</v>
      </c>
      <c r="B6" s="67" t="s">
        <v>40</v>
      </c>
      <c r="C6" s="67" t="s">
        <v>41</v>
      </c>
      <c r="D6" s="67" t="s">
        <v>42</v>
      </c>
      <c r="E6" s="68" t="s">
        <v>43</v>
      </c>
    </row>
    <row r="7" spans="1:9" s="66" customFormat="1" ht="26.25" customHeight="1">
      <c r="A7" s="69"/>
      <c r="B7" s="70"/>
      <c r="C7" s="71"/>
      <c r="D7" s="71"/>
      <c r="E7" s="68"/>
      <c r="H7" s="66">
        <v>20</v>
      </c>
      <c r="I7" s="66">
        <f>2/20</f>
        <v>0.1</v>
      </c>
    </row>
    <row r="8" spans="1:9" s="66" customFormat="1" ht="26.25" customHeight="1">
      <c r="A8" s="75" t="s">
        <v>54</v>
      </c>
      <c r="B8" s="75" t="s">
        <v>47</v>
      </c>
      <c r="C8" s="75" t="s">
        <v>52</v>
      </c>
      <c r="D8" s="75">
        <v>37</v>
      </c>
      <c r="E8" s="76">
        <f>ROUNDUP(D8*2*1.04,0)+1</f>
        <v>78</v>
      </c>
      <c r="G8" s="66">
        <v>670</v>
      </c>
      <c r="H8" s="66">
        <f>ROUND((G8*1.1)/$H$7,0)</f>
        <v>37</v>
      </c>
      <c r="I8" s="66">
        <f>ROUND(G8*1.1*$I$7,0)</f>
        <v>74</v>
      </c>
    </row>
    <row r="9" spans="1:9" s="66" customFormat="1" ht="26.25" customHeight="1">
      <c r="A9" s="67"/>
      <c r="B9" s="67"/>
      <c r="C9" s="67"/>
      <c r="D9" s="67"/>
      <c r="E9" s="68"/>
    </row>
    <row r="10" spans="1:9" s="66" customFormat="1" ht="26.25" customHeight="1">
      <c r="A10" s="75" t="str">
        <f>A8</f>
        <v>PO#003425</v>
      </c>
      <c r="B10" s="75" t="s">
        <v>48</v>
      </c>
      <c r="C10" s="75" t="str">
        <f>C8</f>
        <v>SPRING 25</v>
      </c>
      <c r="D10" s="75">
        <v>184</v>
      </c>
      <c r="E10" s="76">
        <f>ROUNDUP(D10*2*1.04,0)+1</f>
        <v>384</v>
      </c>
      <c r="G10" s="66">
        <v>3350</v>
      </c>
      <c r="H10" s="66">
        <f>ROUND((G10*1.1)/$H$7,0)</f>
        <v>184</v>
      </c>
      <c r="I10" s="66">
        <f>ROUND(G10*1.1*$I$7,0)</f>
        <v>369</v>
      </c>
    </row>
    <row r="11" spans="1:9" s="66" customFormat="1" ht="26.25" customHeight="1">
      <c r="A11" s="67"/>
      <c r="B11" s="67"/>
      <c r="C11" s="67"/>
      <c r="D11" s="67"/>
      <c r="E11" s="98"/>
    </row>
    <row r="12" spans="1:9" s="66" customFormat="1" ht="26.25" customHeight="1">
      <c r="A12" s="77"/>
      <c r="B12" s="78"/>
      <c r="C12" s="79"/>
      <c r="D12" s="79"/>
      <c r="E12" s="76"/>
    </row>
    <row r="13" spans="1:9" ht="28.5" customHeight="1">
      <c r="A13" s="114" t="s">
        <v>44</v>
      </c>
      <c r="B13" s="115"/>
      <c r="C13" s="116"/>
      <c r="D13" s="72">
        <f>SUM(D8:D11)</f>
        <v>221</v>
      </c>
      <c r="E13" s="72">
        <f>SUM(E8:E11)</f>
        <v>462</v>
      </c>
    </row>
  </sheetData>
  <mergeCells count="1">
    <mergeCell ref="A13:C13"/>
  </mergeCells>
  <pageMargins left="0.7" right="0.7" top="0.75" bottom="0.75" header="0.3" footer="0.3"/>
  <pageSetup paperSize="9" scale="57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35C24D-AB22-4354-98D8-6D0DF4588B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0E5664-D9F7-4905-84D9-4D783AE15A80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3.xml><?xml version="1.0" encoding="utf-8"?>
<ds:datastoreItem xmlns:ds="http://schemas.openxmlformats.org/officeDocument/2006/customXml" ds:itemID="{0F40EBBC-D459-424B-9339-FC4403F2F9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MER.QT-1.BM2</vt:lpstr>
      <vt:lpstr>DETAILS</vt:lpstr>
      <vt:lpstr>DETAILS!Print_Area</vt:lpstr>
      <vt:lpstr>'MER.QT-1.BM2'!Print_Area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Quy Nguyen Le</cp:lastModifiedBy>
  <cp:lastPrinted>2024-05-17T04:34:43Z</cp:lastPrinted>
  <dcterms:created xsi:type="dcterms:W3CDTF">2020-11-11T02:21:38Z</dcterms:created>
  <dcterms:modified xsi:type="dcterms:W3CDTF">2024-12-24T02:53:30Z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