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6-SS26/2-SUMMER 26/2-PRODUCTION/4-INTERNAL-PURCHASE-ORDER/4-2-TRIM-ORDER/TRIM-PO/SIGN-PO/"/>
    </mc:Choice>
  </mc:AlternateContent>
  <xr:revisionPtr revIDLastSave="290" documentId="13_ncr:1_{5834EBE4-1252-412B-AD99-81411A84D162}" xr6:coauthVersionLast="47" xr6:coauthVersionMax="47" xr10:uidLastSave="{0D856762-A376-44F3-B16D-14114B3041DA}"/>
  <bookViews>
    <workbookView xWindow="-110" yWindow="-110" windowWidth="19420" windowHeight="10300" xr2:uid="{00000000-000D-0000-FFFF-FFFF00000000}"/>
  </bookViews>
  <sheets>
    <sheet name="MER.QT-1.BM2" sheetId="1" r:id="rId1"/>
    <sheet name="DETAIL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SCM40" localSheetId="1">'[1]Raw material movement'!#REF!</definedName>
    <definedName name="____SCM40">'[1]Raw material movement'!#REF!</definedName>
    <definedName name="___SCM40" localSheetId="1">'[2]Raw material movement'!#REF!</definedName>
    <definedName name="___SCM40">'[2]Raw material movement'!#REF!</definedName>
    <definedName name="__SCM40" localSheetId="1">'[3]Raw material movement'!#REF!</definedName>
    <definedName name="__SCM40">'[3]Raw material movement'!#REF!</definedName>
    <definedName name="_2DATA_DATA2_L" localSheetId="1">'[4]#REF'!#REF!</definedName>
    <definedName name="_2DATA_DATA2_L">'[4]#REF'!#REF!</definedName>
    <definedName name="_DATA_DATA2_L" localSheetId="1">'[5]#REF'!#REF!</definedName>
    <definedName name="_DATA_DATA2_L">'[5]#REF'!#REF!</definedName>
    <definedName name="_Fill" localSheetId="1" hidden="1">#REF!</definedName>
    <definedName name="_Fill" hidden="1">#REF!</definedName>
    <definedName name="_xlnm._FilterDatabase" localSheetId="1" hidden="1">DETAILS!$A$7:$E$7</definedName>
    <definedName name="_SCM40" localSheetId="1">'[2]Raw material movement'!#REF!</definedName>
    <definedName name="_SCM40">'[2]Raw material movement'!#REF!</definedName>
    <definedName name="AB" localSheetId="1">#REF!</definedName>
    <definedName name="AB">#REF!</definedName>
    <definedName name="CODE">[6]CODE!$A$6:$B$156</definedName>
    <definedName name="dsdf" localSheetId="1">'[1]Raw material movement'!#REF!</definedName>
    <definedName name="dsdf">'[1]Raw material movement'!#REF!</definedName>
    <definedName name="IB" localSheetId="1">#REF!</definedName>
    <definedName name="IB">#REF!</definedName>
    <definedName name="MAHANG" localSheetId="1">#REF!</definedName>
    <definedName name="MAHANG">#REF!</definedName>
    <definedName name="MAVT">[7]Code!$A$7:$A$73</definedName>
    <definedName name="_xlnm.Print_Area" localSheetId="1">DETAILS!$A$1:$E$48</definedName>
    <definedName name="_xlnm.Print_Area" localSheetId="0">'MER.QT-1.BM2'!$A$1:$N$17</definedName>
    <definedName name="WAFORD" localSheetId="1">#REF!</definedName>
    <definedName name="WAF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E24" i="2"/>
  <c r="E20" i="2"/>
  <c r="E18" i="2"/>
  <c r="E16" i="2"/>
  <c r="E14" i="2"/>
  <c r="E12" i="2"/>
  <c r="E10" i="2"/>
  <c r="E8" i="2"/>
  <c r="E45" i="2"/>
  <c r="E43" i="2"/>
  <c r="E41" i="2"/>
  <c r="E39" i="2"/>
  <c r="E37" i="2"/>
  <c r="E35" i="2"/>
  <c r="E33" i="2"/>
  <c r="E31" i="2"/>
  <c r="E29" i="2"/>
  <c r="C37" i="2" l="1"/>
  <c r="C41" i="2" s="1"/>
  <c r="C43" i="2" s="1"/>
  <c r="C45" i="2" s="1"/>
  <c r="A37" i="2"/>
  <c r="A41" i="2" s="1"/>
  <c r="A43" i="2" s="1"/>
  <c r="A45" i="2" s="1"/>
  <c r="A33" i="2"/>
  <c r="A35" i="2" s="1"/>
  <c r="A39" i="2" s="1"/>
  <c r="A31" i="2"/>
  <c r="D47" i="2" l="1"/>
  <c r="C31" i="2"/>
  <c r="C33" i="2" s="1"/>
  <c r="C35" i="2" s="1"/>
  <c r="C39" i="2" s="1"/>
  <c r="E26" i="2"/>
  <c r="H8" i="1"/>
  <c r="E47" i="2" l="1"/>
  <c r="H7" i="1" l="1"/>
  <c r="C16" i="2" l="1"/>
  <c r="C20" i="2" s="1"/>
  <c r="A16" i="2"/>
  <c r="A22" i="2" l="1"/>
  <c r="A24" i="2" s="1"/>
  <c r="A26" i="2" s="1"/>
  <c r="A20" i="2"/>
  <c r="A12" i="2"/>
  <c r="C10" i="2" l="1"/>
  <c r="C12" i="2" s="1"/>
  <c r="C14" i="2" s="1"/>
  <c r="A10" i="2"/>
  <c r="A14" i="2" s="1"/>
  <c r="A18" i="2" s="1"/>
  <c r="C22" i="2" l="1"/>
  <c r="C24" i="2" s="1"/>
  <c r="C26" i="2" s="1"/>
  <c r="C18" i="2"/>
  <c r="K11" i="1"/>
  <c r="I15" i="1" l="1"/>
  <c r="M11" i="1"/>
  <c r="M15" i="1" s="1"/>
  <c r="K15" i="1"/>
</calcChain>
</file>

<file path=xl/sharedStrings.xml><?xml version="1.0" encoding="utf-8"?>
<sst xmlns="http://schemas.openxmlformats.org/spreadsheetml/2006/main" count="76" uniqueCount="66">
  <si>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</si>
  <si>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</si>
  <si>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</si>
  <si>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</si>
  <si>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</si>
  <si>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</si>
  <si>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</si>
  <si>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</si>
  <si>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</si>
  <si>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</si>
  <si>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</si>
  <si>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</si>
  <si>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</si>
  <si>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</si>
  <si>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</si>
  <si>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</si>
  <si>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</si>
  <si>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</si>
  <si>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</si>
  <si>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</si>
  <si>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</si>
  <si>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</si>
  <si>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</si>
  <si>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</si>
  <si>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</si>
  <si>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</si>
  <si>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</si>
  <si>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</si>
  <si>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</si>
  <si>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</si>
  <si>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</si>
  <si>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</si>
  <si>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</si>
  <si>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</si>
  <si>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</si>
  <si>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</si>
  <si>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CARTON STICKER</t>
  </si>
  <si>
    <t>SIZE AND QUALITY SAME AS LAST SEASON</t>
  </si>
  <si>
    <t>NỀN TRẮNG CHỮ ĐEN</t>
  </si>
  <si>
    <t>PCS</t>
  </si>
  <si>
    <t>PO NO</t>
  </si>
  <si>
    <t>SHIP TO</t>
  </si>
  <si>
    <t>SEASON</t>
  </si>
  <si>
    <t>CARTON</t>
  </si>
  <si>
    <t>QTY STICKER
 CARTON</t>
  </si>
  <si>
    <t>TOTAL</t>
  </si>
  <si>
    <t xml:space="preserve"> 7CM X 22CM</t>
  </si>
  <si>
    <t>VUI LÒNG CHỈNH THEO LAYOUT KÍCH MỚI DÁN VỪA THÙNG</t>
  </si>
  <si>
    <t>US-WHSE-NJ</t>
  </si>
  <si>
    <t>UK-WHSE</t>
  </si>
  <si>
    <t>JP-WHSE</t>
  </si>
  <si>
    <t>PALACE</t>
  </si>
  <si>
    <t>KR-WORKS</t>
  </si>
  <si>
    <t xml:space="preserve">NL-WHSE-EU </t>
  </si>
  <si>
    <t>US-WHSE-LA</t>
  </si>
  <si>
    <t>SH TRIMS</t>
  </si>
  <si>
    <t>CAN-1POINT</t>
  </si>
  <si>
    <t>FLIPSIDE</t>
  </si>
  <si>
    <t>BÍCH</t>
  </si>
  <si>
    <t>SS26-SUMMER</t>
  </si>
  <si>
    <t>SUMMER 26</t>
  </si>
  <si>
    <t>PALACE-HK</t>
  </si>
  <si>
    <t>P19  SS26   G2863</t>
  </si>
  <si>
    <t>PALACE-IT-CN</t>
  </si>
  <si>
    <t>PO#003817</t>
  </si>
  <si>
    <t>PO#003804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</si>
</sst>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28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b/>
      <sz val="25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name val="Muli"/>
    </font>
    <font>
      <b/>
      <sz val="16"/>
      <color rgb="FFFF0000"/>
      <name val="Muli"/>
    </font>
    <font>
      <sz val="16"/>
      <color indexed="8"/>
      <name val="Muli"/>
    </font>
    <font>
      <b/>
      <sz val="16"/>
      <color indexed="8"/>
      <name val="Muli"/>
    </font>
    <font>
      <b/>
      <sz val="16"/>
      <name val="Muli"/>
    </font>
    <font>
      <sz val="16"/>
      <color theme="1"/>
      <name val="Muli"/>
    </font>
    <font>
      <b/>
      <u/>
      <sz val="16"/>
      <name val="Muli"/>
    </font>
    <font>
      <sz val="14"/>
      <name val="Muli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9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9" fillId="4" borderId="10" xfId="8" applyFont="1" applyFill="1" applyBorder="1" applyAlignment="1" applyProtection="1">
      <alignment vertical="top"/>
    </xf>
    <xf numFmtId="3" fontId="10" fillId="0" borderId="1" xfId="3" applyNumberFormat="1" applyFont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15" fontId="4" fillId="4" borderId="1" xfId="6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" xfId="7" quotePrefix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4" borderId="1" xfId="6" applyFont="1" applyFill="1" applyBorder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vertical="center"/>
    </xf>
    <xf numFmtId="1" fontId="12" fillId="3" borderId="1" xfId="3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3" fontId="12" fillId="0" borderId="1" xfId="3" applyNumberFormat="1" applyFont="1" applyBorder="1" applyAlignment="1">
      <alignment vertical="center"/>
    </xf>
    <xf numFmtId="164" fontId="4" fillId="3" borderId="1" xfId="2" applyNumberFormat="1" applyFont="1" applyFill="1" applyBorder="1" applyAlignment="1">
      <alignment horizontal="center" vertical="center"/>
    </xf>
    <xf numFmtId="164" fontId="5" fillId="3" borderId="1" xfId="4" applyNumberFormat="1" applyFont="1" applyFill="1" applyBorder="1" applyAlignment="1">
      <alignment horizontal="center" vertical="center" wrapText="1"/>
    </xf>
    <xf numFmtId="167" fontId="4" fillId="3" borderId="1" xfId="5" applyNumberFormat="1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/>
    </xf>
    <xf numFmtId="1" fontId="12" fillId="7" borderId="1" xfId="3" applyNumberFormat="1" applyFont="1" applyFill="1" applyBorder="1" applyAlignment="1">
      <alignment horizontal="center" vertical="center"/>
    </xf>
    <xf numFmtId="3" fontId="10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4" fontId="15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3" fillId="0" borderId="0" xfId="2" applyFont="1" applyAlignment="1">
      <alignment vertical="center" wrapText="1"/>
    </xf>
    <xf numFmtId="0" fontId="13" fillId="4" borderId="0" xfId="2" applyFont="1" applyFill="1" applyAlignment="1">
      <alignment horizontal="center" vertical="center"/>
    </xf>
    <xf numFmtId="0" fontId="16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5" fillId="4" borderId="4" xfId="6" applyFont="1" applyFill="1" applyBorder="1" applyAlignment="1">
      <alignment vertical="center"/>
    </xf>
    <xf numFmtId="0" fontId="5" fillId="4" borderId="5" xfId="6" applyFont="1" applyFill="1" applyBorder="1" applyAlignment="1">
      <alignment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/>
    </xf>
    <xf numFmtId="0" fontId="17" fillId="9" borderId="12" xfId="0" applyFont="1" applyFill="1" applyBorder="1" applyAlignment="1">
      <alignment horizontal="center" vertical="center"/>
    </xf>
    <xf numFmtId="0" fontId="17" fillId="9" borderId="5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vertical="center" wrapText="1"/>
    </xf>
    <xf numFmtId="0" fontId="20" fillId="3" borderId="1" xfId="2" applyFont="1" applyFill="1" applyBorder="1" applyAlignment="1">
      <alignment horizontal="center" vertical="center" wrapText="1"/>
    </xf>
    <xf numFmtId="0" fontId="21" fillId="3" borderId="1" xfId="2" applyFont="1" applyFill="1" applyBorder="1" applyAlignment="1">
      <alignment vertical="center"/>
    </xf>
    <xf numFmtId="0" fontId="20" fillId="3" borderId="1" xfId="2" applyFont="1" applyFill="1" applyBorder="1" applyAlignment="1">
      <alignment horizontal="center" vertical="center"/>
    </xf>
    <xf numFmtId="3" fontId="22" fillId="0" borderId="1" xfId="3" applyNumberFormat="1" applyFont="1" applyBorder="1" applyAlignment="1">
      <alignment vertical="center"/>
    </xf>
    <xf numFmtId="3" fontId="23" fillId="0" borderId="1" xfId="3" applyNumberFormat="1" applyFont="1" applyBorder="1" applyAlignment="1">
      <alignment horizontal="center" vertical="center"/>
    </xf>
    <xf numFmtId="164" fontId="20" fillId="3" borderId="1" xfId="2" applyNumberFormat="1" applyFont="1" applyFill="1" applyBorder="1" applyAlignment="1">
      <alignment horizontal="center" vertical="center"/>
    </xf>
    <xf numFmtId="164" fontId="24" fillId="3" borderId="1" xfId="4" applyNumberFormat="1" applyFont="1" applyFill="1" applyBorder="1" applyAlignment="1">
      <alignment horizontal="center" vertical="center" wrapText="1"/>
    </xf>
    <xf numFmtId="167" fontId="24" fillId="3" borderId="1" xfId="5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0" fillId="4" borderId="0" xfId="2" applyFont="1" applyFill="1" applyAlignment="1">
      <alignment horizontal="center" vertical="center" wrapText="1"/>
    </xf>
    <xf numFmtId="0" fontId="26" fillId="4" borderId="0" xfId="2" applyFont="1" applyFill="1" applyAlignment="1">
      <alignment horizontal="center" vertical="center" wrapText="1"/>
    </xf>
    <xf numFmtId="3" fontId="24" fillId="5" borderId="1" xfId="2" applyNumberFormat="1" applyFont="1" applyFill="1" applyBorder="1" applyAlignment="1">
      <alignment horizontal="center" vertical="center" wrapText="1"/>
    </xf>
    <xf numFmtId="3" fontId="24" fillId="0" borderId="1" xfId="2" applyNumberFormat="1" applyFont="1" applyBorder="1" applyAlignment="1">
      <alignment horizontal="center" vertical="center" wrapText="1"/>
    </xf>
    <xf numFmtId="164" fontId="20" fillId="4" borderId="0" xfId="2" applyNumberFormat="1" applyFont="1" applyFill="1" applyAlignment="1">
      <alignment horizontal="center" vertical="center" wrapText="1"/>
    </xf>
    <xf numFmtId="164" fontId="24" fillId="5" borderId="1" xfId="2" applyNumberFormat="1" applyFont="1" applyFill="1" applyBorder="1" applyAlignment="1">
      <alignment vertical="center" wrapText="1"/>
    </xf>
    <xf numFmtId="0" fontId="20" fillId="4" borderId="0" xfId="2" applyFont="1" applyFill="1" applyAlignment="1">
      <alignment horizontal="center" vertical="center"/>
    </xf>
    <xf numFmtId="1" fontId="22" fillId="3" borderId="1" xfId="3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top"/>
    </xf>
    <xf numFmtId="164" fontId="13" fillId="4" borderId="0" xfId="2" applyNumberFormat="1" applyFont="1" applyFill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4" fillId="4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horizontal="left" vertical="top"/>
    </xf>
    <xf numFmtId="0" fontId="13" fillId="0" borderId="0" xfId="2" applyFont="1" applyAlignment="1">
      <alignment horizontal="center" vertical="center" wrapText="1"/>
    </xf>
    <xf numFmtId="0" fontId="27" fillId="4" borderId="4" xfId="6" applyFont="1" applyFill="1" applyBorder="1" applyAlignment="1">
      <alignment horizontal="center" vertical="center"/>
    </xf>
    <xf numFmtId="0" fontId="27" fillId="4" borderId="5" xfId="6" applyFont="1" applyFill="1" applyBorder="1" applyAlignment="1">
      <alignment horizontal="center" vertical="center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4" fillId="4" borderId="4" xfId="6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</cellXfs>
  <cellStyles count="9">
    <cellStyle name="Comma 6" xfId="4" xr:uid="{00000000-0005-0000-0000-000000000000}"/>
    <cellStyle name="Comma 74 2" xfId="5" xr:uid="{00000000-0005-0000-0000-000001000000}"/>
    <cellStyle name="Hyperlink 2" xfId="8" xr:uid="{00000000-0005-0000-0000-000002000000}"/>
    <cellStyle name="Normal" xfId="0" builtinId="0"/>
    <cellStyle name="Normal 10" xfId="2" xr:uid="{00000000-0005-0000-0000-000004000000}"/>
    <cellStyle name="Normal 10 2" xfId="6" xr:uid="{00000000-0005-0000-0000-000005000000}"/>
    <cellStyle name="Normal 133 3" xfId="3" xr:uid="{00000000-0005-0000-0000-000006000000}"/>
    <cellStyle name="Normal 133 3 3" xfId="7" xr:uid="{00000000-0005-0000-0000-000007000000}"/>
    <cellStyle name="Normal_Forms" xfId="1" xr:uid="{00000000-0005-0000-0000-000008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10</xdr:row>
      <xdr:rowOff>1725082</xdr:rowOff>
    </xdr:from>
    <xdr:to>
      <xdr:col>4</xdr:col>
      <xdr:colOff>1584764</xdr:colOff>
      <xdr:row>12</xdr:row>
      <xdr:rowOff>698500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E2775F-3D8C-EEDF-570F-A1413D1BB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540249"/>
          <a:ext cx="3267514" cy="1703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Documents%20and%20Settings\ThuTo\Desktop\Unavailable\COST_PRICE_Ga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2"/>
  <sheetViews>
    <sheetView tabSelected="1" view="pageBreakPreview" zoomScale="60" zoomScaleNormal="40" zoomScalePageLayoutView="55" workbookViewId="0">
      <selection activeCell="N6" sqref="N6"/>
    </sheetView>
  </sheetViews>
  <sheetFormatPr defaultColWidth="9.1796875" defaultRowHeight="18"/>
  <cols>
    <col min="1" max="1" width="13.1796875" style="1" customWidth="1"/>
    <col min="2" max="2" width="10.453125" style="1" customWidth="1"/>
    <col min="3" max="3" width="14.1796875" style="1" customWidth="1"/>
    <col min="4" max="4" width="13.54296875" style="1" customWidth="1"/>
    <col min="5" max="5" width="24.26953125" style="1" customWidth="1"/>
    <col min="6" max="6" width="10.54296875" style="1" customWidth="1"/>
    <col min="7" max="7" width="27.453125" style="1" customWidth="1"/>
    <col min="8" max="8" width="13.26953125" style="1" customWidth="1"/>
    <col min="9" max="11" width="12.26953125" style="1" customWidth="1"/>
    <col min="12" max="12" width="21.26953125" style="1" customWidth="1"/>
    <col min="13" max="13" width="28.7265625" style="1" customWidth="1"/>
    <col min="14" max="14" width="28" style="1" customWidth="1"/>
    <col min="15" max="16384" width="9.1796875" style="1"/>
  </cols>
  <sheetData>
    <row r="1" spans="1:14" ht="2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65"/>
      <c r="M1" s="6" t="s">
        <v>0</v>
      </c>
      <c r="N1" s="2" t="s">
        <v>6</v>
      </c>
    </row>
    <row r="2" spans="1:14" ht="21.6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65"/>
      <c r="M2" s="6" t="s">
        <v>1</v>
      </c>
      <c r="N2" s="3" t="s">
        <v>2</v>
      </c>
    </row>
    <row r="3" spans="1:14" ht="21.6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66"/>
      <c r="M3" s="6" t="s">
        <v>4</v>
      </c>
      <c r="N3" s="4" t="s">
        <v>5</v>
      </c>
    </row>
    <row r="4" spans="1:14" ht="10.15" customHeight="1">
      <c r="A4" s="13"/>
      <c r="B4" s="13"/>
      <c r="C4" s="13"/>
      <c r="D4" s="13"/>
      <c r="E4" s="13"/>
      <c r="F4" s="14"/>
      <c r="G4" s="14"/>
      <c r="H4" s="14"/>
      <c r="I4" s="14"/>
      <c r="J4" s="13"/>
      <c r="K4" s="13"/>
      <c r="L4" s="13"/>
      <c r="M4" s="28"/>
      <c r="N4" s="28"/>
    </row>
    <row r="5" spans="1:14">
      <c r="A5" s="15" t="s">
        <v>7</v>
      </c>
      <c r="B5" s="102" t="s">
        <v>55</v>
      </c>
      <c r="C5" s="102"/>
      <c r="D5" s="102"/>
      <c r="E5" s="16"/>
      <c r="F5" s="74" t="s">
        <v>8</v>
      </c>
      <c r="G5" s="75"/>
      <c r="H5" s="115" t="s">
        <v>51</v>
      </c>
      <c r="I5" s="116"/>
      <c r="J5" s="17"/>
      <c r="K5" s="17"/>
      <c r="L5" s="18"/>
      <c r="M5" s="19" t="s">
        <v>9</v>
      </c>
      <c r="N5" s="20">
        <v>46002</v>
      </c>
    </row>
    <row r="6" spans="1:14" ht="21.75" customHeight="1">
      <c r="A6" s="21" t="s">
        <v>10</v>
      </c>
      <c r="B6" s="105"/>
      <c r="C6" s="105"/>
      <c r="D6" s="105"/>
      <c r="E6" s="16"/>
      <c r="F6" s="74" t="s">
        <v>11</v>
      </c>
      <c r="G6" s="75"/>
      <c r="H6" s="109" t="s">
        <v>59</v>
      </c>
      <c r="I6" s="110"/>
      <c r="J6" s="17"/>
      <c r="K6" s="17"/>
      <c r="L6" s="18"/>
      <c r="M6" s="19" t="s">
        <v>12</v>
      </c>
      <c r="N6" s="22"/>
    </row>
    <row r="7" spans="1:14" ht="21.75" customHeight="1">
      <c r="A7" s="21" t="s">
        <v>13</v>
      </c>
      <c r="B7" s="106"/>
      <c r="C7" s="106"/>
      <c r="D7" s="5"/>
      <c r="E7" s="16"/>
      <c r="F7" s="74" t="s">
        <v>14</v>
      </c>
      <c r="G7" s="75"/>
      <c r="H7" s="111">
        <f>N5+7</f>
        <v>46009</v>
      </c>
      <c r="I7" s="112"/>
      <c r="J7" s="17"/>
      <c r="K7" s="17"/>
      <c r="L7" s="18"/>
      <c r="M7" s="19" t="s">
        <v>15</v>
      </c>
      <c r="N7" s="23" t="s">
        <v>62</v>
      </c>
    </row>
    <row r="8" spans="1:14" ht="21.75" customHeight="1">
      <c r="A8" s="24" t="s">
        <v>16</v>
      </c>
      <c r="B8" s="107"/>
      <c r="C8" s="107"/>
      <c r="D8" s="11"/>
      <c r="E8" s="16"/>
      <c r="F8" s="74" t="s">
        <v>17</v>
      </c>
      <c r="G8" s="75"/>
      <c r="H8" s="113">
        <f>N5+30</f>
        <v>46032</v>
      </c>
      <c r="I8" s="114"/>
      <c r="J8" s="25"/>
      <c r="K8" s="25"/>
      <c r="L8" s="18"/>
      <c r="M8" s="19" t="s">
        <v>18</v>
      </c>
      <c r="N8" s="26" t="s">
        <v>58</v>
      </c>
    </row>
    <row r="9" spans="1:14" ht="5.5" customHeight="1">
      <c r="A9" s="27"/>
      <c r="B9" s="27"/>
      <c r="C9" s="27"/>
      <c r="D9" s="27"/>
      <c r="E9" s="14"/>
      <c r="F9" s="27"/>
      <c r="G9" s="27"/>
      <c r="H9" s="27"/>
      <c r="I9" s="27"/>
      <c r="J9" s="14"/>
      <c r="K9" s="14"/>
      <c r="L9" s="14"/>
      <c r="M9" s="28"/>
      <c r="N9" s="28"/>
    </row>
    <row r="10" spans="1:14" ht="54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7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4" s="92" customFormat="1" ht="153.75" customHeight="1">
      <c r="A11" s="83"/>
      <c r="B11" s="84"/>
      <c r="C11" s="83" t="s">
        <v>36</v>
      </c>
      <c r="D11" s="84" t="s">
        <v>46</v>
      </c>
      <c r="E11" s="83" t="s">
        <v>37</v>
      </c>
      <c r="F11" s="85"/>
      <c r="G11" s="100" t="s">
        <v>38</v>
      </c>
      <c r="H11" s="86" t="s">
        <v>39</v>
      </c>
      <c r="I11" s="87">
        <v>148</v>
      </c>
      <c r="J11" s="87">
        <v>0</v>
      </c>
      <c r="K11" s="88">
        <f>I11-J11</f>
        <v>148</v>
      </c>
      <c r="L11" s="89">
        <v>1102</v>
      </c>
      <c r="M11" s="90">
        <f>L11*K11</f>
        <v>163096</v>
      </c>
      <c r="N11" s="91" t="s">
        <v>47</v>
      </c>
    </row>
    <row r="12" spans="1:14" ht="61.5" customHeight="1">
      <c r="A12" s="32"/>
      <c r="B12" s="29"/>
      <c r="C12" s="29"/>
      <c r="D12" s="29"/>
      <c r="E12" s="29"/>
      <c r="F12" s="30"/>
      <c r="G12" s="31"/>
      <c r="H12" s="32"/>
      <c r="I12" s="33"/>
      <c r="J12" s="33"/>
      <c r="K12" s="12"/>
      <c r="L12" s="34"/>
      <c r="M12" s="35"/>
      <c r="N12" s="36"/>
    </row>
    <row r="13" spans="1:14" ht="61.5" customHeight="1">
      <c r="A13" s="32"/>
      <c r="B13" s="29"/>
      <c r="C13" s="29"/>
      <c r="D13" s="29"/>
      <c r="E13" s="29"/>
      <c r="F13" s="37"/>
      <c r="G13" s="31"/>
      <c r="H13" s="32"/>
      <c r="I13" s="38"/>
      <c r="J13" s="38"/>
      <c r="K13" s="12"/>
      <c r="L13" s="34"/>
      <c r="M13" s="35"/>
      <c r="N13" s="36"/>
    </row>
    <row r="14" spans="1:14" ht="21.75" customHeight="1">
      <c r="A14" s="39"/>
      <c r="B14" s="39"/>
      <c r="C14" s="40"/>
      <c r="D14" s="40"/>
      <c r="E14" s="40"/>
      <c r="F14" s="41"/>
      <c r="G14" s="42"/>
      <c r="H14" s="39"/>
      <c r="I14" s="43"/>
      <c r="J14" s="43"/>
      <c r="K14" s="43"/>
      <c r="L14" s="44"/>
      <c r="M14" s="45"/>
      <c r="N14" s="46"/>
    </row>
    <row r="15" spans="1:14" s="92" customFormat="1" ht="33.65" customHeight="1">
      <c r="A15" s="93"/>
      <c r="B15" s="93"/>
      <c r="C15" s="93"/>
      <c r="D15" s="93"/>
      <c r="E15" s="93"/>
      <c r="F15" s="93"/>
      <c r="G15" s="94"/>
      <c r="H15" s="94" t="s">
        <v>32</v>
      </c>
      <c r="I15" s="95">
        <f>SUM(I11:I13)</f>
        <v>148</v>
      </c>
      <c r="J15" s="96"/>
      <c r="K15" s="95">
        <f>SUM(K11:K13)</f>
        <v>148</v>
      </c>
      <c r="L15" s="97"/>
      <c r="M15" s="98">
        <f>SUM(M11:M13)</f>
        <v>163096</v>
      </c>
      <c r="N15" s="99"/>
    </row>
    <row r="16" spans="1:14" ht="21.75" customHeight="1">
      <c r="A16" s="48"/>
      <c r="B16" s="48"/>
      <c r="C16" s="49"/>
      <c r="D16" s="49"/>
      <c r="E16" s="49"/>
      <c r="F16" s="49"/>
      <c r="G16" s="47"/>
      <c r="H16" s="47"/>
      <c r="I16" s="47"/>
      <c r="J16" s="47"/>
      <c r="K16" s="47"/>
      <c r="L16" s="50"/>
      <c r="M16" s="50"/>
      <c r="N16" s="47"/>
    </row>
    <row r="17" spans="1:14" ht="21.75" customHeight="1">
      <c r="A17" s="108" t="s">
        <v>33</v>
      </c>
      <c r="B17" s="108"/>
      <c r="C17" s="51"/>
      <c r="D17" s="52"/>
      <c r="E17" s="104" t="s">
        <v>34</v>
      </c>
      <c r="F17" s="104"/>
      <c r="G17" s="104"/>
      <c r="H17" s="53"/>
      <c r="I17" s="54"/>
      <c r="J17" s="54"/>
      <c r="K17" s="54"/>
      <c r="L17" s="103" t="s">
        <v>35</v>
      </c>
      <c r="M17" s="103"/>
      <c r="N17" s="47"/>
    </row>
    <row r="18" spans="1:14" ht="21.75" customHeight="1">
      <c r="A18" s="55"/>
      <c r="B18" s="56"/>
      <c r="C18" s="55"/>
      <c r="D18" s="55"/>
      <c r="E18" s="55"/>
      <c r="F18" s="55"/>
      <c r="G18" s="55"/>
      <c r="H18" s="57"/>
      <c r="I18" s="57"/>
      <c r="J18" s="57"/>
    </row>
    <row r="19" spans="1:14" ht="21.75" customHeight="1">
      <c r="A19" s="55"/>
      <c r="B19" s="56"/>
      <c r="C19" s="55"/>
      <c r="D19" s="55"/>
      <c r="E19" s="55"/>
      <c r="F19" s="55"/>
      <c r="G19" s="55"/>
      <c r="H19" s="57"/>
      <c r="I19" s="57"/>
      <c r="J19" s="57"/>
    </row>
    <row r="20" spans="1:14" ht="21.75" customHeight="1">
      <c r="A20" s="58"/>
      <c r="B20" s="59"/>
      <c r="C20" s="55"/>
      <c r="D20" s="55"/>
      <c r="E20" s="55"/>
      <c r="F20" s="55"/>
      <c r="G20" s="60"/>
      <c r="H20" s="60"/>
      <c r="I20" s="55"/>
      <c r="J20" s="57"/>
    </row>
    <row r="21" spans="1:14" ht="21.75" customHeight="1">
      <c r="A21" s="57"/>
      <c r="B21" s="61"/>
      <c r="C21" s="62"/>
      <c r="D21" s="57"/>
      <c r="E21" s="63"/>
      <c r="F21" s="63"/>
      <c r="G21" s="57"/>
      <c r="H21" s="64"/>
      <c r="I21" s="64"/>
      <c r="J21" s="57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3.5" customHeight="1"/>
    <row r="60" ht="23.5" customHeight="1"/>
    <row r="61" ht="23.5" customHeight="1"/>
    <row r="62" ht="23.5" customHeight="1"/>
  </sheetData>
  <mergeCells count="11">
    <mergeCell ref="B5:D5"/>
    <mergeCell ref="L17:M17"/>
    <mergeCell ref="E17:G17"/>
    <mergeCell ref="B6:D6"/>
    <mergeCell ref="B7:C7"/>
    <mergeCell ref="B8:C8"/>
    <mergeCell ref="A17:B17"/>
    <mergeCell ref="H6:I6"/>
    <mergeCell ref="H7:I7"/>
    <mergeCell ref="H8:I8"/>
    <mergeCell ref="H5:I5"/>
  </mergeCells>
  <printOptions horizontalCentered="1"/>
  <pageMargins left="0.25" right="0.25" top="1.0416666666666667" bottom="0.75" header="0.3" footer="0.3"/>
  <pageSetup paperSize="9" scale="40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E47"/>
  <sheetViews>
    <sheetView view="pageBreakPreview" topLeftCell="A6" zoomScale="60" zoomScaleNormal="100" workbookViewId="0">
      <selection activeCell="F6" sqref="F1:G1048576"/>
    </sheetView>
  </sheetViews>
  <sheetFormatPr defaultColWidth="9.1796875" defaultRowHeight="14.5"/>
  <cols>
    <col min="1" max="1" width="25.1796875" style="67" customWidth="1"/>
    <col min="2" max="2" width="29.54296875" style="67" customWidth="1"/>
    <col min="3" max="3" width="49.7265625" style="67" customWidth="1"/>
    <col min="4" max="4" width="30.81640625" style="67" customWidth="1"/>
    <col min="5" max="5" width="46.81640625" bestFit="1" customWidth="1"/>
  </cols>
  <sheetData>
    <row r="3" spans="1:5" ht="32.25" customHeight="1"/>
    <row r="6" spans="1:5" s="67" customFormat="1" ht="61.5" customHeight="1">
      <c r="A6" s="68" t="s">
        <v>40</v>
      </c>
      <c r="B6" s="68" t="s">
        <v>41</v>
      </c>
      <c r="C6" s="68" t="s">
        <v>42</v>
      </c>
      <c r="D6" s="68" t="s">
        <v>43</v>
      </c>
      <c r="E6" s="69" t="s">
        <v>44</v>
      </c>
    </row>
    <row r="7" spans="1:5" s="67" customFormat="1" ht="26.25" customHeight="1">
      <c r="A7" s="70"/>
      <c r="B7" s="71"/>
      <c r="C7" s="72"/>
      <c r="D7" s="72"/>
      <c r="E7" s="69"/>
    </row>
    <row r="8" spans="1:5" s="67" customFormat="1" ht="26.25" customHeight="1">
      <c r="A8" s="76" t="s">
        <v>65</v>
      </c>
      <c r="B8" s="76" t="s">
        <v>56</v>
      </c>
      <c r="C8" s="76" t="s">
        <v>60</v>
      </c>
      <c r="D8" s="76">
        <v>2</v>
      </c>
      <c r="E8" s="77">
        <f>ROUNDUP(D8*1.1,0)*2</f>
        <v>6</v>
      </c>
    </row>
    <row r="9" spans="1:5" s="67" customFormat="1" ht="26.25" customHeight="1">
      <c r="A9" s="68"/>
      <c r="B9" s="68"/>
      <c r="C9" s="68"/>
      <c r="D9" s="68"/>
      <c r="E9" s="69"/>
    </row>
    <row r="10" spans="1:5" s="67" customFormat="1" ht="26.25" customHeight="1">
      <c r="A10" s="76" t="str">
        <f>A8</f>
        <v>PO#003804</v>
      </c>
      <c r="B10" s="76" t="s">
        <v>57</v>
      </c>
      <c r="C10" s="76" t="str">
        <f>C8</f>
        <v>SUMMER 26</v>
      </c>
      <c r="D10" s="76">
        <v>1</v>
      </c>
      <c r="E10" s="77">
        <f>ROUNDUP(D10*1.1,0)*2</f>
        <v>4</v>
      </c>
    </row>
    <row r="11" spans="1:5" s="67" customFormat="1" ht="26.25" customHeight="1">
      <c r="A11" s="68"/>
      <c r="B11" s="68"/>
      <c r="C11" s="68"/>
      <c r="D11" s="68"/>
      <c r="E11" s="101"/>
    </row>
    <row r="12" spans="1:5" s="67" customFormat="1" ht="26.25" customHeight="1">
      <c r="A12" s="76" t="str">
        <f>A8</f>
        <v>PO#003804</v>
      </c>
      <c r="B12" s="76" t="s">
        <v>50</v>
      </c>
      <c r="C12" s="76" t="str">
        <f>C10</f>
        <v>SUMMER 26</v>
      </c>
      <c r="D12" s="76">
        <v>8</v>
      </c>
      <c r="E12" s="77">
        <f>ROUNDUP(D12*1.1,0)*2</f>
        <v>18</v>
      </c>
    </row>
    <row r="13" spans="1:5" s="67" customFormat="1" ht="26.25" customHeight="1">
      <c r="A13" s="68"/>
      <c r="B13" s="68"/>
      <c r="C13" s="68"/>
      <c r="D13" s="68"/>
      <c r="E13" s="69"/>
    </row>
    <row r="14" spans="1:5" s="67" customFormat="1" ht="26.25" customHeight="1">
      <c r="A14" s="76" t="str">
        <f>A12</f>
        <v>PO#003804</v>
      </c>
      <c r="B14" s="76" t="s">
        <v>52</v>
      </c>
      <c r="C14" s="76" t="str">
        <f>C12</f>
        <v>SUMMER 26</v>
      </c>
      <c r="D14" s="76">
        <v>2</v>
      </c>
      <c r="E14" s="77">
        <f>ROUNDUP(D14*1.1,0)*2</f>
        <v>6</v>
      </c>
    </row>
    <row r="15" spans="1:5" s="67" customFormat="1" ht="26.25" customHeight="1">
      <c r="A15" s="68"/>
      <c r="B15" s="68"/>
      <c r="C15" s="68"/>
      <c r="D15" s="68"/>
      <c r="E15" s="69"/>
    </row>
    <row r="16" spans="1:5" s="67" customFormat="1" ht="26.25" customHeight="1">
      <c r="A16" s="76" t="str">
        <f>A8</f>
        <v>PO#003804</v>
      </c>
      <c r="B16" s="76" t="s">
        <v>53</v>
      </c>
      <c r="C16" s="76" t="str">
        <f>C8</f>
        <v>SUMMER 26</v>
      </c>
      <c r="D16" s="76">
        <v>6</v>
      </c>
      <c r="E16" s="77">
        <f>ROUNDUP(D16*1.1,0)*2</f>
        <v>14</v>
      </c>
    </row>
    <row r="17" spans="1:5" s="67" customFormat="1" ht="26.25" customHeight="1">
      <c r="A17" s="68"/>
      <c r="B17" s="68"/>
      <c r="C17" s="68"/>
      <c r="D17" s="68"/>
      <c r="E17" s="69"/>
    </row>
    <row r="18" spans="1:5" s="67" customFormat="1" ht="26.25" customHeight="1">
      <c r="A18" s="76" t="str">
        <f>A14</f>
        <v>PO#003804</v>
      </c>
      <c r="B18" s="76" t="s">
        <v>61</v>
      </c>
      <c r="C18" s="76" t="str">
        <f>C14</f>
        <v>SUMMER 26</v>
      </c>
      <c r="D18" s="76">
        <v>2</v>
      </c>
      <c r="E18" s="77">
        <f>ROUNDUP(D18*1.1,0)*2</f>
        <v>6</v>
      </c>
    </row>
    <row r="19" spans="1:5" s="67" customFormat="1" ht="26.25" customHeight="1">
      <c r="A19" s="68"/>
      <c r="B19" s="68"/>
      <c r="C19" s="68"/>
      <c r="D19" s="68"/>
      <c r="E19" s="69"/>
    </row>
    <row r="20" spans="1:5" s="67" customFormat="1" ht="26.25" customHeight="1">
      <c r="A20" s="76" t="str">
        <f>A16</f>
        <v>PO#003804</v>
      </c>
      <c r="B20" s="76" t="s">
        <v>63</v>
      </c>
      <c r="C20" s="76" t="str">
        <f>C16</f>
        <v>SUMMER 26</v>
      </c>
      <c r="D20" s="76">
        <v>2</v>
      </c>
      <c r="E20" s="77">
        <f>ROUNDUP(D20*1.1,0)*2</f>
        <v>6</v>
      </c>
    </row>
    <row r="21" spans="1:5" s="67" customFormat="1" ht="26.25" customHeight="1">
      <c r="A21" s="68"/>
      <c r="B21" s="68"/>
      <c r="C21" s="68"/>
      <c r="D21" s="68"/>
      <c r="E21" s="69"/>
    </row>
    <row r="22" spans="1:5" s="67" customFormat="1" ht="26.25" customHeight="1">
      <c r="A22" s="76" t="str">
        <f>A16</f>
        <v>PO#003804</v>
      </c>
      <c r="B22" s="76" t="s">
        <v>49</v>
      </c>
      <c r="C22" s="76" t="str">
        <f>C16</f>
        <v>SUMMER 26</v>
      </c>
      <c r="D22" s="76">
        <v>15</v>
      </c>
      <c r="E22" s="77">
        <f>ROUNDUP(D22*1.1,0)*2</f>
        <v>34</v>
      </c>
    </row>
    <row r="23" spans="1:5" s="67" customFormat="1" ht="26.25" customHeight="1">
      <c r="A23" s="68"/>
      <c r="B23" s="68"/>
      <c r="C23" s="68"/>
      <c r="D23" s="68"/>
      <c r="E23" s="69"/>
    </row>
    <row r="24" spans="1:5" s="67" customFormat="1" ht="26.25" customHeight="1">
      <c r="A24" s="76" t="str">
        <f>A22</f>
        <v>PO#003804</v>
      </c>
      <c r="B24" s="76" t="s">
        <v>54</v>
      </c>
      <c r="C24" s="76" t="str">
        <f>C22</f>
        <v>SUMMER 26</v>
      </c>
      <c r="D24" s="76">
        <v>2</v>
      </c>
      <c r="E24" s="77">
        <f>ROUNDUP(D24*1.1,0)*2</f>
        <v>6</v>
      </c>
    </row>
    <row r="25" spans="1:5" s="67" customFormat="1" ht="26.25" customHeight="1">
      <c r="A25" s="68"/>
      <c r="B25" s="68"/>
      <c r="C25" s="68"/>
      <c r="D25" s="68"/>
      <c r="E25" s="69"/>
    </row>
    <row r="26" spans="1:5" s="67" customFormat="1" ht="26.25" customHeight="1">
      <c r="A26" s="76" t="str">
        <f>A24</f>
        <v>PO#003804</v>
      </c>
      <c r="B26" s="76" t="s">
        <v>48</v>
      </c>
      <c r="C26" s="76" t="str">
        <f>C24</f>
        <v>SUMMER 26</v>
      </c>
      <c r="D26" s="76">
        <v>13</v>
      </c>
      <c r="E26" s="77">
        <f>ROUNDUP(D26*1.08,0)*2</f>
        <v>30</v>
      </c>
    </row>
    <row r="27" spans="1:5" s="67" customFormat="1" ht="26.25" customHeight="1">
      <c r="A27" s="68"/>
      <c r="B27" s="68"/>
      <c r="C27" s="68"/>
      <c r="D27" s="68"/>
      <c r="E27" s="69"/>
    </row>
    <row r="28" spans="1:5" s="67" customFormat="1" ht="26.25" customHeight="1">
      <c r="A28" s="81"/>
      <c r="B28" s="81"/>
      <c r="C28" s="81"/>
      <c r="D28" s="81"/>
      <c r="E28" s="82"/>
    </row>
    <row r="29" spans="1:5" s="67" customFormat="1" ht="26.25" customHeight="1">
      <c r="A29" s="76" t="s">
        <v>64</v>
      </c>
      <c r="B29" s="76" t="s">
        <v>56</v>
      </c>
      <c r="C29" s="76" t="s">
        <v>60</v>
      </c>
      <c r="D29" s="76">
        <v>1</v>
      </c>
      <c r="E29" s="77">
        <f>ROUNDUP(D29*1,0)*2</f>
        <v>2</v>
      </c>
    </row>
    <row r="30" spans="1:5" s="67" customFormat="1" ht="26.25" customHeight="1">
      <c r="A30" s="68"/>
      <c r="B30" s="68"/>
      <c r="C30" s="68"/>
      <c r="D30" s="68"/>
      <c r="E30" s="69"/>
    </row>
    <row r="31" spans="1:5" s="67" customFormat="1" ht="26.25" customHeight="1">
      <c r="A31" s="76" t="str">
        <f>A29</f>
        <v>PO#003817</v>
      </c>
      <c r="B31" s="76" t="s">
        <v>57</v>
      </c>
      <c r="C31" s="76" t="str">
        <f>C29</f>
        <v>SUMMER 26</v>
      </c>
      <c r="D31" s="76">
        <v>1</v>
      </c>
      <c r="E31" s="77">
        <f>ROUNDUP(D31*1,0)*2</f>
        <v>2</v>
      </c>
    </row>
    <row r="32" spans="1:5" s="67" customFormat="1" ht="26.25" customHeight="1">
      <c r="A32" s="68"/>
      <c r="B32" s="68"/>
      <c r="C32" s="68"/>
      <c r="D32" s="68"/>
      <c r="E32" s="101"/>
    </row>
    <row r="33" spans="1:5" s="67" customFormat="1" ht="26.25" customHeight="1">
      <c r="A33" s="76" t="str">
        <f>A29</f>
        <v>PO#003817</v>
      </c>
      <c r="B33" s="76" t="s">
        <v>50</v>
      </c>
      <c r="C33" s="76" t="str">
        <f>C31</f>
        <v>SUMMER 26</v>
      </c>
      <c r="D33" s="76">
        <v>1</v>
      </c>
      <c r="E33" s="77">
        <f>ROUNDUP(D33*1,0)*2</f>
        <v>2</v>
      </c>
    </row>
    <row r="34" spans="1:5" s="67" customFormat="1" ht="26.25" customHeight="1">
      <c r="A34" s="68"/>
      <c r="B34" s="68"/>
      <c r="C34" s="68"/>
      <c r="D34" s="68"/>
      <c r="E34" s="69"/>
    </row>
    <row r="35" spans="1:5" s="67" customFormat="1" ht="26.25" customHeight="1">
      <c r="A35" s="76" t="str">
        <f>A33</f>
        <v>PO#003817</v>
      </c>
      <c r="B35" s="76" t="s">
        <v>52</v>
      </c>
      <c r="C35" s="76" t="str">
        <f>C33</f>
        <v>SUMMER 26</v>
      </c>
      <c r="D35" s="76">
        <v>1</v>
      </c>
      <c r="E35" s="77">
        <f>ROUNDUP(D35*1,0)*2</f>
        <v>2</v>
      </c>
    </row>
    <row r="36" spans="1:5" s="67" customFormat="1" ht="26.25" customHeight="1">
      <c r="A36" s="68"/>
      <c r="B36" s="68"/>
      <c r="C36" s="68"/>
      <c r="D36" s="68"/>
      <c r="E36" s="69"/>
    </row>
    <row r="37" spans="1:5" s="67" customFormat="1" ht="26.25" customHeight="1">
      <c r="A37" s="76" t="str">
        <f>A29</f>
        <v>PO#003817</v>
      </c>
      <c r="B37" s="76" t="s">
        <v>53</v>
      </c>
      <c r="C37" s="76" t="str">
        <f>C29</f>
        <v>SUMMER 26</v>
      </c>
      <c r="D37" s="76">
        <v>1</v>
      </c>
      <c r="E37" s="77">
        <f>ROUNDUP(D37*1,0)*2</f>
        <v>2</v>
      </c>
    </row>
    <row r="38" spans="1:5" s="67" customFormat="1" ht="26.25" customHeight="1">
      <c r="A38" s="68"/>
      <c r="B38" s="68"/>
      <c r="C38" s="68"/>
      <c r="D38" s="68"/>
      <c r="E38" s="69"/>
    </row>
    <row r="39" spans="1:5" s="67" customFormat="1" ht="26.25" customHeight="1">
      <c r="A39" s="76" t="str">
        <f>A35</f>
        <v>PO#003817</v>
      </c>
      <c r="B39" s="76" t="s">
        <v>61</v>
      </c>
      <c r="C39" s="76" t="str">
        <f>C35</f>
        <v>SUMMER 26</v>
      </c>
      <c r="D39" s="76">
        <v>1</v>
      </c>
      <c r="E39" s="77">
        <f>ROUNDUP(D39*1,0)*2</f>
        <v>2</v>
      </c>
    </row>
    <row r="40" spans="1:5" s="67" customFormat="1" ht="26.25" customHeight="1">
      <c r="A40" s="68"/>
      <c r="B40" s="68"/>
      <c r="C40" s="68"/>
      <c r="D40" s="68"/>
      <c r="E40" s="69"/>
    </row>
    <row r="41" spans="1:5" s="67" customFormat="1" ht="26.25" customHeight="1">
      <c r="A41" s="76" t="str">
        <f>A37</f>
        <v>PO#003817</v>
      </c>
      <c r="B41" s="76" t="s">
        <v>49</v>
      </c>
      <c r="C41" s="76" t="str">
        <f>C37</f>
        <v>SUMMER 26</v>
      </c>
      <c r="D41" s="76">
        <v>1</v>
      </c>
      <c r="E41" s="77">
        <f>ROUNDUP(D41*1,0)*2</f>
        <v>2</v>
      </c>
    </row>
    <row r="42" spans="1:5" s="67" customFormat="1" ht="26.25" customHeight="1">
      <c r="A42" s="68"/>
      <c r="B42" s="68"/>
      <c r="C42" s="68"/>
      <c r="D42" s="68"/>
      <c r="E42" s="69"/>
    </row>
    <row r="43" spans="1:5" s="67" customFormat="1" ht="26.25" customHeight="1">
      <c r="A43" s="76" t="str">
        <f>A41</f>
        <v>PO#003817</v>
      </c>
      <c r="B43" s="76" t="s">
        <v>54</v>
      </c>
      <c r="C43" s="76" t="str">
        <f>C41</f>
        <v>SUMMER 26</v>
      </c>
      <c r="D43" s="76">
        <v>1</v>
      </c>
      <c r="E43" s="77">
        <f>ROUNDUP(D43*1,0)*2</f>
        <v>2</v>
      </c>
    </row>
    <row r="44" spans="1:5" s="67" customFormat="1" ht="26.25" customHeight="1">
      <c r="A44" s="68"/>
      <c r="B44" s="68"/>
      <c r="C44" s="68"/>
      <c r="D44" s="68"/>
      <c r="E44" s="69"/>
    </row>
    <row r="45" spans="1:5" s="67" customFormat="1" ht="26.25" customHeight="1">
      <c r="A45" s="76" t="str">
        <f>A43</f>
        <v>PO#003817</v>
      </c>
      <c r="B45" s="76" t="s">
        <v>48</v>
      </c>
      <c r="C45" s="76" t="str">
        <f>C43</f>
        <v>SUMMER 26</v>
      </c>
      <c r="D45" s="76">
        <v>1</v>
      </c>
      <c r="E45" s="77">
        <f>ROUNDUP(D45*1,0)*2</f>
        <v>2</v>
      </c>
    </row>
    <row r="46" spans="1:5" s="67" customFormat="1" ht="26.25" customHeight="1">
      <c r="A46" s="78"/>
      <c r="B46" s="79"/>
      <c r="C46" s="80"/>
      <c r="D46" s="80"/>
      <c r="E46" s="77"/>
    </row>
    <row r="47" spans="1:5" ht="28.5" customHeight="1">
      <c r="A47" s="117" t="s">
        <v>45</v>
      </c>
      <c r="B47" s="118"/>
      <c r="C47" s="119"/>
      <c r="D47" s="73">
        <f>SUM(D8:D45)</f>
        <v>62</v>
      </c>
      <c r="E47" s="73">
        <f>SUM(E8:E45)</f>
        <v>148</v>
      </c>
    </row>
  </sheetData>
  <mergeCells count="1">
    <mergeCell ref="A47:C47"/>
  </mergeCells>
  <pageMargins left="0.7" right="0.7" top="0.75" bottom="0.75" header="0.3" footer="0.3"/>
  <pageSetup paperSize="9" scale="4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0E5664-D9F7-4905-84D9-4D783AE15A80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ECC30C32-196B-403E-AC6D-B547980D1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40EBBC-D459-424B-9339-FC4403F2F9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MER.QT-1.BM2</vt:lpstr>
      <vt:lpstr>DETAILS</vt:lpstr>
      <vt:lpstr>DETAILS!Print_Area</vt:lpstr>
      <vt:lpstr>'MER.QT-1.BM2'!Print_Area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2024-05-17T04:34:43Z</cp:lastPrinted>
  <dcterms:created xsi:type="dcterms:W3CDTF">2020-11-11T02:21:38Z</dcterms:created>
  <dcterms:modified xsi:type="dcterms:W3CDTF">2025-12-11T04:48:08Z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