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4-SS25/2-SUMMER 25/2-PRODUCTION/4-INTERNAL-PURCHASE-ORDER/4-2-TRIM-ORDER/TRIM-PO/SIGN-PO/CUT &amp; SEW/ERP/"/>
    </mc:Choice>
  </mc:AlternateContent>
  <xr:revisionPtr revIDLastSave="153" documentId="13_ncr:1_{947846BE-9151-4E90-A4FC-6D533A387083}" xr6:coauthVersionLast="47" xr6:coauthVersionMax="47" xr10:uidLastSave="{11EC5EF6-0863-4A2E-AC3B-6E80FF3C6574}"/>
  <bookViews>
    <workbookView xWindow="-110" yWindow="-110" windowWidth="19420" windowHeight="10300" tabRatio="868" xr2:uid="{00000000-000D-0000-FFFF-FFFF00000000}"/>
  </bookViews>
  <sheets>
    <sheet name="MER.QT-1.BM2" sheetId="4" r:id="rId1"/>
    <sheet name="DETAIL " sheetId="6" r:id="rId2"/>
    <sheet name="L1-100% COTTON" sheetId="22" r:id="rId3"/>
    <sheet name="L6-100% COTTON" sheetId="21" r:id="rId4"/>
  </sheets>
  <definedNames>
    <definedName name="_xlnm._FilterDatabase" localSheetId="1" hidden="1">'DETAIL '!$A$4:$S$8</definedName>
    <definedName name="_xlnm.Print_Area" localSheetId="1">'DETAIL '!$A$1:$N$8</definedName>
    <definedName name="_xlnm.Print_Area" localSheetId="0">'MER.QT-1.BM2'!$A$1:$O$17</definedName>
    <definedName name="_xlnm.Print_Titles" localSheetId="1">'DETAIL 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1" i="4" l="1"/>
  <c r="I7" i="6"/>
  <c r="G7" i="6"/>
  <c r="I8" i="6"/>
  <c r="A5" i="6"/>
  <c r="A6" i="6"/>
  <c r="A7" i="6"/>
  <c r="I12" i="4" l="1"/>
  <c r="I15" i="4" s="1"/>
  <c r="K12" i="4" l="1"/>
  <c r="M12" i="4" s="1"/>
  <c r="H7" i="4"/>
  <c r="H8" i="4"/>
  <c r="K11" i="4" l="1"/>
  <c r="K15" i="4" l="1"/>
  <c r="M11" i="4"/>
  <c r="M15" i="4" s="1"/>
</calcChain>
</file>

<file path=xl/sharedStrings.xml><?xml version="1.0" encoding="utf-8"?>
<sst xmlns="http://schemas.openxmlformats.org/spreadsheetml/2006/main" count="109" uniqueCount="103">
  <si>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</si>
  <si>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</si>
  <si>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</si>
  <si>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</si>
  <si>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</si>
  <si>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</si>
  <si>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</si>
  <si>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</si>
  <si>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</si>
  <si>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</si>
  <si>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</si>
  <si>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</si>
  <si>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</si>
  <si>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</si>
  <si>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</si>
  <si>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</si>
  <si>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</si>
  <si>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</si>
  <si>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</si>
  <si>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</si>
  <si>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</si>
  <si>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</si>
  <si>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</si>
  <si>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</si>
  <si>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</si>
  <si>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</si>
  <si>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</si>
  <si>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</si>
  <si>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</si>
  <si>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</si>
  <si>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</si>
  <si>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</si>
  <si>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</si>
  <si>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</si>
  <si>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</si>
  <si>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</si>
  <si>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</si>
  <si>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WHITE</t>
  </si>
  <si>
    <t>SIZE AND QUALITY SAME AS LAST SEASON</t>
  </si>
  <si>
    <t>PLEASE SEE DETAIL SHEET FOR STYLE NAME</t>
  </si>
  <si>
    <t>NO</t>
  </si>
  <si>
    <t>STYLE NAME</t>
  </si>
  <si>
    <t>FABRIC CONTENT</t>
  </si>
  <si>
    <t>Q'TY</t>
  </si>
  <si>
    <t>EXTRA</t>
  </si>
  <si>
    <t xml:space="preserve">TOTAL </t>
  </si>
  <si>
    <t>NOTE</t>
  </si>
  <si>
    <t>REFERENCE FOR VISUAL ONLY</t>
  </si>
  <si>
    <t>100% COTTON</t>
  </si>
  <si>
    <t>UA STYLE NO.</t>
  </si>
  <si>
    <t>ITEM</t>
  </si>
  <si>
    <t>CARE LABEL</t>
  </si>
  <si>
    <t>VERSION TIẾNG ANH</t>
  </si>
  <si>
    <t>VERSION TIẾNG HÀN - SẼ GỬI LAYOUT SAU</t>
  </si>
  <si>
    <t>SH TRIMS</t>
  </si>
  <si>
    <t xml:space="preserve">PALACE </t>
  </si>
  <si>
    <t>P19  SS25   G2725</t>
  </si>
  <si>
    <r>
      <t xml:space="preserve">SIZE AND QUALITY SAME AS PREVIOUS ORDER </t>
    </r>
    <r>
      <rPr>
        <b/>
        <sz val="16"/>
        <rFont val="Muli"/>
      </rPr>
      <t>P19-4687</t>
    </r>
  </si>
  <si>
    <t>L1</t>
  </si>
  <si>
    <t>THAM KHẢO NỘI DUNG WASH+ KÍ HIỆU GIẶT, ĐỔI STYLE NAME, TP VẢI NHƯ FILE DETAIL</t>
  </si>
  <si>
    <t>FAR OUT JOGGER</t>
  </si>
  <si>
    <t>PALAIS PRO-TEAM 3/4 JOGGER</t>
  </si>
  <si>
    <t>P-KNIT TRACK JOGGER</t>
  </si>
  <si>
    <t>FAR OUT HOOD</t>
  </si>
  <si>
    <t>1/4 ZIP WASH OUT FUNNEL</t>
  </si>
  <si>
    <t>UNITAS SLUB CREW</t>
  </si>
  <si>
    <t>1 TRUTH SHORT</t>
  </si>
  <si>
    <t>METALICO  SHORT</t>
  </si>
  <si>
    <t>CHERUB PIGMENT WASH HOOD</t>
  </si>
  <si>
    <t>BARBED TRI-FERG HOOD</t>
  </si>
  <si>
    <t>STANDARD SWIM SHORT</t>
  </si>
  <si>
    <t>1 TRUTH JERSEY</t>
  </si>
  <si>
    <t>PALAIS PRO-TEAM JERSEY</t>
  </si>
  <si>
    <t>FAR OUT JERSEY</t>
  </si>
  <si>
    <t>PALACTIC T-SHIRT</t>
  </si>
  <si>
    <t>P-STRIPE T-SHIRT</t>
  </si>
  <si>
    <t>GEEZER POLO</t>
  </si>
  <si>
    <t>MESHER VEST</t>
  </si>
  <si>
    <t>1 TRUTH LONGSLEEVE</t>
  </si>
  <si>
    <t>PALACE LOVE JERSEY</t>
  </si>
  <si>
    <t>GEEZER ZIP FUNNEL</t>
  </si>
  <si>
    <t>BELIEVER ZIP HOOD</t>
  </si>
  <si>
    <t>UNITAS SLUB T-SHIRT</t>
  </si>
  <si>
    <t>STAMP WAFFLE ZIP HOOD</t>
  </si>
  <si>
    <t>P-KNIT TRACK TOP</t>
  </si>
  <si>
    <t>PALAIS PRO-TEAM JACKET</t>
  </si>
  <si>
    <t>INTERNATIONAL RUGBY</t>
  </si>
  <si>
    <t>PALAIS PRO-TEAM CREW</t>
  </si>
  <si>
    <t>REACTO TRI-FERG CREW</t>
  </si>
  <si>
    <t>SPEED P3 HOOD</t>
  </si>
  <si>
    <t>P28TSC101</t>
  </si>
  <si>
    <t>P28TTC103</t>
  </si>
  <si>
    <t>FABRIC NAME</t>
  </si>
  <si>
    <t>#M01 MESH 100% COTTON 125GM2</t>
  </si>
  <si>
    <t>SS25 - SUMMER</t>
  </si>
  <si>
    <t>BÍCH</t>
  </si>
  <si>
    <t>Do not iron</t>
  </si>
  <si>
    <t>Dry flat on horizontal surface</t>
  </si>
  <si>
    <t>Wash with simmilar colours</t>
  </si>
  <si>
    <t>Do not bleach</t>
  </si>
  <si>
    <t>Hang wash only with cold water</t>
  </si>
  <si>
    <t>L6 ( cập nhật ngày 19.11)</t>
  </si>
  <si>
    <t>Do not tumble dry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</si>
</sst>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[$VND]\ #,##0"/>
  </numFmts>
  <fonts count="37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sz val="14"/>
      <name val="Muli"/>
    </font>
    <font>
      <b/>
      <sz val="14"/>
      <name val="Muli"/>
    </font>
    <font>
      <b/>
      <sz val="15"/>
      <name val="Muli"/>
    </font>
    <font>
      <sz val="11"/>
      <color theme="1"/>
      <name val="Muli"/>
    </font>
    <font>
      <sz val="12"/>
      <color theme="1"/>
      <name val="Calibri"/>
      <family val="2"/>
      <scheme val="minor"/>
    </font>
    <font>
      <b/>
      <sz val="11"/>
      <color rgb="FFFF0000"/>
      <name val="Muli"/>
    </font>
    <font>
      <b/>
      <sz val="11"/>
      <color theme="1"/>
      <name val="Muli"/>
    </font>
    <font>
      <sz val="9"/>
      <color theme="1"/>
      <name val="Muli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8"/>
      <name val="Muli"/>
    </font>
    <font>
      <b/>
      <sz val="14"/>
      <color theme="1"/>
      <name val="Muli"/>
    </font>
    <font>
      <b/>
      <u/>
      <sz val="18"/>
      <name val="Muli"/>
    </font>
    <font>
      <b/>
      <sz val="18"/>
      <name val="Muli"/>
    </font>
    <font>
      <sz val="18"/>
      <color theme="1"/>
      <name val="Muli"/>
    </font>
    <font>
      <sz val="11"/>
      <name val="Muli"/>
    </font>
    <font>
      <b/>
      <sz val="14"/>
      <color rgb="FFFF0000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1" fillId="0" borderId="0"/>
  </cellStyleXfs>
  <cellXfs count="138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9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9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3" fontId="10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5" fillId="4" borderId="4" xfId="6" applyFont="1" applyFill="1" applyBorder="1" applyAlignment="1">
      <alignment vertical="center"/>
    </xf>
    <xf numFmtId="15" fontId="17" fillId="4" borderId="1" xfId="6" applyNumberFormat="1" applyFont="1" applyFill="1" applyBorder="1" applyAlignment="1">
      <alignment horizontal="center" vertical="center"/>
    </xf>
    <xf numFmtId="0" fontId="18" fillId="4" borderId="1" xfId="7" quotePrefix="1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5" fillId="4" borderId="5" xfId="6" applyFont="1" applyFill="1" applyBorder="1" applyAlignment="1">
      <alignment vertical="center" wrapText="1"/>
    </xf>
    <xf numFmtId="0" fontId="4" fillId="0" borderId="9" xfId="1" applyFont="1" applyBorder="1" applyAlignment="1" applyProtection="1">
      <alignment vertical="center" wrapText="1"/>
      <protection locked="0"/>
    </xf>
    <xf numFmtId="1" fontId="12" fillId="7" borderId="1" xfId="3" applyNumberFormat="1" applyFont="1" applyFill="1" applyBorder="1" applyAlignment="1">
      <alignment horizontal="center" vertical="center" wrapText="1"/>
    </xf>
    <xf numFmtId="0" fontId="14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17" fillId="3" borderId="1" xfId="2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/>
    </xf>
    <xf numFmtId="0" fontId="20" fillId="0" borderId="0" xfId="0" applyFont="1"/>
    <xf numFmtId="0" fontId="20" fillId="0" borderId="1" xfId="0" applyFont="1" applyBorder="1"/>
    <xf numFmtId="167" fontId="23" fillId="0" borderId="1" xfId="1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/>
    <xf numFmtId="0" fontId="25" fillId="3" borderId="1" xfId="2" applyFont="1" applyFill="1" applyBorder="1" applyAlignment="1">
      <alignment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/>
    </xf>
    <xf numFmtId="1" fontId="27" fillId="3" borderId="1" xfId="3" applyNumberFormat="1" applyFont="1" applyFill="1" applyBorder="1" applyAlignment="1">
      <alignment horizontal="center" vertical="center" wrapText="1"/>
    </xf>
    <xf numFmtId="0" fontId="25" fillId="3" borderId="1" xfId="2" applyFont="1" applyFill="1" applyBorder="1" applyAlignment="1">
      <alignment horizontal="center" vertical="center"/>
    </xf>
    <xf numFmtId="3" fontId="27" fillId="3" borderId="1" xfId="3" applyNumberFormat="1" applyFont="1" applyFill="1" applyBorder="1" applyAlignment="1">
      <alignment vertical="center"/>
    </xf>
    <xf numFmtId="3" fontId="27" fillId="0" borderId="1" xfId="3" applyNumberFormat="1" applyFont="1" applyBorder="1" applyAlignment="1">
      <alignment vertical="center"/>
    </xf>
    <xf numFmtId="3" fontId="28" fillId="0" borderId="1" xfId="3" applyNumberFormat="1" applyFont="1" applyBorder="1" applyAlignment="1">
      <alignment horizontal="center" vertical="center"/>
    </xf>
    <xf numFmtId="168" fontId="25" fillId="3" borderId="1" xfId="9" applyNumberFormat="1" applyFont="1" applyFill="1" applyBorder="1" applyAlignment="1">
      <alignment horizontal="center" vertical="center"/>
    </xf>
    <xf numFmtId="168" fontId="29" fillId="3" borderId="1" xfId="9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67" fontId="30" fillId="0" borderId="1" xfId="5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0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right" vertical="center"/>
    </xf>
    <xf numFmtId="3" fontId="33" fillId="5" borderId="1" xfId="2" applyNumberFormat="1" applyFont="1" applyFill="1" applyBorder="1" applyAlignment="1">
      <alignment horizontal="center" vertical="center" wrapText="1"/>
    </xf>
    <xf numFmtId="3" fontId="33" fillId="0" borderId="1" xfId="2" applyNumberFormat="1" applyFont="1" applyBorder="1" applyAlignment="1">
      <alignment horizontal="center" vertical="center" wrapText="1"/>
    </xf>
    <xf numFmtId="164" fontId="30" fillId="4" borderId="0" xfId="2" applyNumberFormat="1" applyFont="1" applyFill="1" applyAlignment="1">
      <alignment horizontal="center" vertical="center" wrapText="1"/>
    </xf>
    <xf numFmtId="168" fontId="33" fillId="3" borderId="1" xfId="9" applyNumberFormat="1" applyFont="1" applyFill="1" applyBorder="1" applyAlignment="1">
      <alignment horizontal="center" vertical="center" wrapText="1"/>
    </xf>
    <xf numFmtId="0" fontId="30" fillId="4" borderId="0" xfId="2" applyFont="1" applyFill="1" applyAlignment="1">
      <alignment horizontal="center" vertical="center"/>
    </xf>
    <xf numFmtId="0" fontId="34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167" fontId="30" fillId="10" borderId="1" xfId="5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3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0" fillId="3" borderId="1" xfId="11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 wrapText="1"/>
    </xf>
    <xf numFmtId="0" fontId="31" fillId="3" borderId="14" xfId="0" applyFont="1" applyFill="1" applyBorder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31" fillId="3" borderId="15" xfId="0" applyFont="1" applyFill="1" applyBorder="1" applyAlignment="1">
      <alignment vertical="center" wrapText="1"/>
    </xf>
    <xf numFmtId="0" fontId="35" fillId="3" borderId="1" xfId="11" applyFont="1" applyFill="1" applyBorder="1" applyAlignment="1">
      <alignment horizontal="left" vertical="center"/>
    </xf>
    <xf numFmtId="0" fontId="23" fillId="0" borderId="4" xfId="0" applyFont="1" applyBorder="1"/>
    <xf numFmtId="0" fontId="23" fillId="0" borderId="13" xfId="0" applyFont="1" applyBorder="1"/>
    <xf numFmtId="0" fontId="23" fillId="0" borderId="5" xfId="0" applyFont="1" applyBorder="1"/>
    <xf numFmtId="0" fontId="24" fillId="0" borderId="4" xfId="0" applyFont="1" applyBorder="1"/>
    <xf numFmtId="0" fontId="24" fillId="0" borderId="13" xfId="0" applyFont="1" applyBorder="1"/>
    <xf numFmtId="0" fontId="24" fillId="0" borderId="5" xfId="0" applyFont="1" applyBorder="1"/>
    <xf numFmtId="0" fontId="35" fillId="10" borderId="1" xfId="11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6" fillId="3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7" fillId="4" borderId="4" xfId="6" applyFont="1" applyFill="1" applyBorder="1" applyAlignment="1">
      <alignment horizontal="center" vertical="center"/>
    </xf>
    <xf numFmtId="0" fontId="17" fillId="4" borderId="5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19" fillId="3" borderId="4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164" fontId="13" fillId="4" borderId="0" xfId="2" applyNumberFormat="1" applyFont="1" applyFill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</cellXfs>
  <cellStyles count="12">
    <cellStyle name="Comma" xfId="10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1" xr:uid="{F7CA9789-4786-4B17-8AB3-7C82CF0F672B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10</xdr:row>
      <xdr:rowOff>428625</xdr:rowOff>
    </xdr:from>
    <xdr:to>
      <xdr:col>3</xdr:col>
      <xdr:colOff>1134255</xdr:colOff>
      <xdr:row>10</xdr:row>
      <xdr:rowOff>2381250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FF73C7B8-66C8-4189-BCDC-C392E8754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4090458"/>
          <a:ext cx="1102505" cy="1952625"/>
        </a:xfrm>
        <a:prstGeom prst="rect">
          <a:avLst/>
        </a:prstGeom>
      </xdr:spPr>
    </xdr:pic>
    <xdr:clientData/>
  </xdr:twoCellAnchor>
  <xdr:twoCellAnchor editAs="oneCell">
    <xdr:from>
      <xdr:col>3</xdr:col>
      <xdr:colOff>63500</xdr:colOff>
      <xdr:row>11</xdr:row>
      <xdr:rowOff>698500</xdr:rowOff>
    </xdr:from>
    <xdr:to>
      <xdr:col>3</xdr:col>
      <xdr:colOff>1145801</xdr:colOff>
      <xdr:row>11</xdr:row>
      <xdr:rowOff>2270125</xdr:rowOff>
    </xdr:to>
    <xdr:pic>
      <xdr:nvPicPr>
        <xdr:cNvPr id="2" name="Picture 1" descr="A label with text and symbols&#10;&#10;Description automatically generated">
          <a:extLst>
            <a:ext uri="{FF2B5EF4-FFF2-40B4-BE49-F238E27FC236}">
              <a16:creationId xmlns:a16="http://schemas.microsoft.com/office/drawing/2014/main" id="{4494EBBF-B319-4BC0-B0E6-8EB238B46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84500" y="7493000"/>
          <a:ext cx="1082301" cy="1571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231961</xdr:colOff>
      <xdr:row>2</xdr:row>
      <xdr:rowOff>177427</xdr:rowOff>
    </xdr:from>
    <xdr:ext cx="2015099" cy="2581276"/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6337EEAB-4378-4479-ADE0-B140A69A2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22512" y="681692"/>
          <a:ext cx="2015099" cy="2581276"/>
        </a:xfrm>
        <a:prstGeom prst="rect">
          <a:avLst/>
        </a:prstGeom>
      </xdr:spPr>
    </xdr:pic>
    <xdr:clientData/>
  </xdr:oneCellAnchor>
  <xdr:twoCellAnchor>
    <xdr:from>
      <xdr:col>16</xdr:col>
      <xdr:colOff>0</xdr:colOff>
      <xdr:row>4</xdr:row>
      <xdr:rowOff>0</xdr:rowOff>
    </xdr:from>
    <xdr:to>
      <xdr:col>18</xdr:col>
      <xdr:colOff>168088</xdr:colOff>
      <xdr:row>5</xdr:row>
      <xdr:rowOff>0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3B27191F-760B-474B-A072-93CB5B374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58640" y="1326031"/>
          <a:ext cx="1400735" cy="2427942"/>
        </a:xfrm>
        <a:prstGeom prst="rect">
          <a:avLst/>
        </a:prstGeom>
      </xdr:spPr>
    </xdr:pic>
    <xdr:clientData/>
  </xdr:twoCellAnchor>
  <xdr:twoCellAnchor editAs="oneCell">
    <xdr:from>
      <xdr:col>11</xdr:col>
      <xdr:colOff>420220</xdr:colOff>
      <xdr:row>4</xdr:row>
      <xdr:rowOff>102721</xdr:rowOff>
    </xdr:from>
    <xdr:to>
      <xdr:col>13</xdr:col>
      <xdr:colOff>207298</xdr:colOff>
      <xdr:row>11</xdr:row>
      <xdr:rowOff>198883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F055316-973F-A95D-782D-3F795E49E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576176" y="1111250"/>
          <a:ext cx="1075754" cy="2187927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6</xdr:row>
      <xdr:rowOff>0</xdr:rowOff>
    </xdr:from>
    <xdr:to>
      <xdr:col>19</xdr:col>
      <xdr:colOff>546567</xdr:colOff>
      <xdr:row>24</xdr:row>
      <xdr:rowOff>21151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FE0F131-7005-0249-1627-CA5832FD6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898971" y="8964706"/>
          <a:ext cx="1835244" cy="45595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</xdr:colOff>
      <xdr:row>15</xdr:row>
      <xdr:rowOff>165100</xdr:rowOff>
    </xdr:from>
    <xdr:to>
      <xdr:col>4</xdr:col>
      <xdr:colOff>552540</xdr:colOff>
      <xdr:row>38</xdr:row>
      <xdr:rowOff>133567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503100-0E4D-C05B-227A-ABE620002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1900" y="2927350"/>
          <a:ext cx="1759040" cy="42166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130809</xdr:rowOff>
    </xdr:from>
    <xdr:to>
      <xdr:col>0</xdr:col>
      <xdr:colOff>379219</xdr:colOff>
      <xdr:row>17</xdr:row>
      <xdr:rowOff>53364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2E4893-698B-49BE-A9FE-CF146BD5C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940" y="2893059"/>
          <a:ext cx="381033" cy="290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107949</xdr:rowOff>
    </xdr:from>
    <xdr:to>
      <xdr:col>0</xdr:col>
      <xdr:colOff>358171</xdr:colOff>
      <xdr:row>16</xdr:row>
      <xdr:rowOff>153689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6D1A9E-CA5B-409C-A1B6-40E48F64B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4300" y="2870199"/>
          <a:ext cx="358171" cy="2298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138429</xdr:rowOff>
    </xdr:from>
    <xdr:to>
      <xdr:col>0</xdr:col>
      <xdr:colOff>432564</xdr:colOff>
      <xdr:row>17</xdr:row>
      <xdr:rowOff>15260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62E3A5D-35A6-4138-8A83-12CC6C728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31060" y="2900679"/>
          <a:ext cx="434378" cy="245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168909</xdr:rowOff>
    </xdr:from>
    <xdr:to>
      <xdr:col>0</xdr:col>
      <xdr:colOff>278296</xdr:colOff>
      <xdr:row>17</xdr:row>
      <xdr:rowOff>15239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11AB1ED-E0D3-4171-BD70-0243444F8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94840" y="2931159"/>
          <a:ext cx="278296" cy="2146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7619</xdr:rowOff>
    </xdr:from>
    <xdr:to>
      <xdr:col>0</xdr:col>
      <xdr:colOff>434378</xdr:colOff>
      <xdr:row>17</xdr:row>
      <xdr:rowOff>68600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1DACE95-8CE9-4278-972F-351A2372B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21660" y="2954019"/>
          <a:ext cx="434378" cy="245131"/>
        </a:xfrm>
        <a:prstGeom prst="rect">
          <a:avLst/>
        </a:prstGeom>
      </xdr:spPr>
    </xdr:pic>
    <xdr:clientData/>
  </xdr:twoCellAnchor>
  <xdr:twoCellAnchor editAs="oneCell">
    <xdr:from>
      <xdr:col>1</xdr:col>
      <xdr:colOff>1310640</xdr:colOff>
      <xdr:row>36</xdr:row>
      <xdr:rowOff>168004</xdr:rowOff>
    </xdr:from>
    <xdr:to>
      <xdr:col>1</xdr:col>
      <xdr:colOff>1691673</xdr:colOff>
      <xdr:row>38</xdr:row>
      <xdr:rowOff>96002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3D653CC-7421-42BD-9ABD-F4CD36246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5069" y="6717575"/>
          <a:ext cx="381033" cy="29085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145144</xdr:rowOff>
    </xdr:from>
    <xdr:to>
      <xdr:col>1</xdr:col>
      <xdr:colOff>358171</xdr:colOff>
      <xdr:row>38</xdr:row>
      <xdr:rowOff>12177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EDC0F65-F113-46FD-A190-BC57836D7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74429" y="6694715"/>
          <a:ext cx="358171" cy="229890"/>
        </a:xfrm>
        <a:prstGeom prst="rect">
          <a:avLst/>
        </a:prstGeom>
      </xdr:spPr>
    </xdr:pic>
    <xdr:clientData/>
  </xdr:twoCellAnchor>
  <xdr:twoCellAnchor editAs="oneCell">
    <xdr:from>
      <xdr:col>1</xdr:col>
      <xdr:colOff>746760</xdr:colOff>
      <xdr:row>36</xdr:row>
      <xdr:rowOff>175624</xdr:rowOff>
    </xdr:from>
    <xdr:to>
      <xdr:col>1</xdr:col>
      <xdr:colOff>1181138</xdr:colOff>
      <xdr:row>38</xdr:row>
      <xdr:rowOff>57898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59BAC17-BA36-4675-9234-53EEC0D84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21189" y="6725195"/>
          <a:ext cx="434378" cy="245131"/>
        </a:xfrm>
        <a:prstGeom prst="rect">
          <a:avLst/>
        </a:prstGeom>
      </xdr:spPr>
    </xdr:pic>
    <xdr:clientData/>
  </xdr:twoCellAnchor>
  <xdr:twoCellAnchor editAs="oneCell">
    <xdr:from>
      <xdr:col>1</xdr:col>
      <xdr:colOff>510540</xdr:colOff>
      <xdr:row>37</xdr:row>
      <xdr:rowOff>24675</xdr:rowOff>
    </xdr:from>
    <xdr:to>
      <xdr:col>1</xdr:col>
      <xdr:colOff>788836</xdr:colOff>
      <xdr:row>38</xdr:row>
      <xdr:rowOff>57876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DF153A9-3E66-4BA7-A143-92348EFE7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84969" y="6755675"/>
          <a:ext cx="278296" cy="214630"/>
        </a:xfrm>
        <a:prstGeom prst="rect">
          <a:avLst/>
        </a:prstGeom>
      </xdr:spPr>
    </xdr:pic>
    <xdr:clientData/>
  </xdr:twoCellAnchor>
  <xdr:twoCellAnchor editAs="oneCell">
    <xdr:from>
      <xdr:col>1</xdr:col>
      <xdr:colOff>1737360</xdr:colOff>
      <xdr:row>37</xdr:row>
      <xdr:rowOff>47535</xdr:rowOff>
    </xdr:from>
    <xdr:to>
      <xdr:col>2</xdr:col>
      <xdr:colOff>58095</xdr:colOff>
      <xdr:row>38</xdr:row>
      <xdr:rowOff>111237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92EA7D1-07B0-41B2-ABF0-0CBE25FA0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411789" y="6778535"/>
          <a:ext cx="434378" cy="245131"/>
        </a:xfrm>
        <a:prstGeom prst="rect">
          <a:avLst/>
        </a:prstGeom>
      </xdr:spPr>
    </xdr:pic>
    <xdr:clientData/>
  </xdr:twoCellAnchor>
  <xdr:twoCellAnchor editAs="oneCell">
    <xdr:from>
      <xdr:col>0</xdr:col>
      <xdr:colOff>644072</xdr:colOff>
      <xdr:row>23</xdr:row>
      <xdr:rowOff>145143</xdr:rowOff>
    </xdr:from>
    <xdr:to>
      <xdr:col>1</xdr:col>
      <xdr:colOff>18143</xdr:colOff>
      <xdr:row>52</xdr:row>
      <xdr:rowOff>38663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7EFE81-5735-917E-5A2D-0E9276D84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4072" y="4318000"/>
          <a:ext cx="2186214" cy="5154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4DB2-447D-4396-99A4-60683939655D}">
  <sheetPr>
    <pageSetUpPr fitToPage="1"/>
  </sheetPr>
  <dimension ref="A1:R62"/>
  <sheetViews>
    <sheetView tabSelected="1" view="pageBreakPreview" zoomScale="60" zoomScaleNormal="40" zoomScalePageLayoutView="55" workbookViewId="0">
      <selection activeCell="N6" sqref="N6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6.26953125" style="1" customWidth="1"/>
    <col min="4" max="4" width="18.54296875" style="1" customWidth="1"/>
    <col min="5" max="5" width="25.26953125" style="1" customWidth="1"/>
    <col min="6" max="6" width="14.54296875" style="1" customWidth="1"/>
    <col min="7" max="7" width="17.4531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30.542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8" ht="34.5" customHeight="1">
      <c r="A5" s="14" t="s">
        <v>7</v>
      </c>
      <c r="B5" s="117" t="s">
        <v>54</v>
      </c>
      <c r="C5" s="117"/>
      <c r="D5" s="117"/>
      <c r="E5" s="15"/>
      <c r="F5" s="52" t="s">
        <v>8</v>
      </c>
      <c r="G5" s="58"/>
      <c r="H5" s="118" t="s">
        <v>55</v>
      </c>
      <c r="I5" s="119"/>
      <c r="J5" s="16"/>
      <c r="K5" s="16"/>
      <c r="L5" s="17"/>
      <c r="M5" s="18" t="s">
        <v>9</v>
      </c>
      <c r="N5" s="53">
        <v>45569</v>
      </c>
    </row>
    <row r="6" spans="1:18" ht="21.75" customHeight="1">
      <c r="A6" s="19" t="s">
        <v>10</v>
      </c>
      <c r="B6" s="120"/>
      <c r="C6" s="120"/>
      <c r="D6" s="120"/>
      <c r="E6" s="15"/>
      <c r="F6" s="52" t="s">
        <v>11</v>
      </c>
      <c r="G6" s="58"/>
      <c r="H6" s="121" t="s">
        <v>94</v>
      </c>
      <c r="I6" s="122"/>
      <c r="J6" s="16"/>
      <c r="K6" s="16"/>
      <c r="L6" s="17"/>
      <c r="M6" s="18" t="s">
        <v>12</v>
      </c>
      <c r="N6" s="54"/>
    </row>
    <row r="7" spans="1:18" ht="23.25" customHeight="1">
      <c r="A7" s="19" t="s">
        <v>13</v>
      </c>
      <c r="B7" s="123"/>
      <c r="C7" s="123"/>
      <c r="D7" s="5"/>
      <c r="E7" s="15"/>
      <c r="F7" s="52" t="s">
        <v>14</v>
      </c>
      <c r="G7" s="58"/>
      <c r="H7" s="124">
        <f>N5+20</f>
        <v>45589</v>
      </c>
      <c r="I7" s="125"/>
      <c r="J7" s="16"/>
      <c r="K7" s="16"/>
      <c r="L7" s="17"/>
      <c r="M7" s="18" t="s">
        <v>15</v>
      </c>
      <c r="N7" s="114" t="s">
        <v>56</v>
      </c>
    </row>
    <row r="8" spans="1:18" ht="21.75" customHeight="1">
      <c r="A8" s="20" t="s">
        <v>16</v>
      </c>
      <c r="B8" s="126"/>
      <c r="C8" s="126"/>
      <c r="D8" s="11"/>
      <c r="E8" s="15"/>
      <c r="F8" s="52" t="s">
        <v>17</v>
      </c>
      <c r="G8" s="58"/>
      <c r="H8" s="127">
        <f>N5+30</f>
        <v>45599</v>
      </c>
      <c r="I8" s="128"/>
      <c r="J8" s="21"/>
      <c r="K8" s="21"/>
      <c r="L8" s="17"/>
      <c r="M8" s="18" t="s">
        <v>18</v>
      </c>
      <c r="N8" s="55" t="s">
        <v>95</v>
      </c>
    </row>
    <row r="9" spans="1:18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8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ht="246.75" customHeight="1">
      <c r="A11" s="72"/>
      <c r="B11" s="73"/>
      <c r="C11" s="73" t="s">
        <v>51</v>
      </c>
      <c r="D11" s="73"/>
      <c r="E11" s="72" t="s">
        <v>57</v>
      </c>
      <c r="F11" s="74"/>
      <c r="G11" s="75" t="s">
        <v>37</v>
      </c>
      <c r="H11" s="76" t="s">
        <v>36</v>
      </c>
      <c r="I11" s="77">
        <v>140</v>
      </c>
      <c r="J11" s="78">
        <v>0</v>
      </c>
      <c r="K11" s="79">
        <f>I11-J11</f>
        <v>140</v>
      </c>
      <c r="L11" s="80">
        <v>620</v>
      </c>
      <c r="M11" s="81">
        <f>L11*K11</f>
        <v>86800</v>
      </c>
      <c r="N11" s="83" t="s">
        <v>52</v>
      </c>
      <c r="P11" s="1">
        <f>140-91</f>
        <v>49</v>
      </c>
      <c r="R11" s="94"/>
    </row>
    <row r="12" spans="1:18" ht="246.75" customHeight="1">
      <c r="A12" s="72"/>
      <c r="B12" s="73"/>
      <c r="C12" s="73" t="s">
        <v>51</v>
      </c>
      <c r="D12" s="65"/>
      <c r="E12" s="72" t="s">
        <v>38</v>
      </c>
      <c r="F12" s="74"/>
      <c r="G12" s="75" t="s">
        <v>37</v>
      </c>
      <c r="H12" s="76" t="s">
        <v>36</v>
      </c>
      <c r="I12" s="77">
        <f>I11</f>
        <v>140</v>
      </c>
      <c r="J12" s="78">
        <v>0</v>
      </c>
      <c r="K12" s="79">
        <f>I12-J12</f>
        <v>140</v>
      </c>
      <c r="L12" s="80">
        <v>550</v>
      </c>
      <c r="M12" s="81">
        <f>L12*K12</f>
        <v>77000</v>
      </c>
      <c r="N12" s="95" t="s">
        <v>53</v>
      </c>
    </row>
    <row r="13" spans="1:18" ht="61.5" customHeight="1">
      <c r="A13" s="129" t="s">
        <v>39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1"/>
    </row>
    <row r="14" spans="1:18" ht="29.25" customHeight="1">
      <c r="A14" s="24"/>
      <c r="B14" s="24"/>
      <c r="C14" s="25"/>
      <c r="D14" s="25"/>
      <c r="E14" s="25"/>
      <c r="F14" s="26"/>
      <c r="G14" s="60"/>
      <c r="H14" s="24"/>
      <c r="I14" s="27"/>
      <c r="J14" s="27"/>
      <c r="K14" s="27"/>
      <c r="L14" s="28"/>
      <c r="M14" s="29"/>
      <c r="N14" s="30"/>
    </row>
    <row r="15" spans="1:18" s="93" customFormat="1" ht="54" customHeight="1">
      <c r="A15" s="85"/>
      <c r="B15" s="85"/>
      <c r="C15" s="85"/>
      <c r="D15" s="85"/>
      <c r="E15" s="85"/>
      <c r="F15" s="85"/>
      <c r="G15" s="86"/>
      <c r="H15" s="87" t="s">
        <v>32</v>
      </c>
      <c r="I15" s="88">
        <f>SUM(I11:I14)</f>
        <v>280</v>
      </c>
      <c r="J15" s="89"/>
      <c r="K15" s="88">
        <f>SUM(K11:K14)</f>
        <v>280</v>
      </c>
      <c r="L15" s="90"/>
      <c r="M15" s="91">
        <f>SUM(M11:M14)</f>
        <v>163800</v>
      </c>
      <c r="N15" s="92"/>
    </row>
    <row r="16" spans="1:18" ht="21.75" customHeight="1">
      <c r="A16" s="33"/>
      <c r="B16" s="33"/>
      <c r="C16" s="34"/>
      <c r="D16" s="34"/>
      <c r="E16" s="34"/>
      <c r="F16" s="34"/>
      <c r="G16" s="31"/>
      <c r="H16" s="32"/>
      <c r="I16" s="32"/>
      <c r="J16" s="32"/>
      <c r="K16" s="32"/>
      <c r="L16" s="35"/>
      <c r="M16" s="35"/>
      <c r="N16" s="32"/>
    </row>
    <row r="17" spans="1:14" ht="21.75" customHeight="1">
      <c r="A17" s="132" t="s">
        <v>33</v>
      </c>
      <c r="B17" s="132"/>
      <c r="C17" s="36"/>
      <c r="D17" s="37"/>
      <c r="E17" s="133" t="s">
        <v>34</v>
      </c>
      <c r="F17" s="133"/>
      <c r="G17" s="133"/>
      <c r="H17" s="38"/>
      <c r="I17" s="39"/>
      <c r="J17" s="39"/>
      <c r="K17" s="39"/>
      <c r="L17" s="134" t="s">
        <v>35</v>
      </c>
      <c r="M17" s="134"/>
      <c r="N17" s="32"/>
    </row>
    <row r="18" spans="1:14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4" ht="21.75" customHeight="1">
      <c r="A19" s="40"/>
      <c r="B19" s="41"/>
      <c r="C19" s="40"/>
      <c r="D19" s="40"/>
      <c r="E19" s="40"/>
      <c r="F19" s="40"/>
      <c r="G19" s="61"/>
      <c r="H19" s="42"/>
      <c r="I19" s="42"/>
      <c r="J19" s="42"/>
    </row>
    <row r="20" spans="1:14" ht="21.75" customHeight="1">
      <c r="A20" s="43"/>
      <c r="B20" s="44"/>
      <c r="C20" s="40"/>
      <c r="D20" s="40"/>
      <c r="E20" s="40"/>
      <c r="F20" s="40"/>
      <c r="G20" s="62"/>
      <c r="H20" s="45"/>
      <c r="I20" s="40"/>
      <c r="J20" s="42"/>
    </row>
    <row r="21" spans="1:14" ht="21.75" customHeight="1">
      <c r="A21" s="42"/>
      <c r="B21" s="46"/>
      <c r="C21" s="47"/>
      <c r="D21" s="42"/>
      <c r="E21" s="48"/>
      <c r="F21" s="48"/>
      <c r="G21" s="63"/>
      <c r="H21" s="49"/>
      <c r="I21" s="49"/>
      <c r="J21" s="42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25" customHeight="1"/>
    <row r="60" ht="23.25" customHeight="1"/>
    <row r="61" ht="23.25" customHeight="1"/>
    <row r="62" ht="23.25" customHeight="1"/>
  </sheetData>
  <mergeCells count="12">
    <mergeCell ref="B8:C8"/>
    <mergeCell ref="H8:I8"/>
    <mergeCell ref="A13:N13"/>
    <mergeCell ref="A17:B17"/>
    <mergeCell ref="E17:G17"/>
    <mergeCell ref="L17:M17"/>
    <mergeCell ref="B5:D5"/>
    <mergeCell ref="H5:I5"/>
    <mergeCell ref="B6:D6"/>
    <mergeCell ref="H6:I6"/>
    <mergeCell ref="B7:C7"/>
    <mergeCell ref="H7:I7"/>
  </mergeCells>
  <printOptions horizontalCentered="1"/>
  <pageMargins left="0.25" right="0.25" top="1.0416666666666667" bottom="0.75" header="0.3" footer="0.3"/>
  <pageSetup paperSize="9" scale="38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1159-391D-40FD-AF86-8653520B2C18}">
  <sheetPr>
    <pageSetUpPr fitToPage="1"/>
  </sheetPr>
  <dimension ref="A4:S111"/>
  <sheetViews>
    <sheetView view="pageBreakPreview" zoomScale="68" zoomScaleNormal="115" zoomScaleSheetLayoutView="68"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I8" sqref="I8"/>
    </sheetView>
  </sheetViews>
  <sheetFormatPr defaultColWidth="9.1796875" defaultRowHeight="20.25" customHeight="1"/>
  <cols>
    <col min="1" max="1" width="4.7265625" style="67" bestFit="1" customWidth="1"/>
    <col min="2" max="2" width="18.54296875" style="67" customWidth="1"/>
    <col min="3" max="3" width="18" style="67" hidden="1" customWidth="1"/>
    <col min="4" max="4" width="57.08984375" style="67" customWidth="1"/>
    <col min="5" max="5" width="70.453125" style="67" hidden="1" customWidth="1"/>
    <col min="6" max="6" width="63.7265625" style="67" customWidth="1"/>
    <col min="7" max="7" width="12.81640625" style="70" hidden="1" customWidth="1"/>
    <col min="8" max="8" width="15.1796875" style="70" hidden="1" customWidth="1"/>
    <col min="9" max="9" width="14.54296875" style="70" customWidth="1"/>
    <col min="10" max="10" width="49" style="67" customWidth="1"/>
    <col min="11" max="11" width="9.1796875" style="71"/>
    <col min="12" max="14" width="9.1796875" style="67"/>
    <col min="15" max="15" width="17.26953125" style="67" customWidth="1"/>
    <col min="16" max="16384" width="9.1796875" style="67"/>
  </cols>
  <sheetData>
    <row r="4" spans="1:19" ht="20.25" customHeight="1">
      <c r="A4" s="66" t="s">
        <v>40</v>
      </c>
      <c r="B4" s="66" t="s">
        <v>49</v>
      </c>
      <c r="C4" s="66" t="s">
        <v>50</v>
      </c>
      <c r="D4" s="66" t="s">
        <v>41</v>
      </c>
      <c r="E4" s="66" t="s">
        <v>92</v>
      </c>
      <c r="F4" s="66" t="s">
        <v>42</v>
      </c>
      <c r="G4" s="66" t="s">
        <v>43</v>
      </c>
      <c r="H4" s="66" t="s">
        <v>44</v>
      </c>
      <c r="I4" s="66" t="s">
        <v>45</v>
      </c>
      <c r="J4" s="66" t="s">
        <v>46</v>
      </c>
      <c r="K4" s="135" t="s">
        <v>47</v>
      </c>
      <c r="L4" s="136"/>
      <c r="M4" s="136"/>
      <c r="N4" s="137"/>
    </row>
    <row r="5" spans="1:19" s="84" customFormat="1" ht="33.75" customHeight="1">
      <c r="A5" s="82">
        <f t="shared" ref="A5:A7" si="0">ROW()-4</f>
        <v>1</v>
      </c>
      <c r="B5" s="97" t="s">
        <v>90</v>
      </c>
      <c r="C5" s="98"/>
      <c r="D5" s="106" t="s">
        <v>75</v>
      </c>
      <c r="E5" s="113"/>
      <c r="F5" s="100" t="s">
        <v>48</v>
      </c>
      <c r="G5" s="101">
        <v>475</v>
      </c>
      <c r="H5" s="101"/>
      <c r="I5" s="101">
        <v>20</v>
      </c>
      <c r="J5" s="102" t="s">
        <v>58</v>
      </c>
      <c r="K5" s="103"/>
      <c r="L5" s="104"/>
      <c r="M5" s="104"/>
      <c r="N5" s="105"/>
    </row>
    <row r="6" spans="1:19" s="84" customFormat="1" ht="31.5" customHeight="1">
      <c r="A6" s="82">
        <f t="shared" si="0"/>
        <v>2</v>
      </c>
      <c r="B6" s="97" t="s">
        <v>91</v>
      </c>
      <c r="C6" s="98"/>
      <c r="D6" s="106" t="s">
        <v>77</v>
      </c>
      <c r="E6" s="106" t="s">
        <v>93</v>
      </c>
      <c r="F6" s="100" t="s">
        <v>48</v>
      </c>
      <c r="G6" s="101">
        <v>330</v>
      </c>
      <c r="H6" s="101"/>
      <c r="I6" s="101">
        <v>120</v>
      </c>
      <c r="J6" s="116" t="s">
        <v>101</v>
      </c>
      <c r="K6" s="103"/>
      <c r="L6" s="104"/>
      <c r="M6" s="104"/>
      <c r="N6" s="105"/>
    </row>
    <row r="7" spans="1:19" ht="20.25" customHeight="1">
      <c r="A7" s="82">
        <f t="shared" si="0"/>
        <v>3</v>
      </c>
      <c r="B7" s="108"/>
      <c r="C7" s="108"/>
      <c r="D7" s="108"/>
      <c r="E7" s="108"/>
      <c r="F7" s="109"/>
      <c r="G7" s="69">
        <f>SUM(G5:G6)</f>
        <v>805</v>
      </c>
      <c r="H7" s="69"/>
      <c r="I7" s="69">
        <f>SUM(I5:I6)</f>
        <v>140</v>
      </c>
      <c r="J7" s="68"/>
      <c r="K7" s="110"/>
      <c r="L7" s="111"/>
      <c r="M7" s="111"/>
      <c r="N7" s="112"/>
    </row>
    <row r="8" spans="1:19" ht="20.25" customHeight="1">
      <c r="A8" s="107"/>
      <c r="B8" s="108"/>
      <c r="C8" s="108"/>
      <c r="D8" s="108"/>
      <c r="E8" s="108"/>
      <c r="F8" s="108"/>
      <c r="G8" s="108"/>
      <c r="H8" s="108"/>
      <c r="I8" s="108" t="e">
        <f>SUM(#REF!)</f>
        <v>#REF!</v>
      </c>
      <c r="J8" s="108"/>
      <c r="K8" s="108"/>
      <c r="L8" s="108"/>
      <c r="M8" s="108"/>
      <c r="N8" s="109"/>
    </row>
    <row r="9" spans="1:19" ht="20.25" customHeight="1">
      <c r="S9" s="99"/>
    </row>
    <row r="10" spans="1:19" ht="20.25" customHeight="1">
      <c r="S10" s="99"/>
    </row>
    <row r="11" spans="1:19" ht="20.25" customHeight="1">
      <c r="S11" s="99"/>
    </row>
    <row r="12" spans="1:19" ht="20.25" customHeight="1">
      <c r="C12" s="67" t="s">
        <v>60</v>
      </c>
      <c r="S12" s="99"/>
    </row>
    <row r="13" spans="1:19" ht="20.25" customHeight="1">
      <c r="C13" s="67" t="s">
        <v>61</v>
      </c>
      <c r="S13" s="99"/>
    </row>
    <row r="14" spans="1:19" ht="20.25" customHeight="1">
      <c r="C14" s="67" t="s">
        <v>62</v>
      </c>
      <c r="S14"/>
    </row>
    <row r="15" spans="1:19" ht="20.25" customHeight="1">
      <c r="C15" s="67" t="s">
        <v>63</v>
      </c>
      <c r="S15"/>
    </row>
    <row r="16" spans="1:19" ht="20.25" customHeight="1">
      <c r="C16" s="67" t="s">
        <v>64</v>
      </c>
      <c r="S16"/>
    </row>
    <row r="17" spans="3:19" ht="20.25" customHeight="1">
      <c r="C17" s="67" t="s">
        <v>65</v>
      </c>
      <c r="S17"/>
    </row>
    <row r="18" spans="3:19" ht="20.25" customHeight="1">
      <c r="C18" s="67" t="s">
        <v>66</v>
      </c>
      <c r="S18"/>
    </row>
    <row r="19" spans="3:19" ht="20.25" customHeight="1">
      <c r="C19" s="67" t="s">
        <v>67</v>
      </c>
      <c r="S19"/>
    </row>
    <row r="20" spans="3:19" ht="20.25" customHeight="1">
      <c r="C20" s="67" t="s">
        <v>68</v>
      </c>
      <c r="S20"/>
    </row>
    <row r="21" spans="3:19" ht="20.25" customHeight="1">
      <c r="C21" s="67" t="s">
        <v>69</v>
      </c>
      <c r="S21"/>
    </row>
    <row r="22" spans="3:19" ht="20.25" customHeight="1">
      <c r="C22" s="67" t="s">
        <v>70</v>
      </c>
      <c r="S22"/>
    </row>
    <row r="23" spans="3:19" ht="20.25" customHeight="1">
      <c r="C23" s="67" t="s">
        <v>71</v>
      </c>
    </row>
    <row r="24" spans="3:19" ht="20.25" customHeight="1">
      <c r="C24" s="67" t="s">
        <v>72</v>
      </c>
    </row>
    <row r="25" spans="3:19" ht="20.25" customHeight="1">
      <c r="C25" s="67" t="s">
        <v>73</v>
      </c>
    </row>
    <row r="26" spans="3:19" ht="20.25" customHeight="1">
      <c r="C26" s="67" t="s">
        <v>74</v>
      </c>
    </row>
    <row r="27" spans="3:19" ht="20.25" customHeight="1">
      <c r="C27" s="67" t="s">
        <v>75</v>
      </c>
    </row>
    <row r="28" spans="3:19" ht="20.25" customHeight="1">
      <c r="C28" s="67" t="s">
        <v>76</v>
      </c>
    </row>
    <row r="29" spans="3:19" ht="20.25" customHeight="1">
      <c r="C29" s="67" t="s">
        <v>77</v>
      </c>
    </row>
    <row r="30" spans="3:19" ht="20.25" customHeight="1">
      <c r="C30" s="67" t="s">
        <v>78</v>
      </c>
    </row>
    <row r="31" spans="3:19" ht="20.25" customHeight="1">
      <c r="C31" s="67" t="s">
        <v>79</v>
      </c>
    </row>
    <row r="32" spans="3:19" ht="20.25" customHeight="1">
      <c r="C32" s="67" t="s">
        <v>80</v>
      </c>
    </row>
    <row r="33" spans="3:6" ht="20.25" customHeight="1">
      <c r="C33" s="67" t="s">
        <v>81</v>
      </c>
    </row>
    <row r="34" spans="3:6" ht="20.25" customHeight="1">
      <c r="C34" s="67" t="s">
        <v>82</v>
      </c>
    </row>
    <row r="35" spans="3:6" ht="20.25" customHeight="1">
      <c r="C35" s="67" t="s">
        <v>83</v>
      </c>
    </row>
    <row r="36" spans="3:6" ht="20.25" customHeight="1">
      <c r="C36" s="67" t="s">
        <v>84</v>
      </c>
    </row>
    <row r="37" spans="3:6" ht="20.25" customHeight="1">
      <c r="C37" s="67" t="s">
        <v>85</v>
      </c>
    </row>
    <row r="38" spans="3:6" ht="20.25" customHeight="1">
      <c r="C38" s="67" t="s">
        <v>86</v>
      </c>
    </row>
    <row r="39" spans="3:6" ht="20.25" customHeight="1">
      <c r="C39" s="67" t="s">
        <v>87</v>
      </c>
    </row>
    <row r="40" spans="3:6" ht="20.25" customHeight="1">
      <c r="C40" s="67" t="s">
        <v>88</v>
      </c>
    </row>
    <row r="41" spans="3:6" ht="20.25" customHeight="1">
      <c r="C41" s="67" t="s">
        <v>89</v>
      </c>
    </row>
    <row r="42" spans="3:6" ht="20.25" customHeight="1">
      <c r="C42"/>
      <c r="F42"/>
    </row>
    <row r="43" spans="3:6" ht="20.25" customHeight="1">
      <c r="C43"/>
      <c r="F43"/>
    </row>
    <row r="44" spans="3:6" ht="20.25" customHeight="1">
      <c r="C44"/>
      <c r="F44"/>
    </row>
    <row r="45" spans="3:6" ht="20.25" customHeight="1">
      <c r="C45"/>
      <c r="F45"/>
    </row>
    <row r="46" spans="3:6" ht="20.25" customHeight="1">
      <c r="C46"/>
      <c r="F46"/>
    </row>
    <row r="47" spans="3:6" ht="20.25" customHeight="1">
      <c r="C47"/>
      <c r="F47"/>
    </row>
    <row r="48" spans="3:6" ht="20.25" customHeight="1">
      <c r="C48"/>
      <c r="F48"/>
    </row>
    <row r="49" spans="3:6" ht="20.25" customHeight="1">
      <c r="C49"/>
      <c r="F49"/>
    </row>
    <row r="50" spans="3:6" ht="20.25" customHeight="1">
      <c r="C50"/>
      <c r="F50"/>
    </row>
    <row r="51" spans="3:6" ht="20.25" customHeight="1">
      <c r="C51"/>
      <c r="F51"/>
    </row>
    <row r="52" spans="3:6" ht="20.25" customHeight="1">
      <c r="C52"/>
      <c r="F52"/>
    </row>
    <row r="53" spans="3:6" ht="20.25" customHeight="1">
      <c r="C53"/>
      <c r="F53"/>
    </row>
    <row r="54" spans="3:6" ht="20.25" customHeight="1">
      <c r="C54"/>
      <c r="F54"/>
    </row>
    <row r="55" spans="3:6" ht="20.25" customHeight="1">
      <c r="C55"/>
      <c r="F55"/>
    </row>
    <row r="56" spans="3:6" ht="20.25" customHeight="1">
      <c r="C56"/>
      <c r="F56"/>
    </row>
    <row r="57" spans="3:6" ht="20.25" customHeight="1">
      <c r="C57"/>
      <c r="F57"/>
    </row>
    <row r="58" spans="3:6" ht="20.25" customHeight="1">
      <c r="C58"/>
      <c r="F58"/>
    </row>
    <row r="59" spans="3:6" ht="20.25" customHeight="1">
      <c r="C59"/>
      <c r="F59"/>
    </row>
    <row r="60" spans="3:6" ht="20.25" customHeight="1">
      <c r="C60"/>
      <c r="F60"/>
    </row>
    <row r="61" spans="3:6" ht="20.25" customHeight="1">
      <c r="C61"/>
      <c r="F61"/>
    </row>
    <row r="62" spans="3:6" ht="20.25" customHeight="1">
      <c r="C62"/>
      <c r="F62"/>
    </row>
    <row r="63" spans="3:6" ht="20.25" customHeight="1">
      <c r="C63"/>
      <c r="F63"/>
    </row>
    <row r="64" spans="3:6" ht="20.25" customHeight="1">
      <c r="C64"/>
      <c r="F64"/>
    </row>
    <row r="65" spans="3:6" ht="20.25" customHeight="1">
      <c r="C65"/>
      <c r="F65"/>
    </row>
    <row r="66" spans="3:6" ht="20.25" customHeight="1">
      <c r="C66"/>
      <c r="F66"/>
    </row>
    <row r="67" spans="3:6" ht="20.25" customHeight="1">
      <c r="C67"/>
      <c r="F67"/>
    </row>
    <row r="68" spans="3:6" ht="20.25" customHeight="1">
      <c r="C68"/>
      <c r="F68"/>
    </row>
    <row r="69" spans="3:6" ht="20.25" customHeight="1">
      <c r="C69"/>
      <c r="F69"/>
    </row>
    <row r="70" spans="3:6" ht="20.25" customHeight="1">
      <c r="C70"/>
      <c r="F70"/>
    </row>
    <row r="71" spans="3:6" ht="20.25" customHeight="1">
      <c r="C71"/>
      <c r="F71"/>
    </row>
    <row r="72" spans="3:6" ht="20.25" customHeight="1">
      <c r="C72"/>
      <c r="F72"/>
    </row>
    <row r="73" spans="3:6" ht="20.25" customHeight="1">
      <c r="C73"/>
      <c r="F73"/>
    </row>
    <row r="74" spans="3:6" ht="20.25" customHeight="1">
      <c r="C74"/>
      <c r="F74"/>
    </row>
    <row r="75" spans="3:6" ht="20.25" customHeight="1">
      <c r="C75"/>
      <c r="F75"/>
    </row>
    <row r="76" spans="3:6" ht="20.25" customHeight="1">
      <c r="C76"/>
      <c r="F76"/>
    </row>
    <row r="77" spans="3:6" ht="20.25" customHeight="1">
      <c r="C77"/>
      <c r="F77"/>
    </row>
    <row r="78" spans="3:6" ht="20.25" customHeight="1">
      <c r="C78"/>
      <c r="F78"/>
    </row>
    <row r="79" spans="3:6" ht="20.25" customHeight="1">
      <c r="C79"/>
      <c r="F79"/>
    </row>
    <row r="80" spans="3:6" ht="20.25" customHeight="1">
      <c r="C80"/>
      <c r="F80"/>
    </row>
    <row r="81" spans="3:6" ht="20.25" customHeight="1">
      <c r="C81"/>
      <c r="F81"/>
    </row>
    <row r="82" spans="3:6" ht="20.25" customHeight="1">
      <c r="C82"/>
      <c r="F82"/>
    </row>
    <row r="83" spans="3:6" ht="20.25" customHeight="1">
      <c r="C83"/>
      <c r="F83"/>
    </row>
    <row r="84" spans="3:6" ht="20.25" customHeight="1">
      <c r="C84"/>
      <c r="F84"/>
    </row>
    <row r="85" spans="3:6" ht="20.25" customHeight="1">
      <c r="C85"/>
      <c r="F85"/>
    </row>
    <row r="86" spans="3:6" ht="20.25" customHeight="1">
      <c r="C86"/>
      <c r="F86"/>
    </row>
    <row r="87" spans="3:6" ht="20.25" customHeight="1">
      <c r="C87"/>
      <c r="F87"/>
    </row>
    <row r="88" spans="3:6" ht="20.25" customHeight="1">
      <c r="C88"/>
      <c r="F88"/>
    </row>
    <row r="89" spans="3:6" ht="20.25" customHeight="1">
      <c r="C89"/>
      <c r="F89"/>
    </row>
    <row r="90" spans="3:6" ht="20.25" customHeight="1">
      <c r="C90"/>
      <c r="F90"/>
    </row>
    <row r="91" spans="3:6" ht="20.25" customHeight="1">
      <c r="C91"/>
      <c r="F91"/>
    </row>
    <row r="92" spans="3:6" ht="20.25" customHeight="1">
      <c r="C92"/>
      <c r="F92"/>
    </row>
    <row r="93" spans="3:6" ht="20.25" customHeight="1">
      <c r="C93"/>
      <c r="F93"/>
    </row>
    <row r="94" spans="3:6" ht="20.25" customHeight="1">
      <c r="C94"/>
      <c r="F94"/>
    </row>
    <row r="95" spans="3:6" ht="20.25" customHeight="1">
      <c r="C95"/>
      <c r="F95"/>
    </row>
    <row r="96" spans="3:6" ht="20.25" customHeight="1">
      <c r="C96"/>
      <c r="F96"/>
    </row>
    <row r="97" spans="3:6" ht="20.25" customHeight="1">
      <c r="C97"/>
      <c r="F97"/>
    </row>
    <row r="98" spans="3:6" ht="20.25" customHeight="1">
      <c r="C98"/>
      <c r="F98"/>
    </row>
    <row r="99" spans="3:6" ht="20.25" customHeight="1">
      <c r="C99"/>
      <c r="F99"/>
    </row>
    <row r="100" spans="3:6" ht="20.25" customHeight="1">
      <c r="C100"/>
      <c r="F100"/>
    </row>
    <row r="101" spans="3:6" ht="20.25" customHeight="1">
      <c r="C101"/>
      <c r="F101"/>
    </row>
    <row r="102" spans="3:6" ht="20.25" customHeight="1">
      <c r="C102"/>
      <c r="F102"/>
    </row>
    <row r="103" spans="3:6" ht="20.25" customHeight="1">
      <c r="C103"/>
      <c r="F103"/>
    </row>
    <row r="104" spans="3:6" ht="20.25" customHeight="1">
      <c r="C104"/>
      <c r="F104"/>
    </row>
    <row r="105" spans="3:6" ht="20.25" customHeight="1">
      <c r="C105"/>
      <c r="F105"/>
    </row>
    <row r="106" spans="3:6" ht="20.25" customHeight="1">
      <c r="C106"/>
      <c r="F106"/>
    </row>
    <row r="107" spans="3:6" ht="20.25" customHeight="1">
      <c r="C107"/>
      <c r="F107"/>
    </row>
    <row r="108" spans="3:6" ht="20.25" customHeight="1">
      <c r="C108"/>
      <c r="F108"/>
    </row>
    <row r="109" spans="3:6" ht="20.25" customHeight="1">
      <c r="C109"/>
      <c r="F109"/>
    </row>
    <row r="110" spans="3:6" ht="20.25" customHeight="1">
      <c r="C110"/>
      <c r="F110"/>
    </row>
    <row r="111" spans="3:6" ht="20.25" customHeight="1">
      <c r="C111"/>
      <c r="F111"/>
    </row>
  </sheetData>
  <autoFilter ref="A4:S8" xr:uid="{25A01159-391D-40FD-AF86-8653520B2C18}">
    <filterColumn colId="10" showButton="0"/>
    <filterColumn colId="11" showButton="0"/>
    <filterColumn colId="12" showButton="0"/>
  </autoFilter>
  <mergeCells count="1">
    <mergeCell ref="K4:N4"/>
  </mergeCells>
  <pageMargins left="0.25" right="0.25" top="0.75" bottom="0.75" header="0.3" footer="0.3"/>
  <pageSetup paperSize="9" scale="40" fitToHeight="0" orientation="portrait" r:id="rId1"/>
  <rowBreaks count="1" manualBreakCount="1">
    <brk id="7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252D-1CE4-4014-81AA-52029FEA7F21}">
  <dimension ref="F24"/>
  <sheetViews>
    <sheetView topLeftCell="A17" workbookViewId="0">
      <selection activeCell="J29" sqref="J29"/>
    </sheetView>
  </sheetViews>
  <sheetFormatPr defaultRowHeight="14.5"/>
  <sheetData>
    <row r="24" spans="6:6" ht="15.5">
      <c r="F24" s="96" t="s">
        <v>59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05E4-FEE3-44C7-B663-3AF7ED264E4A}">
  <dimension ref="A40:B45"/>
  <sheetViews>
    <sheetView topLeftCell="A24" zoomScale="70" zoomScaleNormal="70" workbookViewId="0">
      <selection activeCell="H40" sqref="H40"/>
    </sheetView>
  </sheetViews>
  <sheetFormatPr defaultRowHeight="14.5"/>
  <cols>
    <col min="1" max="1" width="40.26953125" customWidth="1"/>
    <col min="2" max="2" width="30.26953125" customWidth="1"/>
  </cols>
  <sheetData>
    <row r="40" spans="1:2">
      <c r="A40" s="115"/>
      <c r="B40" s="115" t="s">
        <v>100</v>
      </c>
    </row>
    <row r="41" spans="1:2">
      <c r="A41" s="115"/>
      <c r="B41" s="115" t="s">
        <v>98</v>
      </c>
    </row>
    <row r="42" spans="1:2">
      <c r="A42" s="115"/>
      <c r="B42" s="115" t="s">
        <v>97</v>
      </c>
    </row>
    <row r="43" spans="1:2">
      <c r="A43" s="115"/>
      <c r="B43" s="115" t="s">
        <v>99</v>
      </c>
    </row>
    <row r="44" spans="1:2">
      <c r="A44" s="115"/>
      <c r="B44" s="115" t="s">
        <v>102</v>
      </c>
    </row>
    <row r="45" spans="1:2">
      <c r="A45" s="115"/>
      <c r="B45" s="115" t="s">
        <v>96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017BA1-17FC-449A-95FF-0F76035F1C7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2149B88D-7BDD-47B5-961E-F6BD49F45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013577-57A1-47BB-9B09-470EA6BC23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MER.QT-1.BM2</vt:lpstr>
      <vt:lpstr>DETAIL </vt:lpstr>
      <vt:lpstr>L1-100% COTTON</vt:lpstr>
      <vt:lpstr>L6-100% COTTON</vt:lpstr>
      <vt:lpstr>'DETAIL '!Print_Area</vt:lpstr>
      <vt:lpstr>'MER.QT-1.BM2'!Print_Area</vt:lpstr>
      <vt:lpstr>'DETAIL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2024-07-09T03:12:57Z</cp:lastPrinted>
  <dcterms:created xsi:type="dcterms:W3CDTF">2020-11-11T02:21:38Z</dcterms:created>
  <dcterms:modified xsi:type="dcterms:W3CDTF">2025-03-06T09:45:36Z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