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2ND PROTO/"/>
    </mc:Choice>
  </mc:AlternateContent>
  <xr:revisionPtr revIDLastSave="56" documentId="13_ncr:1_{45D330D3-05EA-40C6-BDFB-638A4087E1B0}" xr6:coauthVersionLast="47" xr6:coauthVersionMax="47" xr10:uidLastSave="{6BB67C8F-8E2B-4F7F-9211-AA1DAAAB1746}"/>
  <bookViews>
    <workbookView xWindow="-110" yWindow="-110" windowWidth="19420" windowHeight="10300" xr2:uid="{00000000-000D-0000-FFFF-FFFF00000000}"/>
  </bookViews>
  <sheets>
    <sheet name="COMMENTS" sheetId="1" r:id="rId1"/>
    <sheet name="1ST. PROTO" sheetId="2" r:id="rId2"/>
    <sheet name="GRADING" sheetId="3" r:id="rId3"/>
  </sheets>
  <definedNames>
    <definedName name="_xlnm.Print_Area" localSheetId="1">'1ST. PROTO'!$A$1:$H$38</definedName>
    <definedName name="_xlnm.Print_Area" localSheetId="0">COMMENTS!$A$1:$J$39</definedName>
    <definedName name="_xlnm.Print_Area" localSheetId="2">GRADING!$A$1:$K$26</definedName>
    <definedName name="_xlnm.Print_Titles" localSheetId="0">COMMENTS!$1:$8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H9" i="1"/>
  <c r="H26" i="1"/>
  <c r="H25" i="1"/>
  <c r="H17" i="1"/>
  <c r="H16" i="1"/>
  <c r="H17" i="3"/>
  <c r="J17" i="3"/>
  <c r="I17" i="3"/>
  <c r="F17" i="3"/>
  <c r="E4" i="2"/>
  <c r="C6" i="3"/>
  <c r="C5" i="3"/>
  <c r="C4" i="3"/>
  <c r="C3" i="3"/>
  <c r="C2" i="3"/>
  <c r="C1" i="3"/>
  <c r="H27" i="3"/>
  <c r="J27" i="3"/>
  <c r="I27" i="3"/>
  <c r="F27" i="3"/>
  <c r="H26" i="3"/>
  <c r="J26" i="3"/>
  <c r="I26" i="3"/>
  <c r="F26" i="3"/>
  <c r="H25" i="3"/>
  <c r="J25" i="3"/>
  <c r="I25" i="3"/>
  <c r="F25" i="3"/>
  <c r="H24" i="3"/>
  <c r="J24" i="3"/>
  <c r="I24" i="3"/>
  <c r="F24" i="3"/>
  <c r="F4" i="3"/>
  <c r="H28" i="3"/>
  <c r="J28" i="3"/>
  <c r="H29" i="3"/>
  <c r="J29" i="3"/>
  <c r="I29" i="3"/>
  <c r="I28" i="3"/>
  <c r="F29" i="3"/>
  <c r="F28" i="3"/>
  <c r="H11" i="3"/>
  <c r="J11" i="3"/>
  <c r="I11" i="3"/>
  <c r="F11" i="3"/>
  <c r="H16" i="3"/>
  <c r="J16" i="3"/>
  <c r="I16" i="3"/>
  <c r="F16" i="3"/>
  <c r="H20" i="3"/>
  <c r="J20" i="3"/>
  <c r="I20" i="3"/>
  <c r="F20" i="3"/>
  <c r="F15" i="3"/>
  <c r="H15" i="3"/>
  <c r="J15" i="3"/>
  <c r="I15" i="3"/>
  <c r="F13" i="3"/>
  <c r="H13" i="3"/>
  <c r="J13" i="3"/>
  <c r="I13" i="3"/>
  <c r="H18" i="3"/>
  <c r="J18" i="3"/>
  <c r="F14" i="3"/>
  <c r="J14" i="3"/>
  <c r="I14" i="3"/>
  <c r="H14" i="3"/>
  <c r="H12" i="3"/>
  <c r="J12" i="3"/>
  <c r="I12" i="3"/>
  <c r="F12" i="3"/>
  <c r="F10" i="3"/>
  <c r="H10" i="3"/>
  <c r="J10" i="3"/>
  <c r="I10" i="3"/>
  <c r="F22" i="3"/>
  <c r="H22" i="3"/>
  <c r="J22" i="3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/>
  <c r="C3" i="2"/>
  <c r="C1" i="2"/>
  <c r="C2" i="2"/>
</calcChain>
</file>

<file path=xl/sharedStrings.xml><?xml version="1.0" encoding="utf-8"?>
<sst xmlns="http://schemas.openxmlformats.org/spreadsheetml/2006/main" count="151" uniqueCount="101">
  <si>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</si>
  <si>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</si>
  <si>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</si>
  <si>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</si>
  <si>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</si>
  <si>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</si>
  <si>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</si>
  <si>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</si>
  <si>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</si>
  <si>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</si>
  <si>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</si>
  <si>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</si>
  <si>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</si>
  <si>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</si>
  <si>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</si>
  <si>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</si>
  <si>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</si>
  <si>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</si>
  <si>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</si>
  <si>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</si>
  <si>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</si>
  <si>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</si>
  <si>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</si>
  <si>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</si>
  <si>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</si>
  <si>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</si>
  <si>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</si>
  <si>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</si>
  <si>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</si>
  <si>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</si>
  <si>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</si>
  <si>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</si>
  <si>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</si>
  <si>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</si>
  <si>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</si>
  <si>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</si>
  <si>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</si>
  <si>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</si>
  <si>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</si>
  <si>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</si>
  <si>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</si>
  <si>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</si>
  <si>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</si>
  <si>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</si>
  <si>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NECK RIB/TRIM DEPTH</t>
  </si>
  <si>
    <t>EMB PLACEMENT FROM HPS</t>
  </si>
  <si>
    <t>NECK RIB / TRIM DEPTH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</si>
  <si>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</si>
  <si>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</si>
  <si>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</si>
  <si>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</si>
  <si>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</si>
  <si>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</si>
  <si>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</si>
  <si>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</si>
  <si>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</si>
  <si>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</si>
  <si>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</si>
  <si>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SLEEVE INSEAM FROM ARMHOLE TO CUFF EDGE</t>
  </si>
  <si>
    <t>BRING BACK TO SPECS ALL THE HIGHLIGHTED POMS</t>
  </si>
  <si>
    <t>UNAVALABLE</t>
  </si>
  <si>
    <t xml:space="preserve">MUST FOLLOW TECHPACK FOR POCKET DIMENSIONS, PLACEMENT, STITCHES, TRIM AND LABELS </t>
  </si>
  <si>
    <t>PRINT PLACEMENT FROM NECK SEAM</t>
  </si>
  <si>
    <t>REVISED POMS</t>
  </si>
  <si>
    <t>DATE: 9/19/2024</t>
  </si>
  <si>
    <t>1ST. PROTO</t>
  </si>
  <si>
    <t>FA25</t>
  </si>
  <si>
    <t>Fleece Zip Crew</t>
  </si>
  <si>
    <t>PROCCED TO 2ND. PROTO WITH CHANGES</t>
  </si>
  <si>
    <t>COMMENTS 9/19/2024:</t>
  </si>
  <si>
    <t>FOLLOW REVISED POMS ON COLUMN "H"</t>
  </si>
  <si>
    <t>COMMENTS: PROCEED TO 2ND. PROTO SAMPLE WITH CHANGES</t>
  </si>
  <si>
    <t>ZIPPER SUB PULLER SUB, SHOULD BE 2-WAY</t>
  </si>
  <si>
    <t>CUT LINING  SMALLER, TOO LOOSE IN INTERIOR BODY</t>
  </si>
  <si>
    <t>ADD 1.5” TO FACING WIDTH</t>
  </si>
  <si>
    <t>RỘNG CỔ ( TẠI ĐỈNH VAI - GIỮA 2 ĐƯỜNG MAY )</t>
  </si>
  <si>
    <t>NGANG VAI</t>
  </si>
  <si>
    <t>NGANG NGỰC DƯỚI NÁCH 1 INCH</t>
  </si>
  <si>
    <t>NGANG LAI ĐO THẲNG</t>
  </si>
  <si>
    <t>DÀI THÂN TRƯỚC TỪ ĐỈNH VAI</t>
  </si>
  <si>
    <t>NÁCH ĐO THẲNG TỪ VAI VỚI ĐƯỜNG MAY</t>
  </si>
  <si>
    <t>BẮP TAY DƯỚI NÁCH 1 INCH</t>
  </si>
  <si>
    <t>DÀI TAY TỪ ĐƯƠNG MAY VAI ĐẾN MÉP LAI</t>
  </si>
  <si>
    <t>DÀI SƯỜN TRONG TỪ TRONG CÁNH TAY TỪ NÁCH ĐẾN MÉP BO</t>
  </si>
  <si>
    <t>CỬA TAY TẠI MÉP</t>
  </si>
  <si>
    <t>CAO BO</t>
  </si>
  <si>
    <t>CAO LAI</t>
  </si>
  <si>
    <t>CAO BO CỔ</t>
  </si>
  <si>
    <t>HẠ CỔ TRƯỚC (TỪ ĐỈNH VAI TỚI ĐƯỜNG MAY CỔ)</t>
  </si>
  <si>
    <t>HẠ CỔ SAU (TỪ ĐỈNH VAI TỚI ĐƯỜNG MAY CỔ)</t>
  </si>
  <si>
    <t>KHỦY TAI DƯỚI NÁCH 8 INCH</t>
  </si>
  <si>
    <t>CẲNG TAY - TRÊN ĐƯỜNG TRA BO 4 INCH</t>
  </si>
  <si>
    <t>CỬA TAY TẠI ĐƯỜN TRA BO</t>
  </si>
  <si>
    <t>RỘNG LAI KÉO CĂNG - TẠI ĐƯỜN TRA RIB</t>
  </si>
  <si>
    <t>***REVISED POM***FOLLOW NEW MEASUREMENT- THAY ĐỔI THÔNG SỐ MỚI CHO 2ND PROTO</t>
  </si>
  <si>
    <t>***BRING BACK TO SPECS- CẦN ĐÚNG THÔNG SỐ</t>
  </si>
  <si>
    <t>DÂY KÉO LÀ DÂY KÉO 2 CHIỀU</t>
  </si>
  <si>
    <t>CÁI LỚP LÓT CẦN NHỎ CẮT NHỎ HƠN, LÓT TRONG QUÁ CHÙNG</t>
  </si>
  <si>
    <t>ĐÃ THÊM 1.5'' NGANG CỔ</t>
  </si>
  <si>
    <t>CAO BO TAY</t>
  </si>
  <si>
    <t>CAO LAI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</si>
</sst>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25"/>
      <name val="Calibri"/>
      <family val="2"/>
    </font>
    <font>
      <b/>
      <sz val="25"/>
      <name val="Calibri"/>
      <family val="2"/>
    </font>
    <font>
      <sz val="25"/>
      <color rgb="FF000000"/>
      <name val="Calibri"/>
      <family val="2"/>
    </font>
    <font>
      <b/>
      <sz val="25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12" fontId="25" fillId="8" borderId="11" xfId="0" applyNumberFormat="1" applyFont="1" applyFill="1" applyBorder="1" applyAlignment="1">
      <alignment horizontal="center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3" xfId="0" applyFont="1" applyBorder="1"/>
    <xf numFmtId="0" fontId="3" fillId="2" borderId="11" xfId="0" applyFont="1" applyFill="1" applyBorder="1" applyAlignment="1">
      <alignment horizontal="left" vertical="center"/>
    </xf>
    <xf numFmtId="0" fontId="11" fillId="9" borderId="26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vertical="center"/>
    </xf>
    <xf numFmtId="12" fontId="10" fillId="9" borderId="26" xfId="0" applyNumberFormat="1" applyFont="1" applyFill="1" applyBorder="1" applyAlignment="1">
      <alignment horizontal="center" vertical="center"/>
    </xf>
    <xf numFmtId="12" fontId="9" fillId="9" borderId="26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24" fillId="9" borderId="26" xfId="0" applyNumberFormat="1" applyFont="1" applyFill="1" applyBorder="1" applyAlignment="1">
      <alignment horizontal="center" vertical="center"/>
    </xf>
    <xf numFmtId="12" fontId="25" fillId="9" borderId="26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10" fillId="9" borderId="11" xfId="0" applyNumberFormat="1" applyFont="1" applyFill="1" applyBorder="1" applyAlignment="1">
      <alignment horizontal="center"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0" fillId="9" borderId="42" xfId="0" applyFill="1" applyBorder="1" applyAlignment="1">
      <alignment vertical="center" wrapText="1"/>
    </xf>
    <xf numFmtId="0" fontId="11" fillId="9" borderId="11" xfId="0" applyFont="1" applyFill="1" applyBorder="1" applyAlignment="1">
      <alignment horizontal="left" vertical="center"/>
    </xf>
    <xf numFmtId="12" fontId="22" fillId="9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1" fillId="9" borderId="26" xfId="0" applyFont="1" applyFill="1" applyBorder="1" applyAlignment="1">
      <alignment horizontal="left" vertical="center"/>
    </xf>
    <xf numFmtId="0" fontId="25" fillId="9" borderId="11" xfId="0" applyFont="1" applyFill="1" applyBorder="1" applyAlignment="1">
      <alignment vertical="center" wrapText="1"/>
    </xf>
    <xf numFmtId="0" fontId="5" fillId="0" borderId="0" xfId="0" applyFont="1"/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2" fontId="26" fillId="0" borderId="0" xfId="0" applyNumberFormat="1" applyFont="1" applyAlignment="1">
      <alignment horizontal="center" vertical="center"/>
    </xf>
    <xf numFmtId="12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6" fillId="2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/>
    <xf numFmtId="0" fontId="11" fillId="9" borderId="12" xfId="0" applyFont="1" applyFill="1" applyBorder="1" applyAlignment="1">
      <alignment vertical="center" wrapText="1"/>
    </xf>
    <xf numFmtId="0" fontId="0" fillId="9" borderId="42" xfId="0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9" borderId="26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9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846915</xdr:colOff>
      <xdr:row>0</xdr:row>
      <xdr:rowOff>0</xdr:rowOff>
    </xdr:from>
    <xdr:to>
      <xdr:col>6</xdr:col>
      <xdr:colOff>657679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3790" y="0"/>
          <a:ext cx="1897193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29983</xdr:rowOff>
    </xdr:from>
    <xdr:to>
      <xdr:col>2</xdr:col>
      <xdr:colOff>538158</xdr:colOff>
      <xdr:row>18</xdr:row>
      <xdr:rowOff>151285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072DC-D745-49C6-91ED-7250B4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3" y="2558316"/>
          <a:ext cx="3627217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517122</xdr:colOff>
      <xdr:row>5</xdr:row>
      <xdr:rowOff>488169</xdr:rowOff>
    </xdr:from>
    <xdr:to>
      <xdr:col>2</xdr:col>
      <xdr:colOff>3270100</xdr:colOff>
      <xdr:row>18</xdr:row>
      <xdr:rowOff>152045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71C3F8-0912-4F8F-AE5A-B0CA7812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0547" y="2521083"/>
          <a:ext cx="3670636" cy="2752978"/>
        </a:xfrm>
        <a:prstGeom prst="rect">
          <a:avLst/>
        </a:prstGeom>
      </xdr:spPr>
    </xdr:pic>
    <xdr:clientData/>
  </xdr:twoCellAnchor>
  <xdr:twoCellAnchor editAs="oneCell">
    <xdr:from>
      <xdr:col>2</xdr:col>
      <xdr:colOff>3106108</xdr:colOff>
      <xdr:row>5</xdr:row>
      <xdr:rowOff>481843</xdr:rowOff>
    </xdr:from>
    <xdr:to>
      <xdr:col>4</xdr:col>
      <xdr:colOff>1040960</xdr:colOff>
      <xdr:row>18</xdr:row>
      <xdr:rowOff>125215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39D46A-F7AD-44DE-87A1-DF8C5BAD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32095" y="2512195"/>
          <a:ext cx="3650132" cy="2737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56"/>
  <sheetViews>
    <sheetView tabSelected="1" view="pageBreakPreview" zoomScale="42" zoomScaleNormal="50" zoomScaleSheetLayoutView="42" workbookViewId="0">
      <pane xSplit="10" ySplit="5" topLeftCell="K17" activePane="bottomRight" state="frozen"/>
      <selection activeCell="E4" sqref="E4"/>
      <selection pane="topRight" activeCell="E4" sqref="E4"/>
      <selection pane="bottomLeft" activeCell="E4" sqref="E4"/>
      <selection pane="bottomRight" activeCell="D21" sqref="D21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8" style="10" customWidth="1"/>
    <col min="8" max="8" width="11.1796875" style="10" customWidth="1"/>
    <col min="9" max="9" width="18" style="10" customWidth="1"/>
    <col min="10" max="10" width="67.453125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56" t="s">
        <v>9</v>
      </c>
      <c r="B1" s="156"/>
      <c r="C1" s="51">
        <v>118583</v>
      </c>
      <c r="D1" s="126"/>
      <c r="F1" s="157"/>
      <c r="G1" s="157"/>
      <c r="H1" s="157"/>
      <c r="I1" s="14"/>
      <c r="J1" s="26"/>
    </row>
    <row r="2" spans="1:24" ht="24.75" customHeight="1" thickBot="1" x14ac:dyDescent="1.05">
      <c r="A2" s="156" t="s">
        <v>10</v>
      </c>
      <c r="B2" s="156"/>
      <c r="C2" s="52" t="s">
        <v>67</v>
      </c>
      <c r="D2" s="127"/>
      <c r="F2" s="158"/>
      <c r="G2" s="158"/>
      <c r="H2" s="158"/>
      <c r="I2" s="14"/>
      <c r="J2" s="27"/>
    </row>
    <row r="3" spans="1:24" ht="24.75" customHeight="1" thickBot="1" x14ac:dyDescent="1.05">
      <c r="A3" s="162" t="s">
        <v>29</v>
      </c>
      <c r="B3" s="163"/>
      <c r="C3" s="30" t="s">
        <v>60</v>
      </c>
      <c r="D3" s="128"/>
      <c r="F3" s="24"/>
      <c r="G3" s="14"/>
      <c r="H3" s="14"/>
      <c r="I3" s="14"/>
      <c r="J3" s="27"/>
    </row>
    <row r="4" spans="1:24" ht="22.75" customHeight="1" thickBot="1" x14ac:dyDescent="0.55000000000000004">
      <c r="A4" s="156" t="s">
        <v>37</v>
      </c>
      <c r="B4" s="156"/>
      <c r="C4" s="28" t="s">
        <v>66</v>
      </c>
      <c r="D4" s="129"/>
      <c r="F4" s="99" t="s">
        <v>64</v>
      </c>
      <c r="H4" s="13"/>
      <c r="J4" s="27"/>
    </row>
    <row r="5" spans="1:24" ht="22.75" customHeight="1" thickBot="1" x14ac:dyDescent="0.55000000000000004">
      <c r="A5" s="161" t="s">
        <v>11</v>
      </c>
      <c r="B5" s="161"/>
      <c r="C5" s="15" t="s">
        <v>13</v>
      </c>
      <c r="D5" s="73"/>
      <c r="H5" s="13"/>
      <c r="J5" s="27"/>
    </row>
    <row r="6" spans="1:24" ht="24.75" customHeight="1" thickBot="1" x14ac:dyDescent="1.05">
      <c r="A6" s="159" t="s">
        <v>8</v>
      </c>
      <c r="B6" s="160"/>
      <c r="C6" s="60"/>
      <c r="D6" s="128"/>
      <c r="F6" s="24"/>
      <c r="G6" s="14"/>
      <c r="H6" s="14"/>
      <c r="I6" s="14"/>
      <c r="J6" s="27"/>
    </row>
    <row r="7" spans="1:24" ht="39.75" customHeight="1" thickBot="1" x14ac:dyDescent="0.55000000000000004">
      <c r="A7" s="61"/>
      <c r="B7" s="147" t="s">
        <v>4</v>
      </c>
      <c r="C7" s="148"/>
      <c r="D7" s="105"/>
      <c r="E7" s="65"/>
      <c r="F7" s="69" t="s">
        <v>12</v>
      </c>
      <c r="G7" s="67" t="s">
        <v>65</v>
      </c>
      <c r="H7" s="33"/>
      <c r="I7" s="101" t="s">
        <v>63</v>
      </c>
      <c r="J7" s="62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4" customHeight="1" thickBot="1" x14ac:dyDescent="0.55000000000000004">
      <c r="A8" s="63" t="s">
        <v>5</v>
      </c>
      <c r="B8" s="149" t="s">
        <v>56</v>
      </c>
      <c r="C8" s="150"/>
      <c r="D8" s="106"/>
      <c r="E8" s="66" t="s">
        <v>18</v>
      </c>
      <c r="F8" s="70" t="s">
        <v>13</v>
      </c>
      <c r="G8" s="68">
        <v>45554</v>
      </c>
      <c r="H8" s="64" t="s">
        <v>36</v>
      </c>
      <c r="I8" s="102">
        <v>45554</v>
      </c>
      <c r="J8" s="71" t="s">
        <v>71</v>
      </c>
      <c r="K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73" customFormat="1" ht="55" customHeight="1" x14ac:dyDescent="0.5">
      <c r="A9" s="108">
        <v>1</v>
      </c>
      <c r="B9" s="151" t="s">
        <v>30</v>
      </c>
      <c r="C9" s="151"/>
      <c r="D9" s="109" t="s">
        <v>75</v>
      </c>
      <c r="E9" s="110">
        <v>0.25</v>
      </c>
      <c r="F9" s="111">
        <v>6.5</v>
      </c>
      <c r="G9" s="112">
        <v>6.75</v>
      </c>
      <c r="H9" s="113">
        <f t="shared" ref="H9" si="0">G9-F9</f>
        <v>0.25</v>
      </c>
      <c r="I9" s="114">
        <v>6.25</v>
      </c>
      <c r="J9" s="131" t="s">
        <v>94</v>
      </c>
      <c r="K9" s="7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73" customFormat="1" ht="55" customHeight="1" x14ac:dyDescent="0.5">
      <c r="A10" s="116">
        <v>2</v>
      </c>
      <c r="B10" s="152" t="s">
        <v>40</v>
      </c>
      <c r="C10" s="152"/>
      <c r="D10" s="117" t="s">
        <v>76</v>
      </c>
      <c r="E10" s="118">
        <v>0.75</v>
      </c>
      <c r="F10" s="119">
        <v>26</v>
      </c>
      <c r="G10" s="120">
        <v>26.25</v>
      </c>
      <c r="H10" s="121">
        <f t="shared" ref="H10" si="1">G10-F10</f>
        <v>0.25</v>
      </c>
      <c r="I10" s="122">
        <v>22</v>
      </c>
      <c r="J10" s="131" t="s">
        <v>94</v>
      </c>
      <c r="K10" s="7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73" customFormat="1" ht="55" customHeight="1" x14ac:dyDescent="0.5">
      <c r="A11" s="116">
        <v>3</v>
      </c>
      <c r="B11" s="152" t="s">
        <v>31</v>
      </c>
      <c r="C11" s="152"/>
      <c r="D11" s="117" t="s">
        <v>77</v>
      </c>
      <c r="E11" s="118">
        <v>0.75</v>
      </c>
      <c r="F11" s="119">
        <v>27</v>
      </c>
      <c r="G11" s="120">
        <v>27</v>
      </c>
      <c r="H11" s="121">
        <f t="shared" ref="H11" si="2">G11-F11</f>
        <v>0</v>
      </c>
      <c r="I11" s="122">
        <v>25</v>
      </c>
      <c r="J11" s="131" t="s">
        <v>94</v>
      </c>
      <c r="K11" s="7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73" customFormat="1" ht="55" customHeight="1" x14ac:dyDescent="0.5">
      <c r="A12" s="116">
        <v>4</v>
      </c>
      <c r="B12" s="145" t="s">
        <v>32</v>
      </c>
      <c r="C12" s="146"/>
      <c r="D12" s="123" t="s">
        <v>78</v>
      </c>
      <c r="E12" s="118">
        <v>0.75</v>
      </c>
      <c r="F12" s="119">
        <v>20.5</v>
      </c>
      <c r="G12" s="120">
        <v>21</v>
      </c>
      <c r="H12" s="121">
        <f t="shared" ref="H12:H19" si="3">G12-F12</f>
        <v>0.5</v>
      </c>
      <c r="I12" s="122"/>
      <c r="J12" s="115" t="s">
        <v>95</v>
      </c>
      <c r="K12" s="7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73" customFormat="1" ht="55" customHeight="1" x14ac:dyDescent="0.5">
      <c r="A13" s="116">
        <v>5</v>
      </c>
      <c r="B13" s="117" t="s">
        <v>14</v>
      </c>
      <c r="C13" s="117"/>
      <c r="D13" s="109" t="s">
        <v>79</v>
      </c>
      <c r="E13" s="110">
        <v>0.625</v>
      </c>
      <c r="F13" s="111">
        <v>26</v>
      </c>
      <c r="G13" s="120">
        <v>26.5</v>
      </c>
      <c r="H13" s="121">
        <f t="shared" si="3"/>
        <v>0.5</v>
      </c>
      <c r="I13" s="122"/>
      <c r="J13" s="115" t="s">
        <v>95</v>
      </c>
      <c r="K13" s="7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73" customFormat="1" ht="55" customHeight="1" x14ac:dyDescent="0.5">
      <c r="A14" s="116">
        <v>6</v>
      </c>
      <c r="B14" s="117" t="s">
        <v>39</v>
      </c>
      <c r="C14" s="117"/>
      <c r="D14" s="117" t="s">
        <v>80</v>
      </c>
      <c r="E14" s="118">
        <v>0.375</v>
      </c>
      <c r="F14" s="119">
        <v>11.5</v>
      </c>
      <c r="G14" s="120">
        <v>12</v>
      </c>
      <c r="H14" s="121">
        <f t="shared" si="3"/>
        <v>0.5</v>
      </c>
      <c r="I14" s="122">
        <v>11</v>
      </c>
      <c r="J14" s="131" t="s">
        <v>94</v>
      </c>
      <c r="K14" s="7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73" customFormat="1" ht="55" customHeight="1" x14ac:dyDescent="0.5">
      <c r="A15" s="116">
        <v>7</v>
      </c>
      <c r="B15" s="155" t="s">
        <v>43</v>
      </c>
      <c r="C15" s="155"/>
      <c r="D15" s="124" t="s">
        <v>81</v>
      </c>
      <c r="E15" s="118">
        <v>0.375</v>
      </c>
      <c r="F15" s="119">
        <v>11.75</v>
      </c>
      <c r="G15" s="120">
        <v>11.75</v>
      </c>
      <c r="H15" s="121">
        <f t="shared" si="3"/>
        <v>0</v>
      </c>
      <c r="I15" s="122">
        <v>11</v>
      </c>
      <c r="J15" s="131" t="s">
        <v>94</v>
      </c>
      <c r="K15" s="72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73" customFormat="1" ht="55" customHeight="1" x14ac:dyDescent="0.5">
      <c r="A16" s="116">
        <v>8</v>
      </c>
      <c r="B16" s="117" t="s">
        <v>17</v>
      </c>
      <c r="C16" s="117"/>
      <c r="D16" s="117" t="s">
        <v>82</v>
      </c>
      <c r="E16" s="118">
        <v>0.625</v>
      </c>
      <c r="F16" s="119">
        <v>22.5</v>
      </c>
      <c r="G16" s="120">
        <v>22.75</v>
      </c>
      <c r="H16" s="121">
        <f t="shared" si="3"/>
        <v>0.25</v>
      </c>
      <c r="I16" s="122"/>
      <c r="J16" s="131" t="s">
        <v>94</v>
      </c>
      <c r="K16" s="7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73" customFormat="1" ht="55" customHeight="1" x14ac:dyDescent="0.5">
      <c r="A17" s="116">
        <v>9</v>
      </c>
      <c r="B17" s="117" t="s">
        <v>57</v>
      </c>
      <c r="C17" s="117"/>
      <c r="D17" s="117" t="s">
        <v>83</v>
      </c>
      <c r="E17" s="118">
        <v>0.625</v>
      </c>
      <c r="F17" s="119">
        <v>22.5</v>
      </c>
      <c r="G17" s="120">
        <v>23</v>
      </c>
      <c r="H17" s="121">
        <f t="shared" ref="H17" si="4">G17-F17</f>
        <v>0.5</v>
      </c>
      <c r="I17" s="122"/>
      <c r="J17" s="131" t="s">
        <v>94</v>
      </c>
      <c r="K17" s="72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73" customFormat="1" ht="46.5" customHeight="1" x14ac:dyDescent="0.5">
      <c r="A18" s="116">
        <v>10</v>
      </c>
      <c r="B18" s="117" t="s">
        <v>54</v>
      </c>
      <c r="C18" s="117"/>
      <c r="D18" s="117" t="s">
        <v>84</v>
      </c>
      <c r="E18" s="118">
        <v>0.25</v>
      </c>
      <c r="F18" s="119">
        <v>3.5</v>
      </c>
      <c r="G18" s="120">
        <v>3.5</v>
      </c>
      <c r="H18" s="121">
        <f t="shared" si="3"/>
        <v>0</v>
      </c>
      <c r="I18" s="122">
        <v>3.75</v>
      </c>
      <c r="J18" s="131" t="s">
        <v>94</v>
      </c>
      <c r="K18" s="72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73" customFormat="1" ht="46.5" customHeight="1" x14ac:dyDescent="0.5">
      <c r="A19" s="116">
        <v>11</v>
      </c>
      <c r="B19" s="155" t="s">
        <v>47</v>
      </c>
      <c r="C19" s="155"/>
      <c r="D19" s="124" t="s">
        <v>99</v>
      </c>
      <c r="E19" s="118">
        <v>0.125</v>
      </c>
      <c r="F19" s="119">
        <v>1.5</v>
      </c>
      <c r="G19" s="120">
        <v>2.75</v>
      </c>
      <c r="H19" s="121">
        <f t="shared" si="3"/>
        <v>1.25</v>
      </c>
      <c r="I19" s="122">
        <v>2.75</v>
      </c>
      <c r="J19" s="131" t="s">
        <v>94</v>
      </c>
      <c r="K19" s="7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73" customFormat="1" ht="46.5" customHeight="1" x14ac:dyDescent="0.5">
      <c r="A20" s="116">
        <v>12</v>
      </c>
      <c r="B20" s="155" t="s">
        <v>48</v>
      </c>
      <c r="C20" s="155"/>
      <c r="D20" s="130" t="s">
        <v>100</v>
      </c>
      <c r="E20" s="110">
        <v>0.125</v>
      </c>
      <c r="F20" s="111">
        <v>1.5</v>
      </c>
      <c r="G20" s="120">
        <v>2.75</v>
      </c>
      <c r="H20" s="121">
        <f t="shared" ref="H20" si="5">G20-F20</f>
        <v>1.25</v>
      </c>
      <c r="I20" s="122">
        <v>2.75</v>
      </c>
      <c r="J20" s="131" t="s">
        <v>94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73" customFormat="1" ht="46.5" customHeight="1" x14ac:dyDescent="0.5">
      <c r="A21" s="116">
        <v>13</v>
      </c>
      <c r="B21" s="155" t="s">
        <v>44</v>
      </c>
      <c r="C21" s="155"/>
      <c r="D21" s="124" t="s">
        <v>87</v>
      </c>
      <c r="E21" s="118">
        <v>0.125</v>
      </c>
      <c r="F21" s="119">
        <v>1</v>
      </c>
      <c r="G21" s="120">
        <v>1.5</v>
      </c>
      <c r="H21" s="121">
        <f t="shared" ref="H21" si="6">G21-F21</f>
        <v>0.5</v>
      </c>
      <c r="I21" s="122">
        <v>1.5</v>
      </c>
      <c r="J21" s="131" t="s">
        <v>94</v>
      </c>
      <c r="K21" s="7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73" customFormat="1" ht="46.5" customHeight="1" x14ac:dyDescent="0.5">
      <c r="A22" s="116">
        <v>14</v>
      </c>
      <c r="B22" s="152" t="s">
        <v>15</v>
      </c>
      <c r="C22" s="152"/>
      <c r="D22" s="117" t="s">
        <v>88</v>
      </c>
      <c r="E22" s="118">
        <v>0.125</v>
      </c>
      <c r="F22" s="119">
        <v>4.25</v>
      </c>
      <c r="G22" s="120">
        <v>4.25</v>
      </c>
      <c r="H22" s="121">
        <f>G22-F22</f>
        <v>0</v>
      </c>
      <c r="I22" s="122">
        <v>3.75</v>
      </c>
      <c r="J22" s="131" t="s">
        <v>94</v>
      </c>
      <c r="K22" s="7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73" customFormat="1" ht="46.5" customHeight="1" x14ac:dyDescent="0.5">
      <c r="A23" s="116">
        <v>15</v>
      </c>
      <c r="B23" s="152" t="s">
        <v>16</v>
      </c>
      <c r="C23" s="152"/>
      <c r="D23" s="117" t="s">
        <v>89</v>
      </c>
      <c r="E23" s="118">
        <v>0.125</v>
      </c>
      <c r="F23" s="119">
        <v>1</v>
      </c>
      <c r="G23" s="120">
        <v>1</v>
      </c>
      <c r="H23" s="121">
        <f>G23-F23</f>
        <v>0</v>
      </c>
      <c r="I23" s="122">
        <v>1.5</v>
      </c>
      <c r="J23" s="131" t="s">
        <v>94</v>
      </c>
      <c r="K23" s="7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73" customFormat="1" ht="55" customHeight="1" x14ac:dyDescent="0.5">
      <c r="A24" s="116">
        <v>16</v>
      </c>
      <c r="B24" s="155" t="s">
        <v>49</v>
      </c>
      <c r="C24" s="155"/>
      <c r="D24" s="124" t="s">
        <v>90</v>
      </c>
      <c r="E24" s="125">
        <v>0.25</v>
      </c>
      <c r="F24" s="122">
        <v>9.75</v>
      </c>
      <c r="G24" s="120">
        <v>9.75</v>
      </c>
      <c r="H24" s="121">
        <f t="shared" ref="H24:H27" si="7">G24-F24</f>
        <v>0</v>
      </c>
      <c r="I24" s="122">
        <v>9.25</v>
      </c>
      <c r="J24" s="131" t="s">
        <v>94</v>
      </c>
      <c r="K24" s="7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73" customFormat="1" ht="55" customHeight="1" x14ac:dyDescent="0.5">
      <c r="A25" s="116">
        <v>17</v>
      </c>
      <c r="B25" s="155" t="s">
        <v>50</v>
      </c>
      <c r="C25" s="155"/>
      <c r="D25" s="124" t="s">
        <v>91</v>
      </c>
      <c r="E25" s="125">
        <v>0.25</v>
      </c>
      <c r="F25" s="122">
        <v>7.25</v>
      </c>
      <c r="G25" s="120">
        <v>7.125</v>
      </c>
      <c r="H25" s="121">
        <f t="shared" si="7"/>
        <v>-0.125</v>
      </c>
      <c r="I25" s="122">
        <v>7</v>
      </c>
      <c r="J25" s="131" t="s">
        <v>94</v>
      </c>
      <c r="K25" s="7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73" customFormat="1" ht="55" customHeight="1" x14ac:dyDescent="0.5">
      <c r="A26" s="116">
        <v>18</v>
      </c>
      <c r="B26" s="155" t="s">
        <v>51</v>
      </c>
      <c r="C26" s="155"/>
      <c r="D26" s="124" t="s">
        <v>92</v>
      </c>
      <c r="E26" s="125">
        <v>0.25</v>
      </c>
      <c r="F26" s="122">
        <v>5.25</v>
      </c>
      <c r="G26" s="120">
        <v>5</v>
      </c>
      <c r="H26" s="121">
        <f t="shared" si="7"/>
        <v>-0.25</v>
      </c>
      <c r="I26" s="122"/>
      <c r="J26" s="115" t="s">
        <v>95</v>
      </c>
      <c r="K26" s="72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73" customFormat="1" ht="55" customHeight="1" x14ac:dyDescent="0.5">
      <c r="A27" s="116">
        <v>19</v>
      </c>
      <c r="B27" s="117" t="s">
        <v>52</v>
      </c>
      <c r="C27" s="117"/>
      <c r="D27" s="117" t="s">
        <v>93</v>
      </c>
      <c r="E27" s="125">
        <v>0.5</v>
      </c>
      <c r="F27" s="122">
        <v>24</v>
      </c>
      <c r="G27" s="120">
        <v>23</v>
      </c>
      <c r="H27" s="121">
        <f t="shared" si="7"/>
        <v>-1</v>
      </c>
      <c r="I27" s="122">
        <v>22</v>
      </c>
      <c r="J27" s="131" t="s">
        <v>94</v>
      </c>
      <c r="K27" s="72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73" customFormat="1" ht="20.5" hidden="1" customHeight="1" x14ac:dyDescent="0.5">
      <c r="A28" s="59">
        <v>15</v>
      </c>
      <c r="B28" s="153" t="s">
        <v>45</v>
      </c>
      <c r="C28" s="154"/>
      <c r="D28" s="103"/>
      <c r="E28" s="84">
        <v>0.125</v>
      </c>
      <c r="F28" s="48">
        <v>8.75</v>
      </c>
      <c r="G28" s="74"/>
      <c r="H28" s="75">
        <f>G28-F28</f>
        <v>-8.75</v>
      </c>
      <c r="I28" s="100"/>
      <c r="J28" s="76"/>
      <c r="K28" s="7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9" customHeight="1" x14ac:dyDescent="0.35">
      <c r="A29" s="5"/>
      <c r="B29" s="95" t="s">
        <v>69</v>
      </c>
      <c r="C29" s="5"/>
      <c r="D29" s="5"/>
      <c r="E29" s="8"/>
      <c r="F29" s="8"/>
      <c r="G29" s="8"/>
      <c r="H29" s="8"/>
      <c r="I29" s="8"/>
      <c r="J29" s="96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4" s="141" customFormat="1" ht="43.5" customHeight="1" x14ac:dyDescent="0.7">
      <c r="A30" s="136">
        <v>1</v>
      </c>
      <c r="B30" s="137" t="s">
        <v>59</v>
      </c>
      <c r="C30" s="136"/>
      <c r="D30" s="136"/>
      <c r="E30" s="138"/>
      <c r="F30" s="139"/>
      <c r="G30" s="138"/>
      <c r="H30" s="138"/>
      <c r="I30" s="138"/>
      <c r="J30" s="140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1:24" s="141" customFormat="1" ht="43.5" customHeight="1" x14ac:dyDescent="0.7">
      <c r="A31" s="136">
        <v>2</v>
      </c>
      <c r="B31" s="137" t="s">
        <v>70</v>
      </c>
      <c r="C31" s="136"/>
      <c r="D31" s="136"/>
      <c r="E31" s="138"/>
      <c r="F31" s="139"/>
      <c r="G31" s="138"/>
      <c r="H31" s="138"/>
      <c r="I31" s="138"/>
      <c r="J31" s="140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1:24" s="141" customFormat="1" ht="43.5" customHeight="1" x14ac:dyDescent="0.7">
      <c r="A32" s="136">
        <v>3</v>
      </c>
      <c r="B32" s="142" t="s">
        <v>61</v>
      </c>
      <c r="C32" s="136"/>
      <c r="D32" s="136"/>
      <c r="E32" s="138"/>
      <c r="F32" s="139"/>
      <c r="G32" s="138"/>
      <c r="H32" s="138"/>
      <c r="I32" s="138"/>
      <c r="J32" s="140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1:27" s="141" customFormat="1" ht="43.5" customHeight="1" x14ac:dyDescent="0.7">
      <c r="A33" s="136">
        <v>4</v>
      </c>
      <c r="B33" s="137" t="s">
        <v>68</v>
      </c>
      <c r="C33" s="136"/>
      <c r="D33" s="136"/>
      <c r="E33" s="138"/>
      <c r="F33" s="139"/>
      <c r="G33" s="138"/>
      <c r="H33" s="138"/>
      <c r="I33" s="138"/>
      <c r="J33" s="140"/>
      <c r="K33" s="136"/>
      <c r="L33" s="136"/>
      <c r="M33" s="136"/>
      <c r="N33" s="136"/>
      <c r="O33" s="136"/>
      <c r="P33" s="136"/>
      <c r="Q33" s="136"/>
      <c r="R33" s="136"/>
      <c r="S33" s="136"/>
      <c r="T33" s="136"/>
    </row>
    <row r="34" spans="1:27" s="141" customFormat="1" ht="55.5" customHeight="1" x14ac:dyDescent="0.7">
      <c r="A34" s="136">
        <v>5</v>
      </c>
      <c r="B34" s="137" t="s">
        <v>72</v>
      </c>
      <c r="C34" s="136"/>
      <c r="D34" s="136"/>
      <c r="E34" s="138"/>
      <c r="F34" s="139"/>
      <c r="G34" s="138"/>
      <c r="H34" s="138"/>
      <c r="I34" s="138"/>
      <c r="J34" s="138"/>
      <c r="K34" s="138"/>
      <c r="L34" s="138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27" s="144" customFormat="1" ht="55.5" customHeight="1" x14ac:dyDescent="0.7">
      <c r="A35" s="140">
        <v>5</v>
      </c>
      <c r="B35" s="143" t="s">
        <v>96</v>
      </c>
      <c r="C35" s="140"/>
      <c r="D35" s="140"/>
      <c r="E35" s="139"/>
      <c r="F35" s="139"/>
      <c r="G35" s="139"/>
      <c r="H35" s="139"/>
      <c r="I35" s="139"/>
      <c r="J35" s="139"/>
      <c r="K35" s="139"/>
      <c r="L35" s="139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</row>
    <row r="36" spans="1:27" s="141" customFormat="1" ht="55.5" customHeight="1" x14ac:dyDescent="0.7">
      <c r="A36" s="136">
        <v>6</v>
      </c>
      <c r="B36" s="137" t="s">
        <v>73</v>
      </c>
      <c r="C36" s="136"/>
      <c r="D36" s="136"/>
      <c r="E36" s="138"/>
      <c r="F36" s="139"/>
      <c r="G36" s="138"/>
      <c r="H36" s="138"/>
      <c r="I36" s="138"/>
      <c r="J36" s="138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</row>
    <row r="37" spans="1:27" s="144" customFormat="1" ht="55.5" customHeight="1" x14ac:dyDescent="0.7">
      <c r="A37" s="140">
        <v>6</v>
      </c>
      <c r="B37" s="143" t="s">
        <v>97</v>
      </c>
      <c r="C37" s="140"/>
      <c r="D37" s="140"/>
      <c r="E37" s="139"/>
      <c r="F37" s="139"/>
      <c r="G37" s="139"/>
      <c r="H37" s="139"/>
      <c r="I37" s="139"/>
      <c r="J37" s="139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1:27" s="141" customFormat="1" ht="55.5" customHeight="1" x14ac:dyDescent="0.7">
      <c r="A38" s="136">
        <v>7</v>
      </c>
      <c r="B38" s="137" t="s">
        <v>74</v>
      </c>
      <c r="C38" s="136"/>
      <c r="D38" s="136"/>
      <c r="E38" s="138"/>
      <c r="F38" s="139"/>
      <c r="G38" s="138"/>
      <c r="H38" s="138"/>
      <c r="I38" s="138"/>
      <c r="J38" s="138"/>
      <c r="K38" s="138"/>
      <c r="L38" s="138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</row>
    <row r="39" spans="1:27" s="144" customFormat="1" ht="55.5" customHeight="1" x14ac:dyDescent="0.7">
      <c r="A39" s="140">
        <v>7</v>
      </c>
      <c r="B39" s="143" t="s">
        <v>98</v>
      </c>
      <c r="C39" s="140"/>
      <c r="D39" s="140"/>
      <c r="E39" s="139"/>
      <c r="F39" s="139"/>
      <c r="G39" s="139"/>
      <c r="H39" s="139"/>
      <c r="I39" s="139"/>
      <c r="J39" s="139"/>
      <c r="K39" s="139"/>
      <c r="L39" s="139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</row>
    <row r="40" spans="1:27" ht="19" customHeight="1" x14ac:dyDescent="0.35">
      <c r="A40" s="5"/>
      <c r="B40" s="97"/>
      <c r="C40" s="5"/>
      <c r="D40" s="5"/>
      <c r="E40" s="8"/>
      <c r="F40" s="11"/>
      <c r="G40" s="8"/>
      <c r="H40" s="8"/>
      <c r="I40" s="8"/>
      <c r="J40" s="8"/>
      <c r="K40" s="8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9" customHeight="1" x14ac:dyDescent="0.35">
      <c r="A41" s="5"/>
      <c r="B41" s="83"/>
      <c r="C41" s="5"/>
      <c r="D41" s="5"/>
      <c r="E41" s="8"/>
      <c r="F41" s="11"/>
      <c r="G41" s="8"/>
      <c r="H41" s="8"/>
      <c r="I41" s="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7" ht="19" customHeight="1" x14ac:dyDescent="0.35">
      <c r="A42" s="5"/>
      <c r="B42" s="95"/>
      <c r="C42" s="29"/>
      <c r="D42" s="29"/>
      <c r="E42" s="8"/>
      <c r="F42" s="11"/>
      <c r="G42" s="8"/>
      <c r="H42" s="8"/>
      <c r="I42" s="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7" ht="19" customHeight="1" x14ac:dyDescent="0.35">
      <c r="A43" s="5"/>
      <c r="B43" s="97"/>
      <c r="C43" s="5"/>
      <c r="D43" s="5"/>
      <c r="E43" s="8"/>
      <c r="F43" s="98"/>
      <c r="G43" s="8"/>
      <c r="H43" s="8"/>
      <c r="I43" s="8"/>
      <c r="J43" s="5"/>
      <c r="K43" s="5"/>
      <c r="L43" s="5"/>
      <c r="M43" s="5"/>
      <c r="N43" s="5"/>
      <c r="O43" s="5"/>
      <c r="P43" s="5"/>
      <c r="Q43" s="5"/>
      <c r="R43" s="5"/>
    </row>
    <row r="44" spans="1:27" ht="19" customHeight="1" x14ac:dyDescent="0.35">
      <c r="A44" s="5"/>
      <c r="B44" s="97"/>
      <c r="C44" s="5"/>
      <c r="D44" s="5"/>
      <c r="E44" s="8"/>
      <c r="F44" s="98"/>
      <c r="G44" s="8"/>
      <c r="H44" s="8"/>
      <c r="I44" s="8"/>
      <c r="J44" s="5"/>
      <c r="K44" s="5"/>
      <c r="L44" s="5"/>
      <c r="M44" s="5"/>
      <c r="N44" s="5"/>
      <c r="O44" s="5"/>
      <c r="P44" s="5"/>
      <c r="Q44" s="5"/>
      <c r="R44" s="5"/>
    </row>
    <row r="45" spans="1:27" ht="19" customHeight="1" x14ac:dyDescent="0.35">
      <c r="A45" s="5"/>
      <c r="B45" s="97"/>
      <c r="C45" s="5"/>
      <c r="D45" s="5"/>
      <c r="E45" s="8"/>
      <c r="F45" s="98"/>
      <c r="G45" s="8"/>
      <c r="H45" s="8"/>
      <c r="I45" s="8"/>
      <c r="J45" s="5"/>
      <c r="K45" s="5"/>
      <c r="L45" s="5"/>
      <c r="M45" s="5"/>
      <c r="N45" s="5"/>
      <c r="O45" s="5"/>
      <c r="P45" s="5"/>
      <c r="Q45" s="5"/>
      <c r="R45" s="5"/>
    </row>
    <row r="46" spans="1:27" ht="19" customHeight="1" x14ac:dyDescent="0.35">
      <c r="A46" s="5"/>
      <c r="B46" s="83"/>
      <c r="C46" s="5"/>
      <c r="D46" s="5"/>
      <c r="E46" s="8"/>
      <c r="F46" s="11"/>
      <c r="G46" s="8"/>
      <c r="H46" s="8"/>
      <c r="I46" s="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7" ht="19" customHeight="1" x14ac:dyDescent="0.35">
      <c r="A47" s="5"/>
      <c r="B47" s="83"/>
      <c r="C47" s="5"/>
      <c r="D47" s="5"/>
      <c r="E47" s="8"/>
      <c r="F47" s="11"/>
      <c r="G47" s="8"/>
      <c r="H47" s="8"/>
      <c r="I47" s="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7" ht="19" customHeight="1" x14ac:dyDescent="0.35">
      <c r="A48" s="5"/>
      <c r="B48" s="94"/>
      <c r="C48" s="5"/>
      <c r="D48" s="5"/>
      <c r="E48" s="8"/>
      <c r="F48" s="11"/>
      <c r="G48" s="8"/>
      <c r="H48" s="8"/>
      <c r="I48" s="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9" customHeight="1" x14ac:dyDescent="0.35">
      <c r="A49" s="5"/>
      <c r="B49" s="83"/>
      <c r="C49" s="5"/>
      <c r="D49" s="5"/>
      <c r="E49" s="8"/>
      <c r="F49" s="11"/>
      <c r="G49" s="8"/>
      <c r="H49" s="8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9" customHeight="1" x14ac:dyDescent="0.35">
      <c r="A50" s="5"/>
      <c r="B50" s="83"/>
      <c r="C50" s="5"/>
      <c r="D50" s="5"/>
      <c r="E50" s="8"/>
      <c r="F50" s="11"/>
      <c r="G50" s="8"/>
      <c r="H50" s="8"/>
      <c r="I50" s="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9" customHeight="1" x14ac:dyDescent="0.35">
      <c r="A51" s="5"/>
      <c r="B51" s="83"/>
      <c r="C51" s="5"/>
      <c r="D51" s="5"/>
      <c r="E51" s="8"/>
      <c r="F51" s="11"/>
      <c r="G51" s="8"/>
      <c r="H51" s="8"/>
      <c r="I51" s="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9" customHeight="1" x14ac:dyDescent="0.35">
      <c r="A52" s="5"/>
      <c r="B52" s="29"/>
      <c r="C52" s="5"/>
      <c r="D52" s="5"/>
      <c r="E52" s="8"/>
      <c r="F52" s="11"/>
      <c r="G52" s="8"/>
      <c r="H52" s="8"/>
      <c r="I52" s="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9" customHeight="1" x14ac:dyDescent="0.35">
      <c r="A53" s="5"/>
      <c r="B53" s="29"/>
      <c r="C53" s="5"/>
      <c r="D53" s="5"/>
      <c r="E53" s="8"/>
      <c r="F53" s="11"/>
      <c r="G53" s="8"/>
      <c r="H53" s="8"/>
      <c r="I53" s="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9" customHeight="1" x14ac:dyDescent="0.35">
      <c r="A54" s="5"/>
      <c r="B54" s="29"/>
      <c r="C54" s="5"/>
      <c r="D54" s="5"/>
      <c r="E54" s="8"/>
      <c r="F54" s="11"/>
      <c r="G54" s="8"/>
      <c r="H54" s="8"/>
      <c r="I54" s="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" customHeight="1" x14ac:dyDescent="0.35">
      <c r="A55" s="5"/>
      <c r="B55" s="29"/>
      <c r="C55" s="5"/>
      <c r="D55" s="5"/>
      <c r="E55" s="8"/>
      <c r="F55" s="11"/>
      <c r="G55" s="8"/>
      <c r="H55" s="8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9" customHeight="1" x14ac:dyDescent="0.35">
      <c r="A56" s="5"/>
      <c r="B56" s="29"/>
      <c r="C56" s="5"/>
      <c r="D56" s="5"/>
      <c r="E56" s="8"/>
      <c r="F56" s="11"/>
      <c r="G56" s="8"/>
      <c r="H56" s="8"/>
      <c r="I56" s="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9" customHeight="1" x14ac:dyDescent="0.35">
      <c r="A57" s="5"/>
      <c r="B57" s="29"/>
      <c r="C57" s="5"/>
      <c r="D57" s="5"/>
      <c r="E57" s="8"/>
      <c r="F57" s="11"/>
      <c r="G57" s="8"/>
      <c r="H57" s="8"/>
      <c r="I57" s="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9" customHeight="1" x14ac:dyDescent="0.35">
      <c r="A58" s="5"/>
      <c r="B58" s="29"/>
      <c r="C58" s="5"/>
      <c r="D58" s="5"/>
      <c r="E58" s="8"/>
      <c r="F58" s="11"/>
      <c r="G58" s="8"/>
      <c r="H58" s="8"/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9" customHeight="1" x14ac:dyDescent="0.35">
      <c r="A59" s="5"/>
      <c r="B59" s="29"/>
      <c r="C59" s="5"/>
      <c r="D59" s="5"/>
      <c r="E59" s="8"/>
      <c r="F59" s="11"/>
      <c r="G59" s="8"/>
      <c r="H59" s="8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9" customHeight="1" x14ac:dyDescent="0.35">
      <c r="A60" s="5"/>
      <c r="B60" s="29"/>
      <c r="C60" s="5"/>
      <c r="D60" s="5"/>
      <c r="E60" s="8"/>
      <c r="F60" s="11"/>
      <c r="G60" s="8"/>
      <c r="H60" s="8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9" customHeight="1" x14ac:dyDescent="0.35">
      <c r="A61" s="5"/>
      <c r="B61" s="29"/>
      <c r="C61" s="5"/>
      <c r="D61" s="5"/>
      <c r="E61" s="8"/>
      <c r="F61" s="11"/>
      <c r="G61" s="8"/>
      <c r="H61" s="8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9" customHeight="1" x14ac:dyDescent="0.35">
      <c r="A62" s="5"/>
      <c r="B62" s="29"/>
      <c r="C62" s="5"/>
      <c r="D62" s="5"/>
      <c r="E62" s="8"/>
      <c r="F62" s="11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9" customHeight="1" x14ac:dyDescent="0.35">
      <c r="A63" s="5"/>
      <c r="B63" s="29"/>
      <c r="C63" s="5"/>
      <c r="D63" s="5"/>
      <c r="E63" s="8"/>
      <c r="F63" s="11"/>
      <c r="G63" s="8"/>
      <c r="H63" s="8"/>
      <c r="I63" s="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9" customHeight="1" x14ac:dyDescent="0.35">
      <c r="A64" s="5"/>
      <c r="B64" s="29"/>
      <c r="C64" s="5"/>
      <c r="D64" s="5"/>
      <c r="E64" s="8"/>
      <c r="F64" s="11"/>
      <c r="G64" s="8"/>
      <c r="H64" s="8"/>
      <c r="I64" s="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9" customHeight="1" x14ac:dyDescent="0.35">
      <c r="A65" s="5"/>
      <c r="B65" s="29"/>
      <c r="C65" s="5"/>
      <c r="D65" s="5"/>
      <c r="E65" s="8"/>
      <c r="F65" s="11"/>
      <c r="G65" s="8"/>
      <c r="H65" s="8"/>
      <c r="I65" s="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9" customHeight="1" x14ac:dyDescent="0.35">
      <c r="A66" s="5"/>
      <c r="B66" s="29"/>
      <c r="C66" s="5"/>
      <c r="D66" s="5"/>
      <c r="E66" s="8"/>
      <c r="F66" s="11"/>
      <c r="G66" s="8"/>
      <c r="H66" s="8"/>
      <c r="I66" s="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9" customHeight="1" x14ac:dyDescent="0.35">
      <c r="A67" s="5"/>
      <c r="B67" s="29"/>
      <c r="C67" s="5"/>
      <c r="D67" s="5"/>
      <c r="E67" s="8"/>
      <c r="F67" s="11"/>
      <c r="G67" s="8"/>
      <c r="H67" s="8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9" customHeight="1" x14ac:dyDescent="0.35">
      <c r="A846" s="5"/>
      <c r="B846" s="5"/>
      <c r="C846" s="5"/>
      <c r="D846" s="5"/>
      <c r="E846" s="8"/>
      <c r="F846" s="11"/>
      <c r="G846" s="8"/>
      <c r="H846" s="8"/>
      <c r="I846" s="8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9" customHeight="1" x14ac:dyDescent="0.35">
      <c r="A847" s="5"/>
      <c r="B847" s="5"/>
      <c r="C847" s="5"/>
      <c r="D847" s="5"/>
      <c r="E847" s="8"/>
      <c r="F847" s="11"/>
      <c r="G847" s="8"/>
      <c r="H847" s="8"/>
      <c r="I847" s="8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9" customHeight="1" x14ac:dyDescent="0.35">
      <c r="A848" s="5"/>
      <c r="B848" s="5"/>
      <c r="C848" s="5"/>
      <c r="D848" s="5"/>
      <c r="E848" s="8"/>
      <c r="F848" s="11"/>
      <c r="G848" s="8"/>
      <c r="H848" s="8"/>
      <c r="I848" s="8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9" customHeight="1" x14ac:dyDescent="0.35">
      <c r="A849" s="5"/>
      <c r="B849" s="5"/>
      <c r="C849" s="5"/>
      <c r="D849" s="5"/>
      <c r="E849" s="8"/>
      <c r="F849" s="11"/>
      <c r="G849" s="8"/>
      <c r="H849" s="8"/>
      <c r="I849" s="8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9" customHeight="1" x14ac:dyDescent="0.35">
      <c r="A850" s="5"/>
      <c r="B850" s="5"/>
      <c r="C850" s="5"/>
      <c r="D850" s="5"/>
      <c r="E850" s="8"/>
      <c r="F850" s="11"/>
      <c r="G850" s="8"/>
      <c r="H850" s="8"/>
      <c r="I850" s="8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9" customHeight="1" x14ac:dyDescent="0.35">
      <c r="A851" s="5"/>
      <c r="B851" s="5"/>
      <c r="C851" s="5"/>
      <c r="D851" s="5"/>
      <c r="E851" s="8"/>
      <c r="F851" s="11"/>
      <c r="G851" s="8"/>
      <c r="H851" s="8"/>
      <c r="I851" s="8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9" customHeight="1" x14ac:dyDescent="0.35">
      <c r="A852" s="5"/>
      <c r="B852" s="5"/>
      <c r="C852" s="5"/>
      <c r="D852" s="5"/>
      <c r="E852" s="8"/>
      <c r="F852" s="11"/>
      <c r="G852" s="8"/>
      <c r="H852" s="8"/>
      <c r="I852" s="8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9" customHeight="1" x14ac:dyDescent="0.35">
      <c r="A853" s="5"/>
      <c r="B853" s="5"/>
      <c r="C853" s="5"/>
      <c r="D853" s="5"/>
      <c r="E853" s="8"/>
      <c r="F853" s="11"/>
      <c r="G853" s="8"/>
      <c r="H853" s="8"/>
      <c r="I853" s="8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9" customHeight="1" x14ac:dyDescent="0.35">
      <c r="A854" s="5"/>
      <c r="B854" s="5"/>
      <c r="C854" s="5"/>
      <c r="D854" s="5"/>
      <c r="E854" s="8"/>
      <c r="F854" s="11"/>
      <c r="G854" s="8"/>
      <c r="H854" s="8"/>
      <c r="I854" s="8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9" customHeight="1" x14ac:dyDescent="0.35">
      <c r="A855" s="5"/>
      <c r="B855" s="5"/>
      <c r="C855" s="5"/>
      <c r="D855" s="5"/>
      <c r="E855" s="8"/>
      <c r="F855" s="11"/>
      <c r="G855" s="8"/>
      <c r="H855" s="8"/>
      <c r="I855" s="8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9" customHeight="1" x14ac:dyDescent="0.35">
      <c r="A856" s="5"/>
      <c r="B856" s="5"/>
      <c r="C856" s="5"/>
      <c r="D856" s="5"/>
      <c r="E856" s="8"/>
      <c r="F856" s="11"/>
      <c r="G856" s="8"/>
      <c r="H856" s="8"/>
      <c r="I856" s="8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</sheetData>
  <mergeCells count="23">
    <mergeCell ref="A1:B1"/>
    <mergeCell ref="F1:H2"/>
    <mergeCell ref="A2:B2"/>
    <mergeCell ref="A4:B4"/>
    <mergeCell ref="A6:B6"/>
    <mergeCell ref="A5:B5"/>
    <mergeCell ref="A3:B3"/>
    <mergeCell ref="B28:C28"/>
    <mergeCell ref="B22:C22"/>
    <mergeCell ref="B23:C23"/>
    <mergeCell ref="B15:C15"/>
    <mergeCell ref="B19:C19"/>
    <mergeCell ref="B20:C20"/>
    <mergeCell ref="B21:C21"/>
    <mergeCell ref="B24:C24"/>
    <mergeCell ref="B25:C25"/>
    <mergeCell ref="B26:C26"/>
    <mergeCell ref="B12:C12"/>
    <mergeCell ref="B7:C7"/>
    <mergeCell ref="B8:C8"/>
    <mergeCell ref="B9:C9"/>
    <mergeCell ref="B10:C10"/>
    <mergeCell ref="B11:C11"/>
  </mergeCells>
  <printOptions horizontalCentered="1"/>
  <pageMargins left="0.2" right="0.2" top="0.5" bottom="0.25" header="0.3" footer="0.3"/>
  <pageSetup scale="49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6" t="s">
        <v>0</v>
      </c>
      <c r="B1" s="156"/>
      <c r="C1" s="85">
        <f>COMMENTS!C1</f>
        <v>118583</v>
      </c>
      <c r="E1" s="175"/>
      <c r="F1" s="157"/>
      <c r="G1" s="157"/>
      <c r="H1" s="16"/>
    </row>
    <row r="2" spans="1:22" ht="24.75" customHeight="1" thickBot="1" x14ac:dyDescent="0.55000000000000004">
      <c r="A2" s="156" t="s">
        <v>1</v>
      </c>
      <c r="B2" s="156"/>
      <c r="C2" s="1" t="str">
        <f>COMMENTS!C2</f>
        <v>Fleece Zip Crew</v>
      </c>
      <c r="E2" s="176"/>
      <c r="F2" s="158"/>
      <c r="G2" s="158"/>
      <c r="H2" s="17"/>
    </row>
    <row r="3" spans="1:22" ht="22.75" customHeight="1" thickBot="1" x14ac:dyDescent="0.55000000000000004">
      <c r="A3" s="156" t="s">
        <v>2</v>
      </c>
      <c r="B3" s="156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61" t="s">
        <v>3</v>
      </c>
      <c r="B4" s="161"/>
      <c r="C4" s="15" t="s">
        <v>13</v>
      </c>
      <c r="E4" s="86" t="str">
        <f>COMMENTS!F4</f>
        <v>DATE: 9/19/2024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4" t="s">
        <v>7</v>
      </c>
      <c r="C6" s="16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6"/>
      <c r="B7" s="167"/>
      <c r="C7" s="167"/>
      <c r="D7" s="167"/>
      <c r="E7" s="167"/>
      <c r="F7" s="167"/>
      <c r="G7" s="167"/>
      <c r="H7" s="168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9"/>
      <c r="B8" s="170"/>
      <c r="C8" s="170"/>
      <c r="D8" s="170"/>
      <c r="E8" s="170"/>
      <c r="F8" s="170"/>
      <c r="G8" s="170"/>
      <c r="H8" s="171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9"/>
      <c r="B9" s="170"/>
      <c r="C9" s="170"/>
      <c r="D9" s="170"/>
      <c r="E9" s="170"/>
      <c r="F9" s="170"/>
      <c r="G9" s="170"/>
      <c r="H9" s="171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9"/>
      <c r="B10" s="170"/>
      <c r="C10" s="170"/>
      <c r="D10" s="170"/>
      <c r="E10" s="170"/>
      <c r="F10" s="170"/>
      <c r="G10" s="170"/>
      <c r="H10" s="171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9"/>
      <c r="B11" s="170"/>
      <c r="C11" s="170"/>
      <c r="D11" s="170"/>
      <c r="E11" s="170"/>
      <c r="F11" s="170"/>
      <c r="G11" s="170"/>
      <c r="H11" s="171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9"/>
      <c r="B12" s="170"/>
      <c r="C12" s="170"/>
      <c r="D12" s="170"/>
      <c r="E12" s="170"/>
      <c r="F12" s="170"/>
      <c r="G12" s="170"/>
      <c r="H12" s="171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9"/>
      <c r="B13" s="170"/>
      <c r="C13" s="170"/>
      <c r="D13" s="170"/>
      <c r="E13" s="170"/>
      <c r="F13" s="170"/>
      <c r="G13" s="170"/>
      <c r="H13" s="171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9"/>
      <c r="B14" s="170"/>
      <c r="C14" s="170"/>
      <c r="D14" s="170"/>
      <c r="E14" s="170"/>
      <c r="F14" s="170"/>
      <c r="G14" s="170"/>
      <c r="H14" s="171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9"/>
      <c r="B15" s="170"/>
      <c r="C15" s="170"/>
      <c r="D15" s="170"/>
      <c r="E15" s="170"/>
      <c r="F15" s="170"/>
      <c r="G15" s="170"/>
      <c r="H15" s="171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9"/>
      <c r="B16" s="170"/>
      <c r="C16" s="170"/>
      <c r="D16" s="170"/>
      <c r="E16" s="170"/>
      <c r="F16" s="170"/>
      <c r="G16" s="170"/>
      <c r="H16" s="171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9"/>
      <c r="B17" s="170"/>
      <c r="C17" s="170"/>
      <c r="D17" s="170"/>
      <c r="E17" s="170"/>
      <c r="F17" s="170"/>
      <c r="G17" s="170"/>
      <c r="H17" s="171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9"/>
      <c r="B18" s="170"/>
      <c r="C18" s="170"/>
      <c r="D18" s="170"/>
      <c r="E18" s="170"/>
      <c r="F18" s="170"/>
      <c r="G18" s="170"/>
      <c r="H18" s="171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9"/>
      <c r="B19" s="170"/>
      <c r="C19" s="170"/>
      <c r="D19" s="170"/>
      <c r="E19" s="170"/>
      <c r="F19" s="170"/>
      <c r="G19" s="170"/>
      <c r="H19" s="171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9"/>
      <c r="B20" s="170"/>
      <c r="C20" s="170"/>
      <c r="D20" s="170"/>
      <c r="E20" s="170"/>
      <c r="F20" s="170"/>
      <c r="G20" s="170"/>
      <c r="H20" s="171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9"/>
      <c r="B21" s="170"/>
      <c r="C21" s="170"/>
      <c r="D21" s="170"/>
      <c r="E21" s="170"/>
      <c r="F21" s="170"/>
      <c r="G21" s="170"/>
      <c r="H21" s="171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9"/>
      <c r="B22" s="170"/>
      <c r="C22" s="170"/>
      <c r="D22" s="170"/>
      <c r="E22" s="170"/>
      <c r="F22" s="170"/>
      <c r="G22" s="170"/>
      <c r="H22" s="171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9"/>
      <c r="B23" s="170"/>
      <c r="C23" s="170"/>
      <c r="D23" s="170"/>
      <c r="E23" s="170"/>
      <c r="F23" s="170"/>
      <c r="G23" s="170"/>
      <c r="H23" s="171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9"/>
      <c r="B24" s="170"/>
      <c r="C24" s="170"/>
      <c r="D24" s="170"/>
      <c r="E24" s="170"/>
      <c r="F24" s="170"/>
      <c r="G24" s="170"/>
      <c r="H24" s="171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9"/>
      <c r="B25" s="170"/>
      <c r="C25" s="170"/>
      <c r="D25" s="170"/>
      <c r="E25" s="170"/>
      <c r="F25" s="170"/>
      <c r="G25" s="170"/>
      <c r="H25" s="171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9"/>
      <c r="B26" s="170"/>
      <c r="C26" s="170"/>
      <c r="D26" s="170"/>
      <c r="E26" s="170"/>
      <c r="F26" s="170"/>
      <c r="G26" s="170"/>
      <c r="H26" s="171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9"/>
      <c r="B27" s="170"/>
      <c r="C27" s="170"/>
      <c r="D27" s="170"/>
      <c r="E27" s="170"/>
      <c r="F27" s="170"/>
      <c r="G27" s="170"/>
      <c r="H27" s="171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9"/>
      <c r="B28" s="170"/>
      <c r="C28" s="170"/>
      <c r="D28" s="170"/>
      <c r="E28" s="170"/>
      <c r="F28" s="170"/>
      <c r="G28" s="170"/>
      <c r="H28" s="171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9"/>
      <c r="B29" s="170"/>
      <c r="C29" s="170"/>
      <c r="D29" s="170"/>
      <c r="E29" s="170"/>
      <c r="F29" s="170"/>
      <c r="G29" s="170"/>
      <c r="H29" s="171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9"/>
      <c r="B30" s="170"/>
      <c r="C30" s="170"/>
      <c r="D30" s="170"/>
      <c r="E30" s="170"/>
      <c r="F30" s="170"/>
      <c r="G30" s="170"/>
      <c r="H30" s="171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9"/>
      <c r="B31" s="170"/>
      <c r="C31" s="170"/>
      <c r="D31" s="170"/>
      <c r="E31" s="170"/>
      <c r="F31" s="170"/>
      <c r="G31" s="170"/>
      <c r="H31" s="171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9"/>
      <c r="B32" s="170"/>
      <c r="C32" s="170"/>
      <c r="D32" s="170"/>
      <c r="E32" s="170"/>
      <c r="F32" s="170"/>
      <c r="G32" s="170"/>
      <c r="H32" s="171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9"/>
      <c r="B33" s="170"/>
      <c r="C33" s="170"/>
      <c r="D33" s="170"/>
      <c r="E33" s="170"/>
      <c r="F33" s="170"/>
      <c r="G33" s="170"/>
      <c r="H33" s="171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9"/>
      <c r="B34" s="170"/>
      <c r="C34" s="170"/>
      <c r="D34" s="170"/>
      <c r="E34" s="170"/>
      <c r="F34" s="170"/>
      <c r="G34" s="170"/>
      <c r="H34" s="171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9"/>
      <c r="B35" s="170"/>
      <c r="C35" s="170"/>
      <c r="D35" s="170"/>
      <c r="E35" s="170"/>
      <c r="F35" s="170"/>
      <c r="G35" s="170"/>
      <c r="H35" s="171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9"/>
      <c r="B36" s="170"/>
      <c r="C36" s="170"/>
      <c r="D36" s="170"/>
      <c r="E36" s="170"/>
      <c r="F36" s="170"/>
      <c r="G36" s="170"/>
      <c r="H36" s="171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9"/>
      <c r="B37" s="170"/>
      <c r="C37" s="170"/>
      <c r="D37" s="170"/>
      <c r="E37" s="170"/>
      <c r="F37" s="170"/>
      <c r="G37" s="170"/>
      <c r="H37" s="17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2"/>
      <c r="B38" s="173"/>
      <c r="C38" s="173"/>
      <c r="D38" s="173"/>
      <c r="E38" s="173"/>
      <c r="F38" s="173"/>
      <c r="G38" s="173"/>
      <c r="H38" s="17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0"/>
  <sheetViews>
    <sheetView zoomScale="43" zoomScaleNormal="47" zoomScaleSheetLayoutView="65" workbookViewId="0">
      <pane xSplit="9" ySplit="5" topLeftCell="J12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3" sqref="D13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34.36328125" customWidth="1"/>
    <col min="4" max="4" width="57.632812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8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56" t="s">
        <v>9</v>
      </c>
      <c r="B1" s="156"/>
      <c r="C1" s="85">
        <f>COMMENTS!C1</f>
        <v>118583</v>
      </c>
      <c r="D1" s="86"/>
      <c r="E1" s="34"/>
      <c r="F1" s="35"/>
      <c r="G1" s="14"/>
      <c r="H1" s="14"/>
      <c r="I1" s="14"/>
    </row>
    <row r="2" spans="1:20" ht="24.75" customHeight="1" thickBot="1" x14ac:dyDescent="1.05">
      <c r="A2" s="156" t="s">
        <v>10</v>
      </c>
      <c r="B2" s="156"/>
      <c r="C2" s="85" t="str">
        <f>COMMENTS!C2</f>
        <v>Fleece Zip Crew</v>
      </c>
      <c r="D2" s="86"/>
      <c r="F2" s="7"/>
      <c r="G2" s="14"/>
      <c r="H2" s="14"/>
      <c r="I2" s="14"/>
    </row>
    <row r="3" spans="1:20" ht="22.75" customHeight="1" thickBot="1" x14ac:dyDescent="0.55000000000000004">
      <c r="A3" s="162" t="s">
        <v>29</v>
      </c>
      <c r="B3" s="163"/>
      <c r="C3" s="85" t="str">
        <f>COMMENTS!C3</f>
        <v>UNAVALABLE</v>
      </c>
      <c r="D3" s="86"/>
      <c r="F3" s="36"/>
      <c r="G3" s="37"/>
    </row>
    <row r="4" spans="1:20" ht="22.75" customHeight="1" thickBot="1" x14ac:dyDescent="0.55000000000000004">
      <c r="A4" s="156" t="s">
        <v>37</v>
      </c>
      <c r="B4" s="156"/>
      <c r="C4" s="85" t="str">
        <f>COMMENTS!C4</f>
        <v>FA25</v>
      </c>
      <c r="D4" s="86"/>
      <c r="F4" s="86" t="str">
        <f>COMMENTS!F4</f>
        <v>DATE: 9/19/2024</v>
      </c>
      <c r="G4" s="37"/>
    </row>
    <row r="5" spans="1:20" ht="22.75" customHeight="1" thickBot="1" x14ac:dyDescent="0.55000000000000004">
      <c r="A5" s="161" t="s">
        <v>11</v>
      </c>
      <c r="B5" s="161"/>
      <c r="C5" s="85" t="str">
        <f>COMMENTS!C5</f>
        <v>M</v>
      </c>
      <c r="D5" s="86"/>
      <c r="F5" s="36"/>
    </row>
    <row r="6" spans="1:20" ht="22.75" customHeight="1" thickBot="1" x14ac:dyDescent="0.55000000000000004">
      <c r="A6" s="162" t="s">
        <v>8</v>
      </c>
      <c r="B6" s="163"/>
      <c r="C6" s="85">
        <f>COMMENTS!C6</f>
        <v>0</v>
      </c>
      <c r="D6" s="86"/>
      <c r="I6" s="39"/>
    </row>
    <row r="7" spans="1:20" ht="39.75" customHeight="1" thickBot="1" x14ac:dyDescent="0.4">
      <c r="A7" s="40"/>
      <c r="B7" s="164" t="s">
        <v>4</v>
      </c>
      <c r="C7" s="188"/>
      <c r="D7" s="132"/>
      <c r="E7" s="41" t="s">
        <v>18</v>
      </c>
      <c r="F7" s="42"/>
      <c r="G7" s="42" t="s">
        <v>19</v>
      </c>
      <c r="H7" s="43"/>
      <c r="I7" s="44"/>
      <c r="J7" s="4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thickBot="1" x14ac:dyDescent="0.4">
      <c r="A8" s="77"/>
      <c r="B8" s="189" t="s">
        <v>6</v>
      </c>
      <c r="C8" s="190"/>
      <c r="D8" s="133"/>
      <c r="E8" s="78"/>
      <c r="F8" s="79" t="s">
        <v>20</v>
      </c>
      <c r="G8" s="80" t="s">
        <v>13</v>
      </c>
      <c r="H8" s="81" t="s">
        <v>21</v>
      </c>
      <c r="I8" s="82" t="s">
        <v>22</v>
      </c>
      <c r="J8" s="82" t="s">
        <v>23</v>
      </c>
      <c r="L8" s="5"/>
      <c r="M8" s="5"/>
      <c r="N8" s="5"/>
      <c r="O8" s="5"/>
      <c r="P8" s="5"/>
      <c r="Q8" s="5"/>
      <c r="R8" s="5"/>
      <c r="S8" s="5"/>
      <c r="T8" s="5"/>
    </row>
    <row r="9" spans="1:20" ht="37" customHeight="1" x14ac:dyDescent="0.35">
      <c r="A9" s="54">
        <v>1</v>
      </c>
      <c r="B9" s="186" t="s">
        <v>24</v>
      </c>
      <c r="C9" s="187"/>
      <c r="D9" s="134" t="s">
        <v>75</v>
      </c>
      <c r="E9" s="53">
        <v>0.25</v>
      </c>
      <c r="F9" s="55">
        <f>G9-1/4</f>
        <v>6.25</v>
      </c>
      <c r="G9" s="56">
        <v>6.5</v>
      </c>
      <c r="H9" s="57">
        <f>G9+1/4</f>
        <v>6.75</v>
      </c>
      <c r="I9" s="57">
        <f>G9+0.5</f>
        <v>7</v>
      </c>
      <c r="J9" s="58">
        <f>H9+0.5</f>
        <v>7.25</v>
      </c>
      <c r="L9" s="5"/>
      <c r="M9" s="5"/>
      <c r="N9" s="5"/>
      <c r="O9" s="5"/>
      <c r="P9" s="5"/>
      <c r="Q9" s="5"/>
      <c r="R9" s="5"/>
      <c r="S9" s="5"/>
      <c r="T9" s="5"/>
    </row>
    <row r="10" spans="1:20" ht="37" customHeight="1" x14ac:dyDescent="0.35">
      <c r="A10" s="46">
        <v>2</v>
      </c>
      <c r="B10" s="178" t="s">
        <v>41</v>
      </c>
      <c r="C10" s="178"/>
      <c r="D10" s="134" t="s">
        <v>76</v>
      </c>
      <c r="E10" s="32">
        <v>0.75</v>
      </c>
      <c r="F10" s="47">
        <f>G10-1</f>
        <v>21</v>
      </c>
      <c r="G10" s="48">
        <v>22</v>
      </c>
      <c r="H10" s="23">
        <f>G10+1</f>
        <v>23</v>
      </c>
      <c r="I10" s="23">
        <f>G10+2</f>
        <v>24</v>
      </c>
      <c r="J10" s="49">
        <f>H10+2</f>
        <v>25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37" customHeight="1" x14ac:dyDescent="0.35">
      <c r="A11" s="46">
        <v>3</v>
      </c>
      <c r="B11" s="178" t="s">
        <v>33</v>
      </c>
      <c r="C11" s="178"/>
      <c r="D11" s="134" t="s">
        <v>77</v>
      </c>
      <c r="E11" s="32">
        <v>0.75</v>
      </c>
      <c r="F11" s="47">
        <f>G11-1</f>
        <v>24</v>
      </c>
      <c r="G11" s="48">
        <v>25</v>
      </c>
      <c r="H11" s="23">
        <f>G11+1</f>
        <v>26</v>
      </c>
      <c r="I11" s="23">
        <f t="shared" ref="I11" si="0">G11+2</f>
        <v>27</v>
      </c>
      <c r="J11" s="49">
        <f t="shared" ref="J11" si="1">H11+2</f>
        <v>28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ht="37" customHeight="1" x14ac:dyDescent="0.35">
      <c r="A12" s="46">
        <v>4</v>
      </c>
      <c r="B12" s="177" t="s">
        <v>34</v>
      </c>
      <c r="C12" s="178"/>
      <c r="D12" s="134" t="s">
        <v>78</v>
      </c>
      <c r="E12" s="32">
        <v>0.75</v>
      </c>
      <c r="F12" s="47">
        <f>G12-1</f>
        <v>19.5</v>
      </c>
      <c r="G12" s="48">
        <v>20.5</v>
      </c>
      <c r="H12" s="23">
        <f>G12+1</f>
        <v>21.5</v>
      </c>
      <c r="I12" s="23">
        <f t="shared" ref="I12:J12" si="2">G12+2</f>
        <v>22.5</v>
      </c>
      <c r="J12" s="49">
        <f t="shared" si="2"/>
        <v>23.5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37" customHeight="1" x14ac:dyDescent="0.35">
      <c r="A13" s="54">
        <v>5</v>
      </c>
      <c r="B13" s="186" t="s">
        <v>28</v>
      </c>
      <c r="C13" s="187"/>
      <c r="D13" s="134" t="s">
        <v>79</v>
      </c>
      <c r="E13" s="53">
        <v>0.625</v>
      </c>
      <c r="F13" s="55">
        <f>G13-1</f>
        <v>25</v>
      </c>
      <c r="G13" s="56">
        <v>26</v>
      </c>
      <c r="H13" s="57">
        <f>G13+1</f>
        <v>27</v>
      </c>
      <c r="I13" s="57">
        <f>G13+2</f>
        <v>28</v>
      </c>
      <c r="J13" s="58">
        <f>H13+2</f>
        <v>29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ht="37" customHeight="1" x14ac:dyDescent="0.35">
      <c r="A14" s="46">
        <v>6</v>
      </c>
      <c r="B14" s="93" t="s">
        <v>39</v>
      </c>
      <c r="C14" s="31"/>
      <c r="D14" s="134" t="s">
        <v>80</v>
      </c>
      <c r="E14" s="32">
        <v>0.375</v>
      </c>
      <c r="F14" s="47">
        <f>G14-0.5</f>
        <v>10.5</v>
      </c>
      <c r="G14" s="48">
        <v>11</v>
      </c>
      <c r="H14" s="23">
        <f>G14+0.5</f>
        <v>11.5</v>
      </c>
      <c r="I14" s="23">
        <f>G14+1</f>
        <v>12</v>
      </c>
      <c r="J14" s="49">
        <f>G14+1.5</f>
        <v>12.5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ht="37" customHeight="1" x14ac:dyDescent="0.35">
      <c r="A15" s="46">
        <v>7</v>
      </c>
      <c r="B15" s="177" t="s">
        <v>35</v>
      </c>
      <c r="C15" s="178"/>
      <c r="D15" s="134" t="s">
        <v>81</v>
      </c>
      <c r="E15" s="32">
        <v>0.375</v>
      </c>
      <c r="F15" s="47">
        <f>G15-0.5</f>
        <v>10.5</v>
      </c>
      <c r="G15" s="48">
        <v>11</v>
      </c>
      <c r="H15" s="23">
        <f>G15+0.5</f>
        <v>11.5</v>
      </c>
      <c r="I15" s="23">
        <f>G15+1</f>
        <v>12</v>
      </c>
      <c r="J15" s="49">
        <f>H15+1</f>
        <v>12.5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37" customHeight="1" x14ac:dyDescent="0.35">
      <c r="A16" s="46">
        <v>8</v>
      </c>
      <c r="B16" s="177" t="s">
        <v>27</v>
      </c>
      <c r="C16" s="178"/>
      <c r="D16" s="134" t="s">
        <v>82</v>
      </c>
      <c r="E16" s="32">
        <v>0.625</v>
      </c>
      <c r="F16" s="47">
        <f>G16-1</f>
        <v>21.5</v>
      </c>
      <c r="G16" s="48">
        <v>22.5</v>
      </c>
      <c r="H16" s="23">
        <f>G16+1</f>
        <v>23.5</v>
      </c>
      <c r="I16" s="23">
        <f>G16+2</f>
        <v>24.5</v>
      </c>
      <c r="J16" s="49">
        <f>H16+2</f>
        <v>25.5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ht="37" customHeight="1" x14ac:dyDescent="0.35">
      <c r="A17" s="46">
        <v>9</v>
      </c>
      <c r="B17" s="177" t="s">
        <v>58</v>
      </c>
      <c r="C17" s="178"/>
      <c r="D17" s="134" t="s">
        <v>83</v>
      </c>
      <c r="E17" s="32">
        <v>0.625</v>
      </c>
      <c r="F17" s="47">
        <f>G17-1</f>
        <v>21.5</v>
      </c>
      <c r="G17" s="48">
        <v>22.5</v>
      </c>
      <c r="H17" s="23">
        <f>G17+1</f>
        <v>23.5</v>
      </c>
      <c r="I17" s="23">
        <f>G17+2</f>
        <v>24.5</v>
      </c>
      <c r="J17" s="49">
        <f>H17+2</f>
        <v>25.5</v>
      </c>
      <c r="L17" s="5"/>
      <c r="M17" s="5"/>
      <c r="N17" s="5"/>
      <c r="O17" s="5"/>
      <c r="P17" s="5"/>
      <c r="Q17" s="5"/>
      <c r="R17" s="5"/>
      <c r="S17" s="5"/>
      <c r="T17" s="5"/>
    </row>
    <row r="18" spans="1:20" ht="37" customHeight="1" x14ac:dyDescent="0.35">
      <c r="A18" s="46">
        <v>10</v>
      </c>
      <c r="B18" s="177" t="s">
        <v>54</v>
      </c>
      <c r="C18" s="178"/>
      <c r="D18" s="134" t="s">
        <v>84</v>
      </c>
      <c r="E18" s="32">
        <v>0.25</v>
      </c>
      <c r="F18" s="47">
        <f>G18-1/4</f>
        <v>3.5</v>
      </c>
      <c r="G18" s="48">
        <v>3.75</v>
      </c>
      <c r="H18" s="23">
        <f>G18+1/4</f>
        <v>4</v>
      </c>
      <c r="I18" s="23">
        <f>G18+0.5</f>
        <v>4.25</v>
      </c>
      <c r="J18" s="49">
        <f>H18+0.5</f>
        <v>4.5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37" customHeight="1" x14ac:dyDescent="0.35">
      <c r="A19" s="46">
        <v>11</v>
      </c>
      <c r="B19" s="177" t="s">
        <v>42</v>
      </c>
      <c r="C19" s="178"/>
      <c r="D19" s="134" t="s">
        <v>85</v>
      </c>
      <c r="E19" s="32">
        <v>0.125</v>
      </c>
      <c r="F19" s="47">
        <f>G19-0</f>
        <v>2.75</v>
      </c>
      <c r="G19" s="48">
        <v>2.75</v>
      </c>
      <c r="H19" s="23">
        <f>G19+0</f>
        <v>2.75</v>
      </c>
      <c r="I19" s="23">
        <f>G19+0</f>
        <v>2.75</v>
      </c>
      <c r="J19" s="49">
        <f>H19+0</f>
        <v>2.75</v>
      </c>
      <c r="L19" s="5"/>
      <c r="M19" s="5"/>
      <c r="N19" s="5"/>
      <c r="O19" s="5"/>
      <c r="P19" s="5"/>
      <c r="Q19" s="5"/>
      <c r="R19" s="5"/>
      <c r="S19" s="5"/>
      <c r="T19" s="5"/>
    </row>
    <row r="20" spans="1:20" ht="37" customHeight="1" x14ac:dyDescent="0.35">
      <c r="A20" s="54">
        <v>12</v>
      </c>
      <c r="B20" s="180" t="s">
        <v>38</v>
      </c>
      <c r="C20" s="181"/>
      <c r="D20" s="107" t="s">
        <v>86</v>
      </c>
      <c r="E20" s="53">
        <v>0.125</v>
      </c>
      <c r="F20" s="55">
        <f>G20-0</f>
        <v>2.75</v>
      </c>
      <c r="G20" s="56">
        <v>2.75</v>
      </c>
      <c r="H20" s="57">
        <f>G20+0</f>
        <v>2.75</v>
      </c>
      <c r="I20" s="57">
        <f>G20+0</f>
        <v>2.75</v>
      </c>
      <c r="J20" s="58">
        <f>H20+0</f>
        <v>2.75</v>
      </c>
      <c r="L20" s="6"/>
      <c r="M20" s="6"/>
      <c r="N20" s="6"/>
      <c r="O20" s="6"/>
      <c r="P20" s="6"/>
      <c r="Q20" s="6"/>
      <c r="R20" s="6"/>
      <c r="S20" s="6"/>
      <c r="T20" s="6"/>
    </row>
    <row r="21" spans="1:20" ht="37" customHeight="1" x14ac:dyDescent="0.35">
      <c r="A21" s="46">
        <v>13</v>
      </c>
      <c r="B21" s="177" t="s">
        <v>46</v>
      </c>
      <c r="C21" s="178"/>
      <c r="D21" s="134" t="s">
        <v>87</v>
      </c>
      <c r="E21" s="32">
        <v>0.125</v>
      </c>
      <c r="F21" s="47">
        <f>G21-0</f>
        <v>1.5</v>
      </c>
      <c r="G21" s="48">
        <v>1.5</v>
      </c>
      <c r="H21" s="23">
        <f>G21+0</f>
        <v>1.5</v>
      </c>
      <c r="I21" s="23">
        <f t="shared" ref="I21:J21" si="3">G21+0</f>
        <v>1.5</v>
      </c>
      <c r="J21" s="49">
        <f t="shared" si="3"/>
        <v>1.5</v>
      </c>
      <c r="L21" s="6"/>
      <c r="M21" s="6"/>
      <c r="N21" s="6"/>
      <c r="O21" s="6"/>
      <c r="P21" s="6"/>
      <c r="Q21" s="6"/>
      <c r="R21" s="6"/>
      <c r="S21" s="6"/>
      <c r="T21" s="6"/>
    </row>
    <row r="22" spans="1:20" ht="37" customHeight="1" x14ac:dyDescent="0.35">
      <c r="A22" s="46">
        <v>14</v>
      </c>
      <c r="B22" s="177" t="s">
        <v>25</v>
      </c>
      <c r="C22" s="178"/>
      <c r="D22" s="134" t="s">
        <v>88</v>
      </c>
      <c r="E22" s="32">
        <v>0.125</v>
      </c>
      <c r="F22" s="47">
        <f>G22-1/4</f>
        <v>3.5</v>
      </c>
      <c r="G22" s="48">
        <v>3.75</v>
      </c>
      <c r="H22" s="23">
        <f>G22+1/4</f>
        <v>4</v>
      </c>
      <c r="I22" s="23">
        <f>G22+1/2</f>
        <v>4.25</v>
      </c>
      <c r="J22" s="49">
        <f>H22+0.5</f>
        <v>4.5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37" customHeight="1" x14ac:dyDescent="0.35">
      <c r="A23" s="46">
        <v>15</v>
      </c>
      <c r="B23" s="177" t="s">
        <v>26</v>
      </c>
      <c r="C23" s="178"/>
      <c r="D23" s="134" t="s">
        <v>89</v>
      </c>
      <c r="E23" s="32">
        <v>0.125</v>
      </c>
      <c r="F23" s="47">
        <f>G23-0</f>
        <v>1.5</v>
      </c>
      <c r="G23" s="48">
        <v>1.5</v>
      </c>
      <c r="H23" s="23">
        <f>G23+0</f>
        <v>1.5</v>
      </c>
      <c r="I23" s="23">
        <f t="shared" ref="I23:J23" si="4">G23+0</f>
        <v>1.5</v>
      </c>
      <c r="J23" s="49">
        <f t="shared" si="4"/>
        <v>1.5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37" customHeight="1" x14ac:dyDescent="0.35">
      <c r="A24" s="87">
        <v>16</v>
      </c>
      <c r="B24" s="182" t="s">
        <v>49</v>
      </c>
      <c r="C24" s="183"/>
      <c r="D24" s="104" t="s">
        <v>90</v>
      </c>
      <c r="E24" s="88">
        <v>0.25</v>
      </c>
      <c r="F24" s="89">
        <f>G24-3/8</f>
        <v>8.875</v>
      </c>
      <c r="G24" s="90">
        <v>9.25</v>
      </c>
      <c r="H24" s="91">
        <f>G24+0.375</f>
        <v>9.625</v>
      </c>
      <c r="I24" s="91">
        <f>G24+0.75</f>
        <v>10</v>
      </c>
      <c r="J24" s="92">
        <f>H24+3/4</f>
        <v>10.375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37" customHeight="1" x14ac:dyDescent="0.35">
      <c r="A25" s="87">
        <v>17</v>
      </c>
      <c r="B25" s="182" t="s">
        <v>50</v>
      </c>
      <c r="C25" s="183"/>
      <c r="D25" s="104" t="s">
        <v>91</v>
      </c>
      <c r="E25" s="88">
        <v>0.25</v>
      </c>
      <c r="F25" s="89">
        <f>G25-0.375</f>
        <v>6.625</v>
      </c>
      <c r="G25" s="90">
        <v>7</v>
      </c>
      <c r="H25" s="91">
        <f>G25+0.375</f>
        <v>7.375</v>
      </c>
      <c r="I25" s="91">
        <f>G25+0.75</f>
        <v>7.75</v>
      </c>
      <c r="J25" s="92">
        <f>H25+0.75</f>
        <v>8.125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37" customHeight="1" x14ac:dyDescent="0.35">
      <c r="A26" s="87">
        <v>18</v>
      </c>
      <c r="B26" s="184" t="s">
        <v>55</v>
      </c>
      <c r="C26" s="185"/>
      <c r="D26" s="135" t="s">
        <v>92</v>
      </c>
      <c r="E26" s="88">
        <v>0.25</v>
      </c>
      <c r="F26" s="89">
        <f>G26-1/4</f>
        <v>5</v>
      </c>
      <c r="G26" s="90">
        <v>5.25</v>
      </c>
      <c r="H26" s="91">
        <f>G26+1/4</f>
        <v>5.5</v>
      </c>
      <c r="I26" s="91">
        <f>G26+0.5</f>
        <v>5.75</v>
      </c>
      <c r="J26" s="92">
        <f>H26+0.5</f>
        <v>6</v>
      </c>
      <c r="L26" s="5"/>
      <c r="M26" s="5"/>
      <c r="N26" s="5"/>
      <c r="O26" s="5"/>
      <c r="P26" s="5"/>
      <c r="Q26" s="5"/>
      <c r="R26" s="5"/>
      <c r="S26" s="5"/>
      <c r="T26" s="5"/>
    </row>
    <row r="27" spans="1:20" ht="37" customHeight="1" x14ac:dyDescent="0.35">
      <c r="A27" s="87">
        <v>19</v>
      </c>
      <c r="B27" s="184" t="s">
        <v>53</v>
      </c>
      <c r="C27" s="185"/>
      <c r="D27" s="135" t="s">
        <v>93</v>
      </c>
      <c r="E27" s="88">
        <v>0.75</v>
      </c>
      <c r="F27" s="89">
        <f>G27-1</f>
        <v>21</v>
      </c>
      <c r="G27" s="90">
        <v>22</v>
      </c>
      <c r="H27" s="91">
        <f>G27+1</f>
        <v>23</v>
      </c>
      <c r="I27" s="91">
        <f t="shared" ref="I27:J27" si="5">G27+2</f>
        <v>24</v>
      </c>
      <c r="J27" s="92">
        <f t="shared" si="5"/>
        <v>25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22" hidden="1" customHeight="1" x14ac:dyDescent="0.35">
      <c r="A28" s="46">
        <v>15</v>
      </c>
      <c r="B28" s="177" t="s">
        <v>45</v>
      </c>
      <c r="C28" s="178"/>
      <c r="D28" s="31"/>
      <c r="E28" s="32">
        <v>0.125</v>
      </c>
      <c r="F28" s="47">
        <f>G28-0.25</f>
        <v>8.5</v>
      </c>
      <c r="G28" s="48">
        <v>8.75</v>
      </c>
      <c r="H28" s="23">
        <f>G28+0.25</f>
        <v>9</v>
      </c>
      <c r="I28" s="23">
        <f>G28+0.5</f>
        <v>9.25</v>
      </c>
      <c r="J28" s="49">
        <f>H28+0.5</f>
        <v>9.5</v>
      </c>
      <c r="L28" s="6"/>
      <c r="M28" s="6"/>
      <c r="N28" s="6"/>
      <c r="O28" s="6"/>
      <c r="P28" s="6"/>
      <c r="Q28" s="6"/>
      <c r="R28" s="6"/>
      <c r="S28" s="6"/>
      <c r="T28" s="6"/>
    </row>
    <row r="29" spans="1:20" ht="21" hidden="1" customHeight="1" x14ac:dyDescent="0.35">
      <c r="A29" s="46">
        <v>20</v>
      </c>
      <c r="B29" s="179" t="s">
        <v>62</v>
      </c>
      <c r="C29" s="179"/>
      <c r="D29" s="107"/>
      <c r="E29" s="32">
        <v>0.125</v>
      </c>
      <c r="F29" s="47">
        <f>G29-0.125</f>
        <v>-0.125</v>
      </c>
      <c r="G29" s="48"/>
      <c r="H29" s="23">
        <f>G29+0.125</f>
        <v>0.125</v>
      </c>
      <c r="I29" s="23">
        <f>G29+0.25</f>
        <v>0.25</v>
      </c>
      <c r="J29" s="49">
        <f>H29+0.25</f>
        <v>0.375</v>
      </c>
      <c r="L29" s="6"/>
      <c r="M29" s="6"/>
      <c r="N29" s="6"/>
      <c r="O29" s="6"/>
      <c r="P29" s="6"/>
      <c r="Q29" s="6"/>
      <c r="R29" s="6"/>
      <c r="S29" s="6"/>
      <c r="T29" s="6"/>
    </row>
    <row r="30" spans="1:20" ht="19" customHeight="1" x14ac:dyDescent="0.35">
      <c r="A30" s="5"/>
      <c r="B30" s="5"/>
      <c r="C30" s="5"/>
      <c r="D30" s="5"/>
      <c r="E30" s="11"/>
      <c r="F30" s="11"/>
      <c r="G30" s="11"/>
      <c r="H30" s="8"/>
      <c r="I30" s="50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9" customHeight="1" x14ac:dyDescent="0.35">
      <c r="A31" s="5"/>
      <c r="B31" s="5"/>
      <c r="C31" s="5"/>
      <c r="D31" s="5"/>
      <c r="E31" s="11"/>
      <c r="F31" s="11"/>
      <c r="G31" s="11"/>
      <c r="H31" s="8"/>
      <c r="I31" s="50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9" customHeight="1" x14ac:dyDescent="0.35">
      <c r="A32" s="5"/>
      <c r="B32" s="5"/>
      <c r="C32" s="5"/>
      <c r="D32" s="5"/>
      <c r="E32" s="11"/>
      <c r="F32" s="11"/>
      <c r="G32" s="11"/>
      <c r="H32" s="8"/>
      <c r="I32" s="5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9" customHeight="1" x14ac:dyDescent="0.35">
      <c r="A33" s="5"/>
      <c r="B33" s="5"/>
      <c r="C33" s="5"/>
      <c r="D33" s="5"/>
      <c r="E33" s="11"/>
      <c r="F33" s="11"/>
      <c r="G33" s="11"/>
      <c r="H33" s="8"/>
      <c r="I33" s="5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9" customHeight="1" x14ac:dyDescent="0.35">
      <c r="A34" s="5"/>
      <c r="B34" s="5"/>
      <c r="C34" s="5"/>
      <c r="D34" s="5"/>
      <c r="E34" s="11"/>
      <c r="F34" s="11"/>
      <c r="G34" s="11"/>
      <c r="H34" s="8"/>
      <c r="I34" s="50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9" customHeight="1" x14ac:dyDescent="0.35">
      <c r="A35" s="5"/>
      <c r="B35" s="5"/>
      <c r="C35" s="5"/>
      <c r="D35" s="5"/>
      <c r="E35" s="11"/>
      <c r="F35" s="11"/>
      <c r="G35" s="11"/>
      <c r="H35" s="8"/>
      <c r="I35" s="5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9" customHeight="1" x14ac:dyDescent="0.35">
      <c r="A36" s="5"/>
      <c r="B36" s="5"/>
      <c r="C36" s="5"/>
      <c r="D36" s="5"/>
      <c r="E36" s="11"/>
      <c r="F36" s="11"/>
      <c r="G36" s="11"/>
      <c r="H36" s="8"/>
      <c r="I36" s="50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" customHeight="1" x14ac:dyDescent="0.35">
      <c r="A37" s="5"/>
      <c r="B37" s="5"/>
      <c r="C37" s="5"/>
      <c r="D37" s="5"/>
      <c r="E37" s="11"/>
      <c r="F37" s="11"/>
      <c r="G37" s="11"/>
      <c r="H37" s="8"/>
      <c r="I37" s="5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9" customHeight="1" x14ac:dyDescent="0.35">
      <c r="A38" s="5"/>
      <c r="B38" s="5"/>
      <c r="C38" s="5"/>
      <c r="D38" s="5"/>
      <c r="E38" s="11"/>
      <c r="F38" s="11"/>
      <c r="G38" s="11"/>
      <c r="H38" s="8"/>
      <c r="I38" s="50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9" customHeight="1" x14ac:dyDescent="0.35">
      <c r="A39" s="5"/>
      <c r="B39" s="5"/>
      <c r="C39" s="5"/>
      <c r="D39" s="5"/>
      <c r="E39" s="11"/>
      <c r="F39" s="11"/>
      <c r="G39" s="11"/>
      <c r="H39" s="8"/>
      <c r="I39" s="5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9" customHeight="1" x14ac:dyDescent="0.35">
      <c r="A40" s="5"/>
      <c r="B40" s="5"/>
      <c r="C40" s="5"/>
      <c r="D40" s="5"/>
      <c r="E40" s="11"/>
      <c r="F40" s="11"/>
      <c r="G40" s="11"/>
      <c r="H40" s="8"/>
      <c r="I40" s="5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9" customHeight="1" x14ac:dyDescent="0.35">
      <c r="A41" s="5"/>
      <c r="B41" s="5"/>
      <c r="C41" s="5"/>
      <c r="D41" s="5"/>
      <c r="E41" s="11"/>
      <c r="F41" s="11"/>
      <c r="G41" s="11"/>
      <c r="H41" s="8"/>
      <c r="I41" s="5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9" customHeight="1" x14ac:dyDescent="0.35">
      <c r="A42" s="5"/>
      <c r="B42" s="5"/>
      <c r="C42" s="5"/>
      <c r="D42" s="5"/>
      <c r="E42" s="11"/>
      <c r="F42" s="11"/>
      <c r="G42" s="11"/>
      <c r="H42" s="8"/>
      <c r="I42" s="50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9" customHeight="1" x14ac:dyDescent="0.35">
      <c r="A43" s="5"/>
      <c r="B43" s="5"/>
      <c r="C43" s="5"/>
      <c r="D43" s="5"/>
      <c r="E43" s="11"/>
      <c r="F43" s="11"/>
      <c r="G43" s="11"/>
      <c r="H43" s="8"/>
      <c r="I43" s="50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9" customHeight="1" x14ac:dyDescent="0.35">
      <c r="A44" s="5"/>
      <c r="B44" s="5"/>
      <c r="C44" s="5"/>
      <c r="D44" s="5"/>
      <c r="E44" s="11"/>
      <c r="F44" s="11"/>
      <c r="G44" s="11"/>
      <c r="H44" s="8"/>
      <c r="I44" s="50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" customHeight="1" x14ac:dyDescent="0.35">
      <c r="A45" s="5"/>
      <c r="B45" s="5"/>
      <c r="C45" s="5"/>
      <c r="D45" s="5"/>
      <c r="E45" s="11"/>
      <c r="F45" s="11"/>
      <c r="G45" s="11"/>
      <c r="H45" s="8"/>
      <c r="I45" s="50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9" customHeight="1" x14ac:dyDescent="0.35">
      <c r="A46" s="5"/>
      <c r="B46" s="5"/>
      <c r="C46" s="5"/>
      <c r="D46" s="5"/>
      <c r="E46" s="11"/>
      <c r="F46" s="11"/>
      <c r="G46" s="11"/>
      <c r="H46" s="8"/>
      <c r="I46" s="50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9" customHeight="1" x14ac:dyDescent="0.35">
      <c r="A47" s="5"/>
      <c r="B47" s="5"/>
      <c r="C47" s="5"/>
      <c r="D47" s="5"/>
      <c r="E47" s="11"/>
      <c r="F47" s="11"/>
      <c r="G47" s="11"/>
      <c r="H47" s="8"/>
      <c r="I47" s="5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9" customHeight="1" x14ac:dyDescent="0.35">
      <c r="A48" s="5"/>
      <c r="B48" s="5"/>
      <c r="C48" s="5"/>
      <c r="D48" s="5"/>
      <c r="E48" s="11"/>
      <c r="F48" s="11"/>
      <c r="G48" s="11"/>
      <c r="H48" s="8"/>
      <c r="I48" s="5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9" customHeight="1" x14ac:dyDescent="0.35">
      <c r="A49" s="5"/>
      <c r="B49" s="5"/>
      <c r="C49" s="5"/>
      <c r="D49" s="5"/>
      <c r="E49" s="11"/>
      <c r="F49" s="11"/>
      <c r="G49" s="11"/>
      <c r="H49" s="8"/>
      <c r="I49" s="5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9" customHeight="1" x14ac:dyDescent="0.35">
      <c r="A50" s="5"/>
      <c r="B50" s="5"/>
      <c r="C50" s="5"/>
      <c r="D50" s="5"/>
      <c r="E50" s="11"/>
      <c r="F50" s="11"/>
      <c r="G50" s="11"/>
      <c r="H50" s="8"/>
      <c r="I50" s="5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9" customHeight="1" x14ac:dyDescent="0.35">
      <c r="A51" s="5"/>
      <c r="B51" s="5"/>
      <c r="C51" s="5"/>
      <c r="D51" s="5"/>
      <c r="E51" s="11"/>
      <c r="F51" s="11"/>
      <c r="G51" s="11"/>
      <c r="H51" s="8"/>
      <c r="I51" s="5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9" customHeight="1" x14ac:dyDescent="0.35">
      <c r="A52" s="5"/>
      <c r="B52" s="5"/>
      <c r="C52" s="5"/>
      <c r="D52" s="5"/>
      <c r="E52" s="11"/>
      <c r="F52" s="11"/>
      <c r="G52" s="11"/>
      <c r="H52" s="8"/>
      <c r="I52" s="5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9" customHeight="1" x14ac:dyDescent="0.35">
      <c r="A53" s="5"/>
      <c r="B53" s="5"/>
      <c r="C53" s="5"/>
      <c r="D53" s="5"/>
      <c r="E53" s="11"/>
      <c r="F53" s="11"/>
      <c r="G53" s="11"/>
      <c r="H53" s="8"/>
      <c r="I53" s="5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9" customHeight="1" x14ac:dyDescent="0.35">
      <c r="A54" s="5"/>
      <c r="B54" s="5"/>
      <c r="C54" s="5"/>
      <c r="D54" s="5"/>
      <c r="E54" s="11"/>
      <c r="F54" s="11"/>
      <c r="G54" s="11"/>
      <c r="H54" s="8"/>
      <c r="I54" s="5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9" customHeight="1" x14ac:dyDescent="0.35">
      <c r="A55" s="5"/>
      <c r="B55" s="5"/>
      <c r="C55" s="5"/>
      <c r="D55" s="5"/>
      <c r="E55" s="11"/>
      <c r="F55" s="11"/>
      <c r="G55" s="11"/>
      <c r="H55" s="8"/>
      <c r="I55" s="5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9" customHeight="1" x14ac:dyDescent="0.35">
      <c r="A56" s="5"/>
      <c r="B56" s="5"/>
      <c r="C56" s="5"/>
      <c r="D56" s="5"/>
      <c r="E56" s="11"/>
      <c r="F56" s="11"/>
      <c r="G56" s="11"/>
      <c r="H56" s="8"/>
      <c r="I56" s="5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9" customHeight="1" x14ac:dyDescent="0.35">
      <c r="A57" s="5"/>
      <c r="B57" s="5"/>
      <c r="C57" s="5"/>
      <c r="D57" s="5"/>
      <c r="E57" s="11"/>
      <c r="F57" s="11"/>
      <c r="G57" s="11"/>
      <c r="H57" s="8"/>
      <c r="I57" s="5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9" customHeight="1" x14ac:dyDescent="0.35">
      <c r="A58" s="5"/>
      <c r="B58" s="5"/>
      <c r="C58" s="5"/>
      <c r="D58" s="5"/>
      <c r="E58" s="11"/>
      <c r="F58" s="11"/>
      <c r="G58" s="11"/>
      <c r="H58" s="8"/>
      <c r="I58" s="5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9" customHeight="1" x14ac:dyDescent="0.35">
      <c r="A59" s="5"/>
      <c r="B59" s="5"/>
      <c r="C59" s="5"/>
      <c r="D59" s="5"/>
      <c r="E59" s="11"/>
      <c r="F59" s="11"/>
      <c r="G59" s="11"/>
      <c r="H59" s="8"/>
      <c r="I59" s="5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9" customHeight="1" x14ac:dyDescent="0.35">
      <c r="A60" s="5"/>
      <c r="B60" s="5"/>
      <c r="C60" s="5"/>
      <c r="D60" s="5"/>
      <c r="E60" s="11"/>
      <c r="F60" s="11"/>
      <c r="G60" s="11"/>
      <c r="H60" s="8"/>
      <c r="I60" s="5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9" customHeight="1" x14ac:dyDescent="0.35">
      <c r="A61" s="5"/>
      <c r="B61" s="5"/>
      <c r="C61" s="5"/>
      <c r="D61" s="5"/>
      <c r="E61" s="11"/>
      <c r="F61" s="11"/>
      <c r="G61" s="11"/>
      <c r="H61" s="8"/>
      <c r="I61" s="50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9" customHeight="1" x14ac:dyDescent="0.35">
      <c r="A62" s="5"/>
      <c r="B62" s="5"/>
      <c r="C62" s="5"/>
      <c r="D62" s="5"/>
      <c r="E62" s="11"/>
      <c r="F62" s="11"/>
      <c r="G62" s="11"/>
      <c r="H62" s="8"/>
      <c r="I62" s="50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9" customHeight="1" x14ac:dyDescent="0.35">
      <c r="A63" s="5"/>
      <c r="B63" s="5"/>
      <c r="C63" s="5"/>
      <c r="D63" s="5"/>
      <c r="E63" s="11"/>
      <c r="F63" s="11"/>
      <c r="G63" s="11"/>
      <c r="H63" s="8"/>
      <c r="I63" s="50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9" customHeight="1" x14ac:dyDescent="0.35">
      <c r="A64" s="5"/>
      <c r="B64" s="5"/>
      <c r="C64" s="5"/>
      <c r="D64" s="5"/>
      <c r="E64" s="11"/>
      <c r="F64" s="11"/>
      <c r="G64" s="11"/>
      <c r="H64" s="8"/>
      <c r="I64" s="5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9" customHeight="1" x14ac:dyDescent="0.35">
      <c r="A65" s="5"/>
      <c r="B65" s="5"/>
      <c r="C65" s="5"/>
      <c r="D65" s="5"/>
      <c r="E65" s="11"/>
      <c r="F65" s="11"/>
      <c r="G65" s="11"/>
      <c r="H65" s="8"/>
      <c r="I65" s="50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9" customHeight="1" x14ac:dyDescent="0.35">
      <c r="A66" s="5"/>
      <c r="B66" s="5"/>
      <c r="C66" s="5"/>
      <c r="D66" s="5"/>
      <c r="E66" s="11"/>
      <c r="F66" s="11"/>
      <c r="G66" s="11"/>
      <c r="H66" s="8"/>
      <c r="I66" s="5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9" customHeight="1" x14ac:dyDescent="0.35">
      <c r="A67" s="5"/>
      <c r="B67" s="5"/>
      <c r="C67" s="5"/>
      <c r="D67" s="5"/>
      <c r="E67" s="11"/>
      <c r="F67" s="11"/>
      <c r="G67" s="11"/>
      <c r="H67" s="8"/>
      <c r="I67" s="5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9" customHeight="1" x14ac:dyDescent="0.35">
      <c r="A68" s="5"/>
      <c r="B68" s="5"/>
      <c r="C68" s="5"/>
      <c r="D68" s="5"/>
      <c r="E68" s="11"/>
      <c r="F68" s="11"/>
      <c r="G68" s="11"/>
      <c r="H68" s="8"/>
      <c r="I68" s="5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9" customHeight="1" x14ac:dyDescent="0.35">
      <c r="A69" s="5"/>
      <c r="B69" s="5"/>
      <c r="C69" s="5"/>
      <c r="D69" s="5"/>
      <c r="E69" s="11"/>
      <c r="F69" s="11"/>
      <c r="G69" s="11"/>
      <c r="H69" s="8"/>
      <c r="I69" s="5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9" customHeight="1" x14ac:dyDescent="0.35">
      <c r="A70" s="5"/>
      <c r="B70" s="5"/>
      <c r="C70" s="5"/>
      <c r="D70" s="5"/>
      <c r="E70" s="11"/>
      <c r="F70" s="11"/>
      <c r="G70" s="11"/>
      <c r="H70" s="8"/>
      <c r="I70" s="50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9" customHeight="1" x14ac:dyDescent="0.35">
      <c r="A71" s="5"/>
      <c r="B71" s="5"/>
      <c r="C71" s="5"/>
      <c r="D71" s="5"/>
      <c r="E71" s="11"/>
      <c r="F71" s="11"/>
      <c r="G71" s="11"/>
      <c r="H71" s="8"/>
      <c r="I71" s="50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9" customHeight="1" x14ac:dyDescent="0.35">
      <c r="A72" s="5"/>
      <c r="B72" s="5"/>
      <c r="C72" s="5"/>
      <c r="D72" s="5"/>
      <c r="E72" s="11"/>
      <c r="F72" s="11"/>
      <c r="G72" s="11"/>
      <c r="H72" s="8"/>
      <c r="I72" s="50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9" customHeight="1" x14ac:dyDescent="0.35">
      <c r="A73" s="5"/>
      <c r="B73" s="5"/>
      <c r="C73" s="5"/>
      <c r="D73" s="5"/>
      <c r="E73" s="11"/>
      <c r="F73" s="11"/>
      <c r="G73" s="11"/>
      <c r="H73" s="8"/>
      <c r="I73" s="50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9" customHeight="1" x14ac:dyDescent="0.35">
      <c r="A74" s="5"/>
      <c r="B74" s="5"/>
      <c r="C74" s="5"/>
      <c r="D74" s="5"/>
      <c r="E74" s="11"/>
      <c r="F74" s="11"/>
      <c r="G74" s="11"/>
      <c r="H74" s="8"/>
      <c r="I74" s="50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9" customHeight="1" x14ac:dyDescent="0.35">
      <c r="A75" s="5"/>
      <c r="B75" s="5"/>
      <c r="C75" s="5"/>
      <c r="D75" s="5"/>
      <c r="E75" s="11"/>
      <c r="F75" s="11"/>
      <c r="G75" s="11"/>
      <c r="H75" s="8"/>
      <c r="I75" s="5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9" customHeight="1" x14ac:dyDescent="0.35">
      <c r="A76" s="5"/>
      <c r="B76" s="5"/>
      <c r="C76" s="5"/>
      <c r="D76" s="5"/>
      <c r="E76" s="11"/>
      <c r="F76" s="11"/>
      <c r="G76" s="11"/>
      <c r="H76" s="8"/>
      <c r="I76" s="50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9" customHeight="1" x14ac:dyDescent="0.35">
      <c r="A77" s="5"/>
      <c r="B77" s="5"/>
      <c r="C77" s="5"/>
      <c r="D77" s="5"/>
      <c r="E77" s="11"/>
      <c r="F77" s="11"/>
      <c r="G77" s="11"/>
      <c r="H77" s="8"/>
      <c r="I77" s="50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9" customHeight="1" x14ac:dyDescent="0.35">
      <c r="A78" s="5"/>
      <c r="B78" s="5"/>
      <c r="C78" s="5"/>
      <c r="D78" s="5"/>
      <c r="E78" s="11"/>
      <c r="F78" s="11"/>
      <c r="G78" s="11"/>
      <c r="H78" s="8"/>
      <c r="I78" s="50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9" customHeight="1" x14ac:dyDescent="0.35">
      <c r="A79" s="5"/>
      <c r="B79" s="5"/>
      <c r="C79" s="5"/>
      <c r="D79" s="5"/>
      <c r="E79" s="11"/>
      <c r="F79" s="11"/>
      <c r="G79" s="11"/>
      <c r="H79" s="8"/>
      <c r="I79" s="50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9" customHeight="1" x14ac:dyDescent="0.35">
      <c r="A80" s="5"/>
      <c r="B80" s="5"/>
      <c r="C80" s="5"/>
      <c r="D80" s="5"/>
      <c r="E80" s="11"/>
      <c r="F80" s="11"/>
      <c r="G80" s="11"/>
      <c r="H80" s="8"/>
      <c r="I80" s="50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9" customHeight="1" x14ac:dyDescent="0.35">
      <c r="A81" s="5"/>
      <c r="B81" s="5"/>
      <c r="C81" s="5"/>
      <c r="D81" s="5"/>
      <c r="E81" s="11"/>
      <c r="F81" s="11"/>
      <c r="G81" s="11"/>
      <c r="H81" s="8"/>
      <c r="I81" s="50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9" customHeight="1" x14ac:dyDescent="0.35">
      <c r="A82" s="5"/>
      <c r="B82" s="5"/>
      <c r="C82" s="5"/>
      <c r="D82" s="5"/>
      <c r="E82" s="11"/>
      <c r="F82" s="11"/>
      <c r="G82" s="11"/>
      <c r="H82" s="8"/>
      <c r="I82" s="50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9" customHeight="1" x14ac:dyDescent="0.35">
      <c r="A83" s="5"/>
      <c r="B83" s="5"/>
      <c r="C83" s="5"/>
      <c r="D83" s="5"/>
      <c r="E83" s="11"/>
      <c r="F83" s="11"/>
      <c r="G83" s="11"/>
      <c r="H83" s="8"/>
      <c r="I83" s="50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9" customHeight="1" x14ac:dyDescent="0.35">
      <c r="A84" s="5"/>
      <c r="B84" s="5"/>
      <c r="C84" s="5"/>
      <c r="D84" s="5"/>
      <c r="E84" s="11"/>
      <c r="F84" s="11"/>
      <c r="G84" s="11"/>
      <c r="H84" s="8"/>
      <c r="I84" s="50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9" customHeight="1" x14ac:dyDescent="0.35">
      <c r="A85" s="5"/>
      <c r="B85" s="5"/>
      <c r="C85" s="5"/>
      <c r="D85" s="5"/>
      <c r="E85" s="11"/>
      <c r="F85" s="11"/>
      <c r="G85" s="11"/>
      <c r="H85" s="8"/>
      <c r="I85" s="5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9" customHeight="1" x14ac:dyDescent="0.35">
      <c r="A86" s="5"/>
      <c r="B86" s="5"/>
      <c r="C86" s="5"/>
      <c r="D86" s="5"/>
      <c r="E86" s="11"/>
      <c r="F86" s="11"/>
      <c r="G86" s="11"/>
      <c r="H86" s="8"/>
      <c r="I86" s="5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9" customHeight="1" x14ac:dyDescent="0.35">
      <c r="A87" s="5"/>
      <c r="B87" s="5"/>
      <c r="C87" s="5"/>
      <c r="D87" s="5"/>
      <c r="E87" s="11"/>
      <c r="F87" s="11"/>
      <c r="G87" s="11"/>
      <c r="H87" s="8"/>
      <c r="I87" s="50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9" customHeight="1" x14ac:dyDescent="0.35">
      <c r="A88" s="5"/>
      <c r="B88" s="5"/>
      <c r="C88" s="5"/>
      <c r="D88" s="5"/>
      <c r="E88" s="11"/>
      <c r="F88" s="11"/>
      <c r="G88" s="11"/>
      <c r="H88" s="8"/>
      <c r="I88" s="5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9" customHeight="1" x14ac:dyDescent="0.35">
      <c r="A89" s="5"/>
      <c r="B89" s="5"/>
      <c r="C89" s="5"/>
      <c r="D89" s="5"/>
      <c r="E89" s="11"/>
      <c r="F89" s="11"/>
      <c r="G89" s="11"/>
      <c r="H89" s="8"/>
      <c r="I89" s="5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9" customHeight="1" x14ac:dyDescent="0.35">
      <c r="A90" s="5"/>
      <c r="B90" s="5"/>
      <c r="C90" s="5"/>
      <c r="D90" s="5"/>
      <c r="E90" s="11"/>
      <c r="F90" s="11"/>
      <c r="G90" s="11"/>
      <c r="H90" s="8"/>
      <c r="I90" s="50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9" customHeight="1" x14ac:dyDescent="0.35">
      <c r="A91" s="5"/>
      <c r="B91" s="5"/>
      <c r="C91" s="5"/>
      <c r="D91" s="5"/>
      <c r="E91" s="11"/>
      <c r="F91" s="11"/>
      <c r="G91" s="11"/>
      <c r="H91" s="8"/>
      <c r="I91" s="5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9" customHeight="1" x14ac:dyDescent="0.35">
      <c r="A92" s="5"/>
      <c r="B92" s="5"/>
      <c r="C92" s="5"/>
      <c r="D92" s="5"/>
      <c r="E92" s="11"/>
      <c r="F92" s="11"/>
      <c r="G92" s="11"/>
      <c r="H92" s="8"/>
      <c r="I92" s="5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9" customHeight="1" x14ac:dyDescent="0.35">
      <c r="A93" s="5"/>
      <c r="B93" s="5"/>
      <c r="C93" s="5"/>
      <c r="D93" s="5"/>
      <c r="E93" s="11"/>
      <c r="F93" s="11"/>
      <c r="G93" s="11"/>
      <c r="H93" s="8"/>
      <c r="I93" s="5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9" customHeight="1" x14ac:dyDescent="0.35">
      <c r="A94" s="5"/>
      <c r="B94" s="5"/>
      <c r="C94" s="5"/>
      <c r="D94" s="5"/>
      <c r="E94" s="11"/>
      <c r="F94" s="11"/>
      <c r="G94" s="11"/>
      <c r="H94" s="8"/>
      <c r="I94" s="5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9" customHeight="1" x14ac:dyDescent="0.35">
      <c r="A95" s="5"/>
      <c r="B95" s="5"/>
      <c r="C95" s="5"/>
      <c r="D95" s="5"/>
      <c r="E95" s="11"/>
      <c r="F95" s="11"/>
      <c r="G95" s="11"/>
      <c r="H95" s="8"/>
      <c r="I95" s="5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9" customHeight="1" x14ac:dyDescent="0.35">
      <c r="A96" s="5"/>
      <c r="B96" s="5"/>
      <c r="C96" s="5"/>
      <c r="D96" s="5"/>
      <c r="E96" s="11"/>
      <c r="F96" s="11"/>
      <c r="G96" s="11"/>
      <c r="H96" s="8"/>
      <c r="I96" s="5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9" customHeight="1" x14ac:dyDescent="0.35">
      <c r="A97" s="5"/>
      <c r="B97" s="5"/>
      <c r="C97" s="5"/>
      <c r="D97" s="5"/>
      <c r="E97" s="11"/>
      <c r="F97" s="11"/>
      <c r="G97" s="11"/>
      <c r="H97" s="8"/>
      <c r="I97" s="5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9" customHeight="1" x14ac:dyDescent="0.35">
      <c r="A98" s="5"/>
      <c r="B98" s="5"/>
      <c r="C98" s="5"/>
      <c r="D98" s="5"/>
      <c r="E98" s="11"/>
      <c r="F98" s="11"/>
      <c r="G98" s="11"/>
      <c r="H98" s="8"/>
      <c r="I98" s="5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9" customHeight="1" x14ac:dyDescent="0.35">
      <c r="A99" s="5"/>
      <c r="B99" s="5"/>
      <c r="C99" s="5"/>
      <c r="D99" s="5"/>
      <c r="E99" s="11"/>
      <c r="F99" s="11"/>
      <c r="G99" s="11"/>
      <c r="H99" s="8"/>
      <c r="I99" s="50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5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5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50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50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5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50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5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50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5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5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5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5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5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5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5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5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5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5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5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50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50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50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50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50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50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50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50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50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5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50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50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50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5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5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50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5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5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5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5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5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5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5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5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5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5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5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5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5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5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5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5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5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5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5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5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5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5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50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50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50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5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5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50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5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5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5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5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5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50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50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50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50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50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50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50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5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5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5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5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5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5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5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5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5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5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5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5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5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5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5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5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5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5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5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5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5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5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5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5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5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5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5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5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5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5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5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5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5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5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5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5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5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5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5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5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5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5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5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5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5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5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5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5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5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5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5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5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5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5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5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5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5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5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5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5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5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5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5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5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5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5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5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5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5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5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5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5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5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5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5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5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5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5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5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5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5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5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5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5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5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5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5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5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5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5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5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5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5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5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5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5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5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5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5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5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5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5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5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5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5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5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5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5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5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5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5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5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5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5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5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5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5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5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5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5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5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5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5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5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5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5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5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5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5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5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5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5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5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5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5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5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5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5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5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5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5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5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5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5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5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5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5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5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5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5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5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5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5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5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5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5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5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5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5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5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5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5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5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5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5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5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5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5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5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5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5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5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5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5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5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5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5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5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5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5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5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5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5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5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5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5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5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5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5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5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5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5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5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5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5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5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5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5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5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5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5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5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5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5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5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5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5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5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5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5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5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5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5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5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5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5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5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5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5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5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5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5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5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5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5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5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5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5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5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5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5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5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5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5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5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5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5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5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5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5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5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5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5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5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5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5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5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5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5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5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5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5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5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5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5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5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5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5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5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5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5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5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5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5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5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5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5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5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5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5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5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5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5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5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5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5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5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5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5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5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5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5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5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5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5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5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5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5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5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5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5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5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5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5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5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5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5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5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5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5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5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5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5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5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5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5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5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5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5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5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5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5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5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5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5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5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5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5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5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5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5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5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5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5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5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5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5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5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5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5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5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5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5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5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5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5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5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5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5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5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5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5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5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5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5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5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5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5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5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5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5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5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5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5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5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5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5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5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5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5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5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5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5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5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5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5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5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5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5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5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5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5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5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5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5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5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5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5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5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5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5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5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5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5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5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5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5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5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5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5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5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5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5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5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5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5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5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5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5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5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5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5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5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5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5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5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5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5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5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5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5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5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5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5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5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5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5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5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5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5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5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5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5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5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5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5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5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5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5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5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5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5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5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5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5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5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5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5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5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5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5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5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5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5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5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5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5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5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5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5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5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5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5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5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5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5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5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5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5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5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5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5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5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5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5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5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5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5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5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5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5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5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5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5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5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5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5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5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5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5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5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5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5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5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5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5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5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5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5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5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5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5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5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5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5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5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5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5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5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5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5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5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5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5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5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5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5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5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5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5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5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5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5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5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5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5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5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5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5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5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5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5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5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5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5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5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5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5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5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5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5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5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5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5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5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5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5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5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5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5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5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5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5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5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5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5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5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5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5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5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5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5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5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5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5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5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5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5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5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5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5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5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5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5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5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5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5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5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5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5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5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5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5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5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5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5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5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5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5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5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5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5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5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5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5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5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5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5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5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5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5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5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5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5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5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5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5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5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5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5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5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5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5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5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5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5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5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5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5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5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5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5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5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5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5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5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5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5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5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5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5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5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5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5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5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5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5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5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5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5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5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5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5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5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5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5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5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5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5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5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5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5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5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5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5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5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5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5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5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5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5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5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5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5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5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5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5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5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5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5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5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5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5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5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5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9" customHeight="1" x14ac:dyDescent="0.35">
      <c r="A840" s="5"/>
      <c r="B840" s="5"/>
      <c r="C840" s="5"/>
      <c r="D840" s="5"/>
      <c r="E840" s="11"/>
      <c r="F840" s="11"/>
      <c r="G840" s="11"/>
      <c r="H840" s="8"/>
      <c r="I840" s="50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</sheetData>
  <mergeCells count="28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15:C15"/>
    <mergeCell ref="B28:C28"/>
    <mergeCell ref="B29:C29"/>
    <mergeCell ref="B20:C20"/>
    <mergeCell ref="B19:C19"/>
    <mergeCell ref="B18:C18"/>
    <mergeCell ref="B24:C24"/>
    <mergeCell ref="B25:C25"/>
    <mergeCell ref="B26:C26"/>
    <mergeCell ref="B27:C27"/>
    <mergeCell ref="B16:C16"/>
    <mergeCell ref="B23:C23"/>
    <mergeCell ref="B22:C22"/>
    <mergeCell ref="B21:C21"/>
    <mergeCell ref="B17:C17"/>
  </mergeCells>
  <printOptions horizontalCentered="1"/>
  <pageMargins left="0.2" right="0.2" top="0.5" bottom="0.25" header="0.3" footer="0.3"/>
  <pageSetup scale="5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3EC2EC-2F95-4BB5-B829-32B2E36901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DA9DE-1242-4C1E-ACB1-512F4179C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COMMENTS</vt:lpstr>
      <vt:lpstr>1ST. PROTO</vt:lpstr>
      <vt:lpstr>GRADING</vt:lpstr>
      <vt:lpstr>'1ST. PROTO'!Print_Area</vt:lpstr>
      <vt:lpstr>COMMENTS!Print_Area</vt:lpstr>
      <vt:lpstr>GRADING!Print_Area</vt:lpstr>
      <vt:lpstr>COMMENTS!Print_Titles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2024-10-08T07:11:03Z</cp:lastPrinted>
  <dcterms:created xsi:type="dcterms:W3CDTF">2016-07-21T00:16:02Z</dcterms:created>
  <dcterms:modified xsi:type="dcterms:W3CDTF">2024-10-08T07:14:43Z</dcterms:modified>
</cp:coreProperties>
</file>