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2-PRODUCTION/4-INTERNAL-PURCHASE-ORDER/4-2-TRIM-ORDER/TRIM-PO/DRAFT-PO/"/>
    </mc:Choice>
  </mc:AlternateContent>
  <xr:revisionPtr revIDLastSave="4" documentId="13_ncr:1_{E138DA14-CFEA-46A9-87AB-3BE636E7D1B1}" xr6:coauthVersionLast="47" xr6:coauthVersionMax="47" xr10:uidLastSave="{435AF54C-CD86-47B2-9ABA-C3EB22207599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. 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Thermacryl'!$A$15:$X$28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'MER.QT-1.BM2. '!$A$1:$N$21</definedName>
    <definedName name="_xlnm.Print_Area" localSheetId="2">'STS UCL Garments Thermacryl'!$A$1:$W$29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8" l="1"/>
  <c r="W21" i="8"/>
  <c r="W27" i="8"/>
  <c r="W26" i="8"/>
  <c r="Y28" i="8" l="1"/>
  <c r="W16" i="8"/>
  <c r="W17" i="8"/>
  <c r="W18" i="8"/>
  <c r="W19" i="8"/>
  <c r="W20" i="8"/>
  <c r="W23" i="8"/>
  <c r="W24" i="8"/>
  <c r="W25" i="8"/>
  <c r="H7" i="9" l="1"/>
  <c r="L11" i="9" l="1"/>
  <c r="H8" i="9" l="1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  <c r="W28" i="8" l="1"/>
  <c r="I11" i="9" s="1"/>
  <c r="K11" i="9" s="1"/>
  <c r="I13" i="9" l="1"/>
  <c r="M11" i="9"/>
  <c r="M13" i="9" s="1"/>
  <c r="K13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<sst xmlns="http://schemas.openxmlformats.org/spreadsheetml/2006/main" count="839" uniqueCount="313">
  <si>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</si>
  <si>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</si>
  <si>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</si>
  <si>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</si>
  <si>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</si>
  <si>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</si>
  <si>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</si>
  <si>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</si>
  <si>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</si>
  <si>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</si>
  <si>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</si>
  <si>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</si>
  <si>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</si>
  <si>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</si>
  <si>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</si>
  <si>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</si>
  <si>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</si>
  <si>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</si>
  <si>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</si>
  <si>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</si>
  <si>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</si>
  <si>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</si>
  <si>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</si>
  <si>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</si>
  <si>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</si>
  <si>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</si>
  <si>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</si>
  <si>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</si>
  <si>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</si>
  <si>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</si>
  <si>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</si>
  <si>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</si>
  <si>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</si>
  <si>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</si>
  <si>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</si>
  <si>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</si>
  <si>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</si>
  <si>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</si>
  <si>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</si>
  <si>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</si>
  <si>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</si>
  <si>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</si>
  <si>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</si>
  <si>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</si>
  <si>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</si>
  <si>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</si>
  <si>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</si>
  <si>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</si>
  <si>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</si>
  <si>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</si>
  <si>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</si>
  <si>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</si>
  <si>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</si>
  <si>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</si>
  <si>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</si>
  <si>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</si>
  <si>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</si>
  <si>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</si>
  <si>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</si>
  <si>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</si>
  <si>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</si>
  <si>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</si>
  <si>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</si>
  <si>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</si>
  <si>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</si>
  <si>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</si>
  <si>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</si>
  <si>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</si>
  <si>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</si>
  <si>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</si>
  <si>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</si>
  <si>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</si>
  <si>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</si>
  <si>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</si>
  <si>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</si>
  <si>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</si>
  <si>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</si>
  <si>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</si>
  <si>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</si>
  <si>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</si>
  <si>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</si>
  <si>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</si>
  <si>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</si>
  <si>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</si>
  <si>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</si>
  <si>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</si>
  <si>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</si>
  <si>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</si>
  <si>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</si>
  <si>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</si>
  <si>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</si>
  <si>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</si>
  <si>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</si>
  <si>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</si>
  <si>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</si>
  <si>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</si>
  <si>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</si>
  <si>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</si>
  <si>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</si>
  <si>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</si>
  <si>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</si>
  <si>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</si>
  <si>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</si>
  <si>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</si>
  <si>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</si>
  <si>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</si>
  <si>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</si>
  <si>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</si>
  <si>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</si>
  <si>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</si>
  <si>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</si>
  <si>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</si>
  <si>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</si>
  <si>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</si>
  <si>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</si>
  <si>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</si>
  <si>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</si>
  <si>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</si>
  <si>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</si>
  <si>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</si>
  <si>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</si>
  <si>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</si>
  <si>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</si>
  <si>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</si>
  <si>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</si>
  <si>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</si>
  <si>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</si>
  <si>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</si>
  <si>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</si>
  <si>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</si>
  <si>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</si>
  <si>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</si>
  <si>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</si>
  <si>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</si>
  <si>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</si>
  <si>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</si>
  <si>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</si>
  <si>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</si>
  <si>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</si>
  <si>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</si>
  <si>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</si>
  <si>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</si>
  <si>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</si>
  <si>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</si>
  <si>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</si>
  <si>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</si>
  <si>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</si>
  <si>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</si>
  <si>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</si>
  <si>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</si>
  <si>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</si>
  <si>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</si>
  <si>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</si>
  <si>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</si>
  <si>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</si>
  <si>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</si>
  <si>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</si>
  <si>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</si>
  <si>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</si>
  <si>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</si>
  <si>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</si>
  <si>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</si>
  <si>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</si>
  <si>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</si>
  <si>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</si>
  <si>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</si>
  <si>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</si>
  <si>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</si>
  <si>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</si>
  <si>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</si>
  <si>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</si>
  <si>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</si>
  <si>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</si>
  <si>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</si>
  <si>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</si>
  <si>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</si>
  <si>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</si>
  <si>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</si>
  <si>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</si>
  <si>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</si>
  <si>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</si>
  <si>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</si>
  <si>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</si>
  <si>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</si>
  <si>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</si>
  <si>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</si>
  <si>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</si>
  <si>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</si>
  <si>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</si>
  <si>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</si>
  <si>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</si>
  <si>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</si>
  <si>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</si>
  <si>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</si>
  <si>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</si>
  <si>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</si>
  <si>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</si>
  <si>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</si>
  <si>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</si>
  <si>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</si>
  <si>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</si>
  <si>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</si>
  <si>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</si>
  <si>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</si>
  <si>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</si>
  <si>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</si>
  <si>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</si>
  <si>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</si>
  <si>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</si>
  <si>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</si>
  <si>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</si>
  <si>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</si>
  <si>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</si>
  <si>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</si>
  <si>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</si>
  <si>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</si>
  <si>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</si>
  <si>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</si>
  <si>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</si>
  <si>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</si>
  <si>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</si>
  <si>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</si>
  <si>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</si>
  <si>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</si>
  <si>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</si>
  <si>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</si>
  <si>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</si>
  <si>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</si>
  <si>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</si>
  <si>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</si>
  <si>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</si>
  <si>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</si>
  <si>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</si>
  <si>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</si>
  <si>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</si>
  <si>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</si>
  <si>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</si>
  <si>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</si>
  <si>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</si>
  <si>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</si>
  <si>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</si>
  <si>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</si>
  <si>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</si>
  <si>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</si>
  <si>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</si>
  <si>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</si>
  <si>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</si>
  <si>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</si>
  <si>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</si>
  <si>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</si>
  <si>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</si>
  <si>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</si>
  <si>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</si>
  <si>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</si>
  <si>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</si>
  <si>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</si>
  <si>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</si>
  <si>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</si>
  <si>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</si>
  <si>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1" type="noConversion"/>
  </si>
  <si>
    <t xml:space="preserve">PO </t>
    <phoneticPr fontId="41" type="noConversion"/>
  </si>
  <si>
    <t>FIBER CONTENT</t>
    <phoneticPr fontId="41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</si>
  <si>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</si>
  <si>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</si>
  <si>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</si>
  <si>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</si>
  <si>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</si>
  <si>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</si>
  <si>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</si>
  <si>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</si>
  <si>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</si>
  <si>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</si>
  <si>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</si>
  <si>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</si>
  <si>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</si>
  <si>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</si>
  <si>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</si>
  <si>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</si>
  <si>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</si>
  <si>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</si>
  <si>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</si>
  <si>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</si>
  <si>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</si>
  <si>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</si>
  <si>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</si>
  <si>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</si>
  <si>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</si>
  <si>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</si>
  <si>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</si>
  <si>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ALL STYLE</t>
  </si>
  <si>
    <t>ITEM</t>
  </si>
  <si>
    <t>STUSSY-CNC-MAIN</t>
  </si>
  <si>
    <t>Origin of fabric</t>
  </si>
  <si>
    <t>Origin of dying</t>
  </si>
  <si>
    <t>Origin of Cut, Make, Trim</t>
  </si>
  <si>
    <t>Microfiber Claim</t>
  </si>
  <si>
    <t>NO</t>
  </si>
  <si>
    <t>Garment Average Weight</t>
  </si>
  <si>
    <t>STUSSY-CNC-MAIN-B</t>
  </si>
  <si>
    <t>TRIMCO GROUP</t>
  </si>
  <si>
    <t>XS</t>
  </si>
  <si>
    <t>TRIMCO</t>
  </si>
  <si>
    <t>THẢO HUỲNH</t>
  </si>
  <si>
    <t>PO</t>
  </si>
  <si>
    <t>2-1510A122-S0122</t>
  </si>
  <si>
    <t>143.00x30.00 MM</t>
  </si>
  <si>
    <t>NGỌC TRẦN</t>
  </si>
  <si>
    <t>S20  FA26   G2965</t>
  </si>
  <si>
    <t>WHITE</t>
  </si>
  <si>
    <t>MAIN: 100% COTTON 
RIB: 100% COTTON (NECK)</t>
  </si>
  <si>
    <t>FA26</t>
  </si>
  <si>
    <t>FA26- DROP 2</t>
  </si>
  <si>
    <t>1140283B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</si>
</sst>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6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b/>
      <sz val="10"/>
      <color theme="1"/>
      <name val="TF Euclid Circular A"/>
      <family val="2"/>
    </font>
    <font>
      <sz val="11"/>
      <color theme="1"/>
      <name val="TF Euclid Circular A"/>
      <family val="2"/>
    </font>
    <font>
      <sz val="10"/>
      <color theme="1"/>
      <name val="TF Euclid Circular A"/>
      <family val="2"/>
    </font>
    <font>
      <sz val="20"/>
      <color theme="1"/>
      <name val="TF Euclid Circular A"/>
      <family val="2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4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26"/>
      <color theme="1"/>
      <name val="Calibri"/>
      <family val="2"/>
      <scheme val="minor"/>
    </font>
    <font>
      <sz val="28"/>
      <name val="Arial"/>
      <family val="2"/>
    </font>
    <font>
      <sz val="36"/>
      <name val="Arial"/>
      <family val="2"/>
    </font>
    <font>
      <b/>
      <sz val="36"/>
      <color theme="1"/>
      <name val="Calibri"/>
      <family val="2"/>
      <scheme val="minor"/>
    </font>
    <font>
      <b/>
      <sz val="36"/>
      <name val="Arial"/>
      <family val="2"/>
    </font>
    <font>
      <sz val="48"/>
      <name val="Arial"/>
      <family val="2"/>
    </font>
    <font>
      <b/>
      <sz val="48"/>
      <name val="Arial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58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2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0" fillId="9" borderId="0" xfId="0" applyFill="1"/>
    <xf numFmtId="0" fontId="46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0" fontId="3" fillId="9" borderId="0" xfId="12" applyFill="1"/>
    <xf numFmtId="0" fontId="3" fillId="9" borderId="0" xfId="12" applyFill="1" applyAlignment="1">
      <alignment shrinkToFit="1"/>
    </xf>
    <xf numFmtId="0" fontId="34" fillId="9" borderId="1" xfId="12" applyFont="1" applyFill="1" applyBorder="1" applyAlignment="1">
      <alignment horizontal="center" vertical="center" wrapText="1"/>
    </xf>
    <xf numFmtId="0" fontId="34" fillId="9" borderId="1" xfId="12" applyFont="1" applyFill="1" applyBorder="1" applyAlignment="1">
      <alignment horizontal="center" vertical="center"/>
    </xf>
    <xf numFmtId="0" fontId="34" fillId="12" borderId="1" xfId="12" applyFont="1" applyFill="1" applyBorder="1" applyAlignment="1">
      <alignment horizontal="center" vertical="center" wrapText="1"/>
    </xf>
    <xf numFmtId="0" fontId="34" fillId="6" borderId="1" xfId="12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47" fillId="0" borderId="1" xfId="0" applyNumberFormat="1" applyFont="1" applyBorder="1"/>
    <xf numFmtId="49" fontId="47" fillId="0" borderId="12" xfId="0" applyNumberFormat="1" applyFont="1" applyBorder="1"/>
    <xf numFmtId="49" fontId="47" fillId="0" borderId="1" xfId="0" applyNumberFormat="1" applyFont="1" applyBorder="1" applyAlignment="1">
      <alignment vertical="top"/>
    </xf>
    <xf numFmtId="0" fontId="48" fillId="0" borderId="0" xfId="0" applyFont="1"/>
    <xf numFmtId="49" fontId="49" fillId="0" borderId="1" xfId="0" applyNumberFormat="1" applyFont="1" applyBorder="1"/>
    <xf numFmtId="49" fontId="49" fillId="0" borderId="4" xfId="0" applyNumberFormat="1" applyFont="1" applyBorder="1"/>
    <xf numFmtId="49" fontId="50" fillId="0" borderId="1" xfId="0" applyNumberFormat="1" applyFont="1" applyBorder="1" applyAlignment="1">
      <alignment horizontal="center" vertical="center"/>
    </xf>
    <xf numFmtId="0" fontId="52" fillId="0" borderId="0" xfId="0" applyFont="1"/>
    <xf numFmtId="0" fontId="52" fillId="0" borderId="0" xfId="0" applyFont="1" applyAlignment="1">
      <alignment vertical="center"/>
    </xf>
    <xf numFmtId="0" fontId="53" fillId="13" borderId="1" xfId="12" applyFont="1" applyFill="1" applyBorder="1" applyAlignment="1">
      <alignment horizontal="center" vertical="center" wrapText="1" shrinkToFit="1"/>
    </xf>
    <xf numFmtId="0" fontId="54" fillId="13" borderId="1" xfId="12" applyFont="1" applyFill="1" applyBorder="1" applyAlignment="1" applyProtection="1">
      <alignment horizontal="center" vertical="center" shrinkToFit="1"/>
      <protection locked="0"/>
    </xf>
    <xf numFmtId="0" fontId="55" fillId="13" borderId="1" xfId="12" applyFont="1" applyFill="1" applyBorder="1" applyAlignment="1" applyProtection="1">
      <alignment horizontal="center" vertical="center" shrinkToFit="1"/>
      <protection locked="0"/>
    </xf>
    <xf numFmtId="0" fontId="55" fillId="13" borderId="1" xfId="12" applyFont="1" applyFill="1" applyBorder="1" applyAlignment="1">
      <alignment horizontal="center" vertical="center" wrapText="1"/>
    </xf>
    <xf numFmtId="0" fontId="55" fillId="0" borderId="1" xfId="12" applyFont="1" applyBorder="1" applyAlignment="1">
      <alignment horizontal="center" vertical="center" shrinkToFit="1"/>
    </xf>
    <xf numFmtId="0" fontId="55" fillId="0" borderId="1" xfId="12" applyFont="1" applyBorder="1" applyAlignment="1">
      <alignment horizontal="center" vertical="center" wrapText="1" shrinkToFit="1"/>
    </xf>
    <xf numFmtId="0" fontId="55" fillId="0" borderId="1" xfId="12" applyFont="1" applyBorder="1" applyAlignment="1">
      <alignment horizontal="center" vertical="center" wrapText="1"/>
    </xf>
    <xf numFmtId="0" fontId="56" fillId="0" borderId="1" xfId="12" applyFont="1" applyBorder="1" applyAlignment="1">
      <alignment horizontal="center" vertical="center" wrapText="1"/>
    </xf>
    <xf numFmtId="0" fontId="55" fillId="0" borderId="1" xfId="12" applyFont="1" applyBorder="1" applyAlignment="1">
      <alignment horizontal="center" vertical="center"/>
    </xf>
    <xf numFmtId="0" fontId="56" fillId="0" borderId="1" xfId="12" applyFont="1" applyBorder="1" applyAlignment="1" applyProtection="1">
      <alignment horizontal="center" vertical="center" shrinkToFit="1"/>
      <protection locked="0"/>
    </xf>
    <xf numFmtId="0" fontId="57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8" fillId="3" borderId="1" xfId="12" applyFont="1" applyFill="1" applyBorder="1" applyAlignment="1">
      <alignment horizontal="center" vertical="center" wrapText="1" shrinkToFit="1"/>
    </xf>
    <xf numFmtId="0" fontId="61" fillId="3" borderId="1" xfId="12" applyFont="1" applyFill="1" applyBorder="1" applyAlignment="1">
      <alignment horizontal="center" vertical="center" wrapText="1" shrinkToFit="1"/>
    </xf>
    <xf numFmtId="0" fontId="62" fillId="3" borderId="16" xfId="12" applyFont="1" applyFill="1" applyBorder="1"/>
    <xf numFmtId="0" fontId="63" fillId="3" borderId="16" xfId="12" applyFont="1" applyFill="1" applyBorder="1"/>
    <xf numFmtId="0" fontId="64" fillId="0" borderId="0" xfId="0" applyFont="1"/>
    <xf numFmtId="0" fontId="62" fillId="3" borderId="0" xfId="12" applyFont="1" applyFill="1"/>
    <xf numFmtId="0" fontId="63" fillId="3" borderId="0" xfId="12" applyFont="1" applyFill="1"/>
    <xf numFmtId="0" fontId="63" fillId="3" borderId="0" xfId="12" applyFont="1" applyFill="1" applyAlignment="1">
      <alignment horizontal="center"/>
    </xf>
    <xf numFmtId="0" fontId="62" fillId="3" borderId="0" xfId="12" applyFont="1" applyFill="1" applyProtection="1">
      <protection locked="0"/>
    </xf>
    <xf numFmtId="0" fontId="62" fillId="3" borderId="0" xfId="12" applyFont="1" applyFill="1" applyAlignment="1">
      <alignment shrinkToFit="1"/>
    </xf>
    <xf numFmtId="0" fontId="62" fillId="3" borderId="0" xfId="12" applyFont="1" applyFill="1" applyAlignment="1">
      <alignment horizontal="right"/>
    </xf>
    <xf numFmtId="0" fontId="62" fillId="0" borderId="0" xfId="12" applyFont="1"/>
    <xf numFmtId="0" fontId="63" fillId="3" borderId="17" xfId="12" applyFont="1" applyFill="1" applyBorder="1"/>
    <xf numFmtId="0" fontId="63" fillId="3" borderId="18" xfId="12" applyFont="1" applyFill="1" applyBorder="1"/>
    <xf numFmtId="0" fontId="63" fillId="3" borderId="19" xfId="12" applyFont="1" applyFill="1" applyBorder="1" applyAlignment="1">
      <alignment shrinkToFit="1"/>
    </xf>
    <xf numFmtId="0" fontId="65" fillId="0" borderId="0" xfId="0" applyFont="1" applyAlignment="1">
      <alignment horizontal="left" vertical="center"/>
    </xf>
    <xf numFmtId="0" fontId="63" fillId="3" borderId="0" xfId="12" applyFont="1" applyFill="1" applyAlignment="1">
      <alignment horizontal="center" vertical="center" shrinkToFit="1"/>
    </xf>
    <xf numFmtId="0" fontId="62" fillId="3" borderId="0" xfId="12" applyFont="1" applyFill="1" applyAlignment="1">
      <alignment horizontal="center" vertical="center" wrapText="1" shrinkToFit="1"/>
    </xf>
    <xf numFmtId="0" fontId="56" fillId="0" borderId="1" xfId="12" applyFont="1" applyBorder="1" applyAlignment="1">
      <alignment horizontal="center" vertical="center"/>
    </xf>
    <xf numFmtId="0" fontId="66" fillId="0" borderId="0" xfId="0" applyFont="1"/>
    <xf numFmtId="0" fontId="66" fillId="0" borderId="0" xfId="0" applyFont="1" applyAlignment="1">
      <alignment vertical="center"/>
    </xf>
    <xf numFmtId="0" fontId="60" fillId="0" borderId="0" xfId="0" applyFont="1"/>
    <xf numFmtId="0" fontId="60" fillId="9" borderId="1" xfId="0" applyFont="1" applyFill="1" applyBorder="1"/>
    <xf numFmtId="0" fontId="55" fillId="9" borderId="1" xfId="12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62" fillId="3" borderId="13" xfId="12" applyFont="1" applyFill="1" applyBorder="1" applyAlignment="1" applyProtection="1">
      <alignment horizontal="center" shrinkToFit="1"/>
      <protection locked="0"/>
    </xf>
    <xf numFmtId="0" fontId="45" fillId="9" borderId="13" xfId="12" applyFont="1" applyFill="1" applyBorder="1" applyAlignment="1">
      <alignment horizontal="center" shrinkToFit="1"/>
    </xf>
    <xf numFmtId="0" fontId="63" fillId="3" borderId="0" xfId="12" applyFont="1" applyFill="1" applyAlignment="1">
      <alignment horizontal="center"/>
    </xf>
    <xf numFmtId="0" fontId="62" fillId="3" borderId="13" xfId="12" applyFont="1" applyFill="1" applyBorder="1" applyAlignment="1" applyProtection="1">
      <alignment horizontal="center"/>
      <protection locked="0"/>
    </xf>
    <xf numFmtId="0" fontId="44" fillId="12" borderId="13" xfId="12" applyFont="1" applyFill="1" applyBorder="1" applyAlignment="1">
      <alignment horizontal="center" shrinkToFit="1"/>
    </xf>
    <xf numFmtId="0" fontId="43" fillId="3" borderId="23" xfId="12" applyFont="1" applyFill="1" applyBorder="1" applyAlignment="1">
      <alignment horizontal="left" wrapText="1"/>
    </xf>
    <xf numFmtId="0" fontId="43" fillId="3" borderId="23" xfId="12" applyFont="1" applyFill="1" applyBorder="1" applyAlignment="1">
      <alignment horizontal="left"/>
    </xf>
    <xf numFmtId="0" fontId="59" fillId="3" borderId="1" xfId="12" applyFont="1" applyFill="1" applyBorder="1" applyAlignment="1">
      <alignment horizontal="center" vertical="center" wrapText="1" shrinkToFit="1"/>
    </xf>
    <xf numFmtId="0" fontId="61" fillId="3" borderId="24" xfId="12" applyFont="1" applyFill="1" applyBorder="1" applyAlignment="1">
      <alignment horizontal="center" vertical="center" wrapText="1" shrinkToFit="1"/>
    </xf>
    <xf numFmtId="0" fontId="61" fillId="3" borderId="25" xfId="12" applyFont="1" applyFill="1" applyBorder="1" applyAlignment="1">
      <alignment horizontal="center" vertical="center" wrapText="1" shrinkToFit="1"/>
    </xf>
    <xf numFmtId="0" fontId="61" fillId="3" borderId="26" xfId="12" applyFont="1" applyFill="1" applyBorder="1" applyAlignment="1">
      <alignment horizontal="center" vertical="center" wrapText="1" shrinkToFit="1"/>
    </xf>
    <xf numFmtId="0" fontId="3" fillId="3" borderId="13" xfId="12" applyFill="1" applyBorder="1" applyAlignment="1" applyProtection="1">
      <alignment horizontal="center" shrinkToFit="1"/>
      <protection locked="0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" fillId="3" borderId="0" xfId="12" applyFill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38" fillId="9" borderId="0" xfId="12" applyFont="1" applyFill="1" applyAlignment="1">
      <alignment horizontal="center" vertical="center"/>
    </xf>
    <xf numFmtId="0" fontId="30" fillId="9" borderId="0" xfId="12" applyFont="1" applyFill="1" applyAlignment="1">
      <alignment horizontal="center"/>
    </xf>
    <xf numFmtId="0" fontId="3" fillId="3" borderId="0" xfId="12" applyFill="1" applyAlignment="1" applyProtection="1">
      <alignment horizontal="center"/>
      <protection locked="0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502709</xdr:colOff>
      <xdr:row>8</xdr:row>
      <xdr:rowOff>317499</xdr:rowOff>
    </xdr:from>
    <xdr:to>
      <xdr:col>9</xdr:col>
      <xdr:colOff>3123123</xdr:colOff>
      <xdr:row>10</xdr:row>
      <xdr:rowOff>699034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5E50F-426B-1A24-0586-2CEB1717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1" y="13017499"/>
          <a:ext cx="2620414" cy="2154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3518957</xdr:colOff>
      <xdr:row>8</xdr:row>
      <xdr:rowOff>405695</xdr:rowOff>
    </xdr:from>
    <xdr:to>
      <xdr:col>10</xdr:col>
      <xdr:colOff>870277</xdr:colOff>
      <xdr:row>10</xdr:row>
      <xdr:rowOff>796271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C60FA-A87C-188C-2F07-9133B6AE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9165" y="6755695"/>
          <a:ext cx="2575638" cy="216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208" t="s">
        <v>78</v>
      </c>
      <c r="C5" s="208"/>
      <c r="D5" s="208"/>
      <c r="E5" s="32"/>
      <c r="F5" s="211" t="s">
        <v>8</v>
      </c>
      <c r="G5" s="212"/>
      <c r="H5" s="206" t="s">
        <v>36</v>
      </c>
      <c r="I5" s="207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215"/>
      <c r="C6" s="215"/>
      <c r="D6" s="215"/>
      <c r="E6" s="32"/>
      <c r="F6" s="211" t="s">
        <v>11</v>
      </c>
      <c r="G6" s="212"/>
      <c r="H6" s="209" t="s">
        <v>79</v>
      </c>
      <c r="I6" s="210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216"/>
      <c r="C7" s="216"/>
      <c r="D7" s="38"/>
      <c r="E7" s="32"/>
      <c r="F7" s="211" t="s">
        <v>14</v>
      </c>
      <c r="G7" s="212"/>
      <c r="H7" s="221">
        <f>N5+14</f>
        <v>44929</v>
      </c>
      <c r="I7" s="222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219"/>
      <c r="C8" s="219"/>
      <c r="D8" s="40"/>
      <c r="E8" s="32"/>
      <c r="F8" s="211" t="s">
        <v>17</v>
      </c>
      <c r="G8" s="212"/>
      <c r="H8" s="217" t="s">
        <v>37</v>
      </c>
      <c r="I8" s="218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220" t="s">
        <v>33</v>
      </c>
      <c r="B46" s="220"/>
      <c r="C46" s="62"/>
      <c r="D46" s="63"/>
      <c r="E46" s="214" t="s">
        <v>34</v>
      </c>
      <c r="F46" s="214"/>
      <c r="G46" s="214"/>
      <c r="H46" s="64"/>
      <c r="I46" s="65"/>
      <c r="J46" s="65"/>
      <c r="K46" s="65"/>
      <c r="L46" s="213" t="s">
        <v>35</v>
      </c>
      <c r="M46" s="213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205"/>
      <c r="M50" s="205"/>
      <c r="N50" s="205"/>
    </row>
    <row r="51" spans="1:14" ht="21.75" customHeight="1">
      <c r="L51" s="205"/>
      <c r="M51" s="205"/>
      <c r="N51" s="205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1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59"/>
  <sheetViews>
    <sheetView view="pageBreakPreview" zoomScale="38" zoomScaleNormal="55" zoomScaleSheetLayoutView="38" zoomScalePageLayoutView="70" workbookViewId="0">
      <selection activeCell="H7" sqref="H7:I7"/>
    </sheetView>
  </sheetViews>
  <sheetFormatPr defaultColWidth="9.26953125" defaultRowHeight="32.5"/>
  <cols>
    <col min="1" max="6" width="33.90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44" t="s">
        <v>283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4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208" t="s">
        <v>301</v>
      </c>
      <c r="C5" s="208"/>
      <c r="D5" s="208"/>
      <c r="E5" s="32"/>
      <c r="F5" s="211" t="s">
        <v>8</v>
      </c>
      <c r="G5" s="212"/>
      <c r="H5" s="206" t="s">
        <v>36</v>
      </c>
      <c r="I5" s="207"/>
      <c r="J5" s="33"/>
      <c r="K5" s="33"/>
      <c r="L5" s="34"/>
      <c r="M5" s="35" t="s">
        <v>9</v>
      </c>
      <c r="N5" s="36">
        <v>46036</v>
      </c>
    </row>
    <row r="6" spans="1:14" ht="39" customHeight="1">
      <c r="A6" s="37" t="s">
        <v>10</v>
      </c>
      <c r="B6" s="215"/>
      <c r="C6" s="215"/>
      <c r="D6" s="215"/>
      <c r="E6" s="32"/>
      <c r="F6" s="211" t="s">
        <v>11</v>
      </c>
      <c r="G6" s="212"/>
      <c r="H6" s="209" t="s">
        <v>311</v>
      </c>
      <c r="I6" s="210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216"/>
      <c r="C7" s="216"/>
      <c r="D7" s="38"/>
      <c r="E7" s="32"/>
      <c r="F7" s="211" t="s">
        <v>14</v>
      </c>
      <c r="G7" s="212"/>
      <c r="H7" s="221">
        <f>N5+15</f>
        <v>46051</v>
      </c>
      <c r="I7" s="222"/>
      <c r="J7" s="33"/>
      <c r="K7" s="33"/>
      <c r="L7" s="34"/>
      <c r="M7" s="35" t="s">
        <v>15</v>
      </c>
      <c r="N7" s="82" t="s">
        <v>307</v>
      </c>
    </row>
    <row r="8" spans="1:14" ht="39" customHeight="1">
      <c r="A8" s="39" t="s">
        <v>16</v>
      </c>
      <c r="B8" s="219" t="s">
        <v>302</v>
      </c>
      <c r="C8" s="219"/>
      <c r="D8" s="40"/>
      <c r="E8" s="32"/>
      <c r="F8" s="211" t="s">
        <v>17</v>
      </c>
      <c r="G8" s="212"/>
      <c r="H8" s="217">
        <f>H7+10</f>
        <v>46061</v>
      </c>
      <c r="I8" s="218"/>
      <c r="J8" s="41"/>
      <c r="K8" s="41"/>
      <c r="L8" s="34"/>
      <c r="M8" s="35" t="s">
        <v>18</v>
      </c>
      <c r="N8" s="42" t="s">
        <v>306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29" customHeight="1">
      <c r="A11" s="16" t="s">
        <v>289</v>
      </c>
      <c r="B11" s="17" t="s">
        <v>304</v>
      </c>
      <c r="C11" s="17" t="s">
        <v>40</v>
      </c>
      <c r="D11" s="16" t="s">
        <v>305</v>
      </c>
      <c r="E11" s="16" t="s">
        <v>256</v>
      </c>
      <c r="F11" s="16" t="s">
        <v>284</v>
      </c>
      <c r="G11" s="78" t="s">
        <v>41</v>
      </c>
      <c r="H11" s="18" t="s">
        <v>38</v>
      </c>
      <c r="I11" s="79">
        <f>'STS UCL Garments Thermacryl'!W28</f>
        <v>3500</v>
      </c>
      <c r="J11" s="80">
        <v>0</v>
      </c>
      <c r="K11" s="79">
        <f>I11</f>
        <v>3500</v>
      </c>
      <c r="L11" s="146">
        <f>0.03922*2*1.4</f>
        <v>0.10981599999999998</v>
      </c>
      <c r="M11" s="147">
        <f>K11*L11</f>
        <v>384.35599999999994</v>
      </c>
      <c r="N11" s="20"/>
    </row>
    <row r="12" spans="1:14" ht="21.75" customHeight="1">
      <c r="A12" s="48"/>
      <c r="B12" s="48"/>
      <c r="C12" s="49"/>
      <c r="D12" s="49"/>
      <c r="E12" s="49"/>
      <c r="F12" s="50"/>
      <c r="G12" s="51"/>
      <c r="H12" s="48"/>
      <c r="I12" s="52"/>
      <c r="J12" s="52"/>
      <c r="K12" s="52"/>
      <c r="L12" s="148"/>
      <c r="M12" s="149"/>
      <c r="N12" s="55"/>
    </row>
    <row r="13" spans="1:14" ht="53.25" customHeight="1">
      <c r="A13" s="56"/>
      <c r="B13" s="56"/>
      <c r="C13" s="56"/>
      <c r="D13" s="56"/>
      <c r="E13" s="56"/>
      <c r="F13" s="56"/>
      <c r="G13" s="57"/>
      <c r="H13" s="57" t="s">
        <v>32</v>
      </c>
      <c r="I13" s="83">
        <f>SUM(I11:I12)</f>
        <v>3500</v>
      </c>
      <c r="J13" s="84"/>
      <c r="K13" s="83">
        <f>SUM(K11:K12)</f>
        <v>3500</v>
      </c>
      <c r="L13" s="150"/>
      <c r="M13" s="151">
        <f>SUM(M11:M12)</f>
        <v>384.35599999999994</v>
      </c>
      <c r="N13" s="58"/>
    </row>
    <row r="14" spans="1:14" ht="21.75" customHeight="1">
      <c r="A14" s="59"/>
      <c r="B14" s="59"/>
      <c r="C14" s="60"/>
      <c r="D14" s="60"/>
      <c r="E14" s="60"/>
      <c r="F14" s="60"/>
      <c r="G14" s="58"/>
      <c r="H14" s="58"/>
      <c r="I14" s="58"/>
      <c r="J14" s="58"/>
      <c r="K14" s="58"/>
      <c r="L14" s="152"/>
      <c r="M14" s="152"/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220" t="s">
        <v>33</v>
      </c>
      <c r="B16" s="220"/>
      <c r="C16" s="62"/>
      <c r="D16" s="63"/>
      <c r="E16" s="214" t="s">
        <v>34</v>
      </c>
      <c r="F16" s="214"/>
      <c r="G16" s="214"/>
      <c r="H16" s="64"/>
      <c r="I16" s="65"/>
      <c r="J16" s="65"/>
      <c r="K16" s="65"/>
      <c r="L16" s="213" t="s">
        <v>35</v>
      </c>
      <c r="M16" s="213"/>
      <c r="N16" s="58"/>
    </row>
    <row r="17" spans="1:14" ht="21.75" customHeight="1">
      <c r="A17" s="66"/>
      <c r="B17" s="67"/>
      <c r="C17" s="66"/>
      <c r="D17" s="66"/>
      <c r="E17" s="66"/>
      <c r="F17" s="66"/>
      <c r="G17" s="66"/>
      <c r="H17" s="68"/>
      <c r="I17" s="68"/>
      <c r="J17" s="6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9"/>
      <c r="B19" s="70"/>
      <c r="C19" s="66"/>
      <c r="D19" s="66"/>
      <c r="E19" s="66"/>
      <c r="F19" s="66"/>
      <c r="G19" s="71"/>
      <c r="H19" s="71"/>
      <c r="I19" s="66"/>
      <c r="J19" s="68"/>
    </row>
    <row r="20" spans="1:14" ht="70.5" customHeight="1">
      <c r="A20" s="68"/>
      <c r="B20" s="72"/>
      <c r="C20" s="73"/>
      <c r="D20" s="68"/>
      <c r="E20" s="74"/>
      <c r="F20" s="74"/>
      <c r="G20" s="68"/>
      <c r="H20" s="75"/>
      <c r="I20" s="75"/>
      <c r="J20" s="68"/>
      <c r="L20" s="205"/>
      <c r="M20" s="205"/>
      <c r="N20" s="205"/>
    </row>
    <row r="21" spans="1:14" ht="21.75" customHeight="1">
      <c r="L21" s="205"/>
      <c r="M21" s="205"/>
      <c r="N21" s="205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B5:D5"/>
    <mergeCell ref="F5:G5"/>
    <mergeCell ref="H5:I5"/>
    <mergeCell ref="B6:D6"/>
    <mergeCell ref="F6:G6"/>
    <mergeCell ref="H6:I6"/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29"/>
  <sheetViews>
    <sheetView tabSelected="1" view="pageBreakPreview" topLeftCell="A7" zoomScale="22" zoomScaleNormal="36" zoomScaleSheetLayoutView="22" workbookViewId="0">
      <selection activeCell="V7" sqref="V6:V7"/>
    </sheetView>
  </sheetViews>
  <sheetFormatPr defaultColWidth="9.1796875" defaultRowHeight="46"/>
  <cols>
    <col min="1" max="1" width="54.36328125" customWidth="1"/>
    <col min="2" max="8" width="23.36328125" customWidth="1"/>
    <col min="9" max="9" width="27.6328125" hidden="1" customWidth="1"/>
    <col min="10" max="10" width="74.81640625" customWidth="1"/>
    <col min="11" max="11" width="23.36328125" customWidth="1"/>
    <col min="12" max="12" width="54.08984375" customWidth="1"/>
    <col min="13" max="13" width="39.7265625" customWidth="1"/>
    <col min="14" max="14" width="45" customWidth="1"/>
    <col min="15" max="15" width="23" customWidth="1"/>
    <col min="16" max="16" width="36.6328125" customWidth="1"/>
    <col min="17" max="17" width="42.36328125" customWidth="1"/>
    <col min="18" max="18" width="48.81640625" bestFit="1" customWidth="1"/>
    <col min="19" max="20" width="22.08984375" customWidth="1"/>
    <col min="21" max="21" width="23.36328125" customWidth="1"/>
    <col min="22" max="22" width="33.7265625" customWidth="1"/>
    <col min="23" max="23" width="28.54296875" bestFit="1" customWidth="1"/>
    <col min="24" max="24" width="15.81640625" style="167" bestFit="1" customWidth="1"/>
    <col min="25" max="25" width="20.7265625" style="200" customWidth="1"/>
  </cols>
  <sheetData>
    <row r="1" spans="1:25" s="185" customFormat="1" ht="62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4"/>
      <c r="Y1" s="200"/>
    </row>
    <row r="2" spans="1:25" s="185" customFormat="1" ht="62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7"/>
      <c r="Y2" s="200"/>
    </row>
    <row r="3" spans="1:25" s="185" customFormat="1" ht="62">
      <c r="A3" s="186"/>
      <c r="B3" s="186"/>
      <c r="C3" s="186"/>
      <c r="D3" s="186"/>
      <c r="E3" s="186"/>
      <c r="F3" s="186"/>
      <c r="G3" s="186"/>
      <c r="H3" s="186"/>
      <c r="I3" s="226" t="s">
        <v>82</v>
      </c>
      <c r="J3" s="226"/>
      <c r="K3" s="226"/>
      <c r="L3" s="188"/>
      <c r="M3" s="188"/>
      <c r="N3" s="188"/>
      <c r="O3" s="188"/>
      <c r="P3" s="188"/>
      <c r="Q3" s="188"/>
      <c r="R3" s="188"/>
      <c r="S3" s="187"/>
      <c r="Y3" s="200"/>
    </row>
    <row r="4" spans="1:25" s="185" customFormat="1" ht="62">
      <c r="A4" s="189"/>
      <c r="B4" s="189"/>
      <c r="C4" s="189"/>
      <c r="D4" s="189"/>
      <c r="E4" s="189"/>
      <c r="F4" s="189"/>
      <c r="G4" s="189"/>
      <c r="H4" s="189"/>
      <c r="I4" s="191" t="s">
        <v>86</v>
      </c>
      <c r="J4" s="224" t="s">
        <v>285</v>
      </c>
      <c r="K4" s="224"/>
      <c r="L4" s="224"/>
      <c r="M4" s="224"/>
      <c r="N4" s="224"/>
      <c r="O4" s="224"/>
      <c r="P4" s="224"/>
      <c r="Q4" s="224"/>
      <c r="R4" s="186"/>
      <c r="Y4" s="200"/>
    </row>
    <row r="5" spans="1:25" s="185" customFormat="1" ht="62">
      <c r="A5" s="224" t="s">
        <v>285</v>
      </c>
      <c r="B5" s="224"/>
      <c r="C5" s="224"/>
      <c r="D5" s="224"/>
      <c r="E5" s="224"/>
      <c r="F5" s="224"/>
      <c r="G5" s="224"/>
      <c r="H5" s="224"/>
      <c r="I5" s="192"/>
      <c r="J5" s="224" t="s">
        <v>286</v>
      </c>
      <c r="K5" s="224"/>
      <c r="L5" s="224"/>
      <c r="M5" s="224"/>
      <c r="N5" s="224"/>
      <c r="O5" s="224"/>
      <c r="P5" s="224"/>
      <c r="Q5" s="224"/>
      <c r="R5" s="186"/>
      <c r="Y5" s="200"/>
    </row>
    <row r="6" spans="1:25" s="185" customFormat="1" ht="62">
      <c r="A6" s="224" t="s">
        <v>286</v>
      </c>
      <c r="B6" s="224"/>
      <c r="C6" s="224"/>
      <c r="D6" s="224"/>
      <c r="E6" s="224"/>
      <c r="F6" s="224"/>
      <c r="G6" s="224"/>
      <c r="H6" s="224"/>
      <c r="I6" s="191"/>
      <c r="J6" s="224" t="s">
        <v>287</v>
      </c>
      <c r="K6" s="224"/>
      <c r="L6" s="224"/>
      <c r="M6" s="224"/>
      <c r="N6" s="224"/>
      <c r="O6" s="224"/>
      <c r="P6" s="224"/>
      <c r="Q6" s="224"/>
      <c r="R6" s="186"/>
      <c r="Y6" s="200"/>
    </row>
    <row r="7" spans="1:25" s="185" customFormat="1" ht="62.5" thickBot="1">
      <c r="A7" s="224" t="s">
        <v>287</v>
      </c>
      <c r="B7" s="224"/>
      <c r="C7" s="224"/>
      <c r="D7" s="224"/>
      <c r="E7" s="224"/>
      <c r="F7" s="224"/>
      <c r="G7" s="224"/>
      <c r="H7" s="224"/>
      <c r="I7" s="186"/>
      <c r="J7" s="227"/>
      <c r="K7" s="227"/>
      <c r="L7" s="227"/>
      <c r="M7" s="227"/>
      <c r="N7" s="227"/>
      <c r="O7" s="227"/>
      <c r="P7" s="227"/>
      <c r="Q7" s="227"/>
      <c r="R7" s="186"/>
      <c r="Y7" s="200"/>
    </row>
    <row r="8" spans="1:25" s="185" customFormat="1" ht="62.5" thickBot="1">
      <c r="A8" s="193" t="s">
        <v>91</v>
      </c>
      <c r="B8" s="194"/>
      <c r="C8" s="194"/>
      <c r="D8" s="194"/>
      <c r="E8" s="194"/>
      <c r="F8" s="194"/>
      <c r="G8" s="194"/>
      <c r="H8" s="195"/>
      <c r="I8" s="190"/>
      <c r="J8" s="190"/>
      <c r="K8" s="190"/>
      <c r="L8" s="190"/>
      <c r="M8" s="190"/>
      <c r="N8" s="190"/>
      <c r="O8" s="190"/>
      <c r="P8" s="190"/>
      <c r="Q8" s="190"/>
      <c r="R8" s="186"/>
      <c r="Y8" s="200"/>
    </row>
    <row r="9" spans="1:25" s="185" customFormat="1" ht="61.5">
      <c r="A9" s="182" t="s">
        <v>92</v>
      </c>
      <c r="B9" s="232" t="s">
        <v>299</v>
      </c>
      <c r="C9" s="233"/>
      <c r="D9" s="233"/>
      <c r="E9" s="233"/>
      <c r="F9" s="233"/>
      <c r="G9" s="233"/>
      <c r="H9" s="234"/>
      <c r="L9" s="196" t="s">
        <v>95</v>
      </c>
      <c r="Q9" s="197"/>
      <c r="Y9" s="200"/>
    </row>
    <row r="10" spans="1:25" s="185" customFormat="1" ht="77.25" customHeight="1">
      <c r="A10" s="181" t="s">
        <v>291</v>
      </c>
      <c r="B10" s="231" t="s">
        <v>94</v>
      </c>
      <c r="C10" s="231"/>
      <c r="D10" s="231"/>
      <c r="E10" s="231"/>
      <c r="F10" s="231"/>
      <c r="G10" s="231"/>
      <c r="H10" s="231"/>
      <c r="K10" s="198"/>
      <c r="L10" s="196" t="s">
        <v>259</v>
      </c>
      <c r="Y10" s="200"/>
    </row>
    <row r="11" spans="1:25" s="185" customFormat="1" ht="78.75" customHeight="1">
      <c r="A11" s="181" t="s">
        <v>298</v>
      </c>
      <c r="B11" s="231"/>
      <c r="C11" s="231"/>
      <c r="D11" s="231"/>
      <c r="E11" s="231"/>
      <c r="F11" s="231"/>
      <c r="G11" s="231"/>
      <c r="H11" s="231"/>
      <c r="K11" s="198"/>
      <c r="Y11" s="200"/>
    </row>
    <row r="12" spans="1:25" ht="16.5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96"/>
    </row>
    <row r="13" spans="1:25" ht="30.75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37"/>
      <c r="S13" s="96"/>
    </row>
    <row r="14" spans="1:25" ht="30.75" customHeight="1">
      <c r="A14" s="153"/>
      <c r="B14" s="153"/>
      <c r="C14" s="153"/>
      <c r="D14" s="153"/>
      <c r="E14" s="153"/>
      <c r="F14" s="153"/>
      <c r="G14" s="153"/>
      <c r="H14" s="225" t="s">
        <v>282</v>
      </c>
      <c r="I14" s="225"/>
      <c r="J14" s="154"/>
      <c r="K14" s="154"/>
      <c r="L14" s="228" t="s">
        <v>266</v>
      </c>
      <c r="M14" s="228"/>
      <c r="N14" s="228"/>
      <c r="O14" s="228"/>
      <c r="P14" s="228"/>
      <c r="Q14" s="228"/>
      <c r="R14" s="228"/>
      <c r="S14" s="228"/>
      <c r="T14" s="228"/>
    </row>
    <row r="15" spans="1:25" s="159" customFormat="1" ht="72" customHeight="1">
      <c r="A15" s="155" t="s">
        <v>290</v>
      </c>
      <c r="B15" s="155" t="s">
        <v>292</v>
      </c>
      <c r="C15" s="155" t="s">
        <v>293</v>
      </c>
      <c r="D15" s="155" t="s">
        <v>294</v>
      </c>
      <c r="E15" s="155" t="s">
        <v>295</v>
      </c>
      <c r="F15" s="155" t="s">
        <v>267</v>
      </c>
      <c r="G15" s="155" t="s">
        <v>272</v>
      </c>
      <c r="H15" s="155" t="s">
        <v>303</v>
      </c>
      <c r="I15" s="155" t="s">
        <v>297</v>
      </c>
      <c r="J15" s="156" t="s">
        <v>261</v>
      </c>
      <c r="K15" s="156" t="s">
        <v>96</v>
      </c>
      <c r="L15" s="157" t="s">
        <v>273</v>
      </c>
      <c r="M15" s="157" t="s">
        <v>274</v>
      </c>
      <c r="N15" s="157" t="s">
        <v>275</v>
      </c>
      <c r="O15" s="157" t="s">
        <v>279</v>
      </c>
      <c r="P15" s="157" t="s">
        <v>276</v>
      </c>
      <c r="Q15" s="157" t="s">
        <v>277</v>
      </c>
      <c r="R15" s="157" t="s">
        <v>278</v>
      </c>
      <c r="S15" s="157" t="s">
        <v>280</v>
      </c>
      <c r="T15" s="157" t="s">
        <v>281</v>
      </c>
      <c r="U15" s="156" t="s">
        <v>260</v>
      </c>
      <c r="V15" s="156" t="s">
        <v>103</v>
      </c>
      <c r="W15" s="158" t="s">
        <v>104</v>
      </c>
      <c r="X15" s="168"/>
      <c r="Y15" s="201"/>
    </row>
    <row r="16" spans="1:25" s="179" customFormat="1" ht="61" customHeight="1">
      <c r="A16" s="170" t="s">
        <v>291</v>
      </c>
      <c r="B16" s="170" t="s">
        <v>288</v>
      </c>
      <c r="C16" s="170" t="s">
        <v>288</v>
      </c>
      <c r="D16" s="170" t="s">
        <v>288</v>
      </c>
      <c r="E16" s="171" t="s">
        <v>296</v>
      </c>
      <c r="F16" s="172" t="s">
        <v>300</v>
      </c>
      <c r="G16" s="171" t="s">
        <v>226</v>
      </c>
      <c r="H16" s="172">
        <v>9916200</v>
      </c>
      <c r="I16" s="172"/>
      <c r="J16" s="169" t="s">
        <v>309</v>
      </c>
      <c r="K16" s="173" t="s">
        <v>288</v>
      </c>
      <c r="L16" s="174" t="s">
        <v>105</v>
      </c>
      <c r="M16" s="174" t="s">
        <v>106</v>
      </c>
      <c r="N16" s="174" t="s">
        <v>107</v>
      </c>
      <c r="O16" s="175"/>
      <c r="P16" s="174" t="s">
        <v>166</v>
      </c>
      <c r="Q16" s="174" t="s">
        <v>176</v>
      </c>
      <c r="R16" s="176" t="s">
        <v>216</v>
      </c>
      <c r="S16" s="175"/>
      <c r="T16" s="175"/>
      <c r="U16" s="177" t="s">
        <v>310</v>
      </c>
      <c r="V16" s="199" t="s">
        <v>312</v>
      </c>
      <c r="W16" s="178">
        <f t="shared" ref="W16:W25" si="0">ROUNDUP(Y16*1.05,0)</f>
        <v>173</v>
      </c>
      <c r="X16" s="180"/>
      <c r="Y16" s="202">
        <v>164</v>
      </c>
    </row>
    <row r="17" spans="1:25" s="179" customFormat="1" ht="61" customHeight="1">
      <c r="A17" s="170" t="s">
        <v>291</v>
      </c>
      <c r="B17" s="170" t="s">
        <v>288</v>
      </c>
      <c r="C17" s="170" t="s">
        <v>288</v>
      </c>
      <c r="D17" s="170" t="s">
        <v>288</v>
      </c>
      <c r="E17" s="171" t="s">
        <v>296</v>
      </c>
      <c r="F17" s="172" t="s">
        <v>231</v>
      </c>
      <c r="G17" s="171" t="s">
        <v>226</v>
      </c>
      <c r="H17" s="172">
        <v>9916200</v>
      </c>
      <c r="I17" s="172"/>
      <c r="J17" s="169" t="s">
        <v>309</v>
      </c>
      <c r="K17" s="173" t="s">
        <v>288</v>
      </c>
      <c r="L17" s="174" t="s">
        <v>105</v>
      </c>
      <c r="M17" s="174" t="s">
        <v>106</v>
      </c>
      <c r="N17" s="174" t="s">
        <v>107</v>
      </c>
      <c r="O17" s="175"/>
      <c r="P17" s="174" t="s">
        <v>166</v>
      </c>
      <c r="Q17" s="174" t="s">
        <v>176</v>
      </c>
      <c r="R17" s="176" t="s">
        <v>216</v>
      </c>
      <c r="S17" s="175"/>
      <c r="T17" s="175"/>
      <c r="U17" s="177" t="s">
        <v>310</v>
      </c>
      <c r="V17" s="199" t="s">
        <v>312</v>
      </c>
      <c r="W17" s="178">
        <f t="shared" si="0"/>
        <v>395</v>
      </c>
      <c r="X17" s="180"/>
      <c r="Y17" s="202">
        <v>376</v>
      </c>
    </row>
    <row r="18" spans="1:25" s="179" customFormat="1" ht="61" customHeight="1">
      <c r="A18" s="170" t="s">
        <v>291</v>
      </c>
      <c r="B18" s="170" t="s">
        <v>288</v>
      </c>
      <c r="C18" s="170" t="s">
        <v>288</v>
      </c>
      <c r="D18" s="170" t="s">
        <v>288</v>
      </c>
      <c r="E18" s="171" t="s">
        <v>296</v>
      </c>
      <c r="F18" s="172" t="s">
        <v>147</v>
      </c>
      <c r="G18" s="171" t="s">
        <v>226</v>
      </c>
      <c r="H18" s="172">
        <v>9916200</v>
      </c>
      <c r="I18" s="172"/>
      <c r="J18" s="169" t="s">
        <v>309</v>
      </c>
      <c r="K18" s="173" t="s">
        <v>288</v>
      </c>
      <c r="L18" s="174" t="s">
        <v>105</v>
      </c>
      <c r="M18" s="174" t="s">
        <v>106</v>
      </c>
      <c r="N18" s="174" t="s">
        <v>107</v>
      </c>
      <c r="O18" s="175"/>
      <c r="P18" s="174" t="s">
        <v>166</v>
      </c>
      <c r="Q18" s="174" t="s">
        <v>176</v>
      </c>
      <c r="R18" s="176" t="s">
        <v>216</v>
      </c>
      <c r="S18" s="175"/>
      <c r="T18" s="175"/>
      <c r="U18" s="177" t="s">
        <v>310</v>
      </c>
      <c r="V18" s="199" t="s">
        <v>312</v>
      </c>
      <c r="W18" s="178">
        <f t="shared" si="0"/>
        <v>656</v>
      </c>
      <c r="X18" s="180"/>
      <c r="Y18" s="202">
        <v>624</v>
      </c>
    </row>
    <row r="19" spans="1:25" s="179" customFormat="1" ht="61" customHeight="1">
      <c r="A19" s="170" t="s">
        <v>291</v>
      </c>
      <c r="B19" s="170" t="s">
        <v>288</v>
      </c>
      <c r="C19" s="170" t="s">
        <v>288</v>
      </c>
      <c r="D19" s="170" t="s">
        <v>288</v>
      </c>
      <c r="E19" s="171" t="s">
        <v>296</v>
      </c>
      <c r="F19" s="172" t="s">
        <v>234</v>
      </c>
      <c r="G19" s="171" t="s">
        <v>226</v>
      </c>
      <c r="H19" s="172">
        <v>9916200</v>
      </c>
      <c r="I19" s="172"/>
      <c r="J19" s="169" t="s">
        <v>309</v>
      </c>
      <c r="K19" s="173" t="s">
        <v>288</v>
      </c>
      <c r="L19" s="174" t="s">
        <v>105</v>
      </c>
      <c r="M19" s="174" t="s">
        <v>106</v>
      </c>
      <c r="N19" s="174" t="s">
        <v>107</v>
      </c>
      <c r="O19" s="175"/>
      <c r="P19" s="174" t="s">
        <v>166</v>
      </c>
      <c r="Q19" s="174" t="s">
        <v>176</v>
      </c>
      <c r="R19" s="176" t="s">
        <v>216</v>
      </c>
      <c r="S19" s="175"/>
      <c r="T19" s="175"/>
      <c r="U19" s="177" t="s">
        <v>310</v>
      </c>
      <c r="V19" s="199" t="s">
        <v>312</v>
      </c>
      <c r="W19" s="178">
        <f t="shared" si="0"/>
        <v>504</v>
      </c>
      <c r="X19" s="180"/>
      <c r="Y19" s="202">
        <v>480</v>
      </c>
    </row>
    <row r="20" spans="1:25" s="179" customFormat="1" ht="61" customHeight="1">
      <c r="A20" s="170" t="s">
        <v>291</v>
      </c>
      <c r="B20" s="170" t="s">
        <v>288</v>
      </c>
      <c r="C20" s="170" t="s">
        <v>288</v>
      </c>
      <c r="D20" s="170" t="s">
        <v>288</v>
      </c>
      <c r="E20" s="171" t="s">
        <v>296</v>
      </c>
      <c r="F20" s="172" t="s">
        <v>236</v>
      </c>
      <c r="G20" s="171" t="s">
        <v>226</v>
      </c>
      <c r="H20" s="172">
        <v>9916200</v>
      </c>
      <c r="I20" s="172"/>
      <c r="J20" s="169" t="s">
        <v>309</v>
      </c>
      <c r="K20" s="173" t="s">
        <v>288</v>
      </c>
      <c r="L20" s="174" t="s">
        <v>105</v>
      </c>
      <c r="M20" s="174" t="s">
        <v>106</v>
      </c>
      <c r="N20" s="174" t="s">
        <v>107</v>
      </c>
      <c r="O20" s="175"/>
      <c r="P20" s="174" t="s">
        <v>166</v>
      </c>
      <c r="Q20" s="174" t="s">
        <v>176</v>
      </c>
      <c r="R20" s="176" t="s">
        <v>216</v>
      </c>
      <c r="S20" s="175"/>
      <c r="T20" s="175"/>
      <c r="U20" s="177" t="s">
        <v>310</v>
      </c>
      <c r="V20" s="199" t="s">
        <v>312</v>
      </c>
      <c r="W20" s="178">
        <f t="shared" si="0"/>
        <v>267</v>
      </c>
      <c r="X20" s="180"/>
      <c r="Y20" s="202">
        <v>254</v>
      </c>
    </row>
    <row r="21" spans="1:25" s="179" customFormat="1" ht="61" customHeight="1">
      <c r="A21" s="170" t="s">
        <v>291</v>
      </c>
      <c r="B21" s="170" t="s">
        <v>288</v>
      </c>
      <c r="C21" s="170" t="s">
        <v>288</v>
      </c>
      <c r="D21" s="170" t="s">
        <v>288</v>
      </c>
      <c r="E21" s="171" t="s">
        <v>296</v>
      </c>
      <c r="F21" s="172" t="s">
        <v>239</v>
      </c>
      <c r="G21" s="171" t="s">
        <v>226</v>
      </c>
      <c r="H21" s="172">
        <v>9916200</v>
      </c>
      <c r="I21" s="172"/>
      <c r="J21" s="169" t="s">
        <v>309</v>
      </c>
      <c r="K21" s="173" t="s">
        <v>288</v>
      </c>
      <c r="L21" s="174" t="s">
        <v>105</v>
      </c>
      <c r="M21" s="174" t="s">
        <v>106</v>
      </c>
      <c r="N21" s="174" t="s">
        <v>107</v>
      </c>
      <c r="O21" s="175"/>
      <c r="P21" s="174" t="s">
        <v>166</v>
      </c>
      <c r="Q21" s="174" t="s">
        <v>176</v>
      </c>
      <c r="R21" s="176" t="s">
        <v>216</v>
      </c>
      <c r="S21" s="175"/>
      <c r="T21" s="175"/>
      <c r="U21" s="177" t="s">
        <v>310</v>
      </c>
      <c r="V21" s="199" t="s">
        <v>312</v>
      </c>
      <c r="W21" s="178">
        <f>ROUNDUP(Y21*1.05,0)+5</f>
        <v>106</v>
      </c>
      <c r="X21" s="180"/>
      <c r="Y21" s="202">
        <v>96</v>
      </c>
    </row>
    <row r="22" spans="1:25" s="179" customFormat="1" ht="61" customHeight="1">
      <c r="A22" s="170" t="s">
        <v>291</v>
      </c>
      <c r="B22" s="170" t="s">
        <v>288</v>
      </c>
      <c r="C22" s="170" t="s">
        <v>288</v>
      </c>
      <c r="D22" s="170" t="s">
        <v>288</v>
      </c>
      <c r="E22" s="171" t="s">
        <v>296</v>
      </c>
      <c r="F22" s="172" t="s">
        <v>300</v>
      </c>
      <c r="G22" s="171" t="s">
        <v>226</v>
      </c>
      <c r="H22" s="172">
        <v>9916200</v>
      </c>
      <c r="I22" s="172"/>
      <c r="J22" s="169" t="s">
        <v>309</v>
      </c>
      <c r="K22" s="173" t="s">
        <v>288</v>
      </c>
      <c r="L22" s="174" t="s">
        <v>105</v>
      </c>
      <c r="M22" s="174" t="s">
        <v>106</v>
      </c>
      <c r="N22" s="174" t="s">
        <v>107</v>
      </c>
      <c r="O22" s="175"/>
      <c r="P22" s="174" t="s">
        <v>166</v>
      </c>
      <c r="Q22" s="174" t="s">
        <v>176</v>
      </c>
      <c r="R22" s="176"/>
      <c r="S22" s="175"/>
      <c r="T22" s="175"/>
      <c r="U22" s="177" t="s">
        <v>310</v>
      </c>
      <c r="V22" s="204" t="s">
        <v>312</v>
      </c>
      <c r="W22" s="178">
        <f>ROUNDUP(Y22*1.05,0)+5</f>
        <v>117</v>
      </c>
      <c r="X22" s="223" t="s">
        <v>308</v>
      </c>
      <c r="Y22" s="202">
        <v>106</v>
      </c>
    </row>
    <row r="23" spans="1:25" s="179" customFormat="1" ht="61" customHeight="1">
      <c r="A23" s="170" t="s">
        <v>291</v>
      </c>
      <c r="B23" s="170" t="s">
        <v>288</v>
      </c>
      <c r="C23" s="170" t="s">
        <v>288</v>
      </c>
      <c r="D23" s="170" t="s">
        <v>288</v>
      </c>
      <c r="E23" s="171" t="s">
        <v>296</v>
      </c>
      <c r="F23" s="172" t="s">
        <v>231</v>
      </c>
      <c r="G23" s="171" t="s">
        <v>226</v>
      </c>
      <c r="H23" s="172">
        <v>9916200</v>
      </c>
      <c r="I23" s="172"/>
      <c r="J23" s="169" t="s">
        <v>309</v>
      </c>
      <c r="K23" s="173" t="s">
        <v>288</v>
      </c>
      <c r="L23" s="174" t="s">
        <v>105</v>
      </c>
      <c r="M23" s="174" t="s">
        <v>106</v>
      </c>
      <c r="N23" s="174" t="s">
        <v>107</v>
      </c>
      <c r="O23" s="175"/>
      <c r="P23" s="174" t="s">
        <v>166</v>
      </c>
      <c r="Q23" s="174" t="s">
        <v>176</v>
      </c>
      <c r="R23" s="176"/>
      <c r="S23" s="175"/>
      <c r="T23" s="175"/>
      <c r="U23" s="177" t="s">
        <v>310</v>
      </c>
      <c r="V23" s="204" t="s">
        <v>312</v>
      </c>
      <c r="W23" s="178">
        <f t="shared" si="0"/>
        <v>261</v>
      </c>
      <c r="X23" s="223"/>
      <c r="Y23" s="202">
        <v>248</v>
      </c>
    </row>
    <row r="24" spans="1:25" s="179" customFormat="1" ht="61" customHeight="1">
      <c r="A24" s="170" t="s">
        <v>291</v>
      </c>
      <c r="B24" s="170" t="s">
        <v>288</v>
      </c>
      <c r="C24" s="170" t="s">
        <v>288</v>
      </c>
      <c r="D24" s="170" t="s">
        <v>288</v>
      </c>
      <c r="E24" s="171" t="s">
        <v>296</v>
      </c>
      <c r="F24" s="172" t="s">
        <v>147</v>
      </c>
      <c r="G24" s="171" t="s">
        <v>226</v>
      </c>
      <c r="H24" s="172">
        <v>9916200</v>
      </c>
      <c r="I24" s="172"/>
      <c r="J24" s="169" t="s">
        <v>309</v>
      </c>
      <c r="K24" s="173" t="s">
        <v>288</v>
      </c>
      <c r="L24" s="174" t="s">
        <v>105</v>
      </c>
      <c r="M24" s="174" t="s">
        <v>106</v>
      </c>
      <c r="N24" s="174" t="s">
        <v>107</v>
      </c>
      <c r="O24" s="175"/>
      <c r="P24" s="174" t="s">
        <v>166</v>
      </c>
      <c r="Q24" s="174" t="s">
        <v>176</v>
      </c>
      <c r="R24" s="176"/>
      <c r="S24" s="175"/>
      <c r="T24" s="175"/>
      <c r="U24" s="177" t="s">
        <v>310</v>
      </c>
      <c r="V24" s="204" t="s">
        <v>312</v>
      </c>
      <c r="W24" s="178">
        <f t="shared" si="0"/>
        <v>436</v>
      </c>
      <c r="X24" s="223"/>
      <c r="Y24" s="202">
        <v>415</v>
      </c>
    </row>
    <row r="25" spans="1:25" s="179" customFormat="1" ht="61" customHeight="1">
      <c r="A25" s="170" t="s">
        <v>291</v>
      </c>
      <c r="B25" s="170" t="s">
        <v>288</v>
      </c>
      <c r="C25" s="170" t="s">
        <v>288</v>
      </c>
      <c r="D25" s="170" t="s">
        <v>288</v>
      </c>
      <c r="E25" s="171" t="s">
        <v>296</v>
      </c>
      <c r="F25" s="172" t="s">
        <v>234</v>
      </c>
      <c r="G25" s="171" t="s">
        <v>226</v>
      </c>
      <c r="H25" s="172">
        <v>9916200</v>
      </c>
      <c r="I25" s="172"/>
      <c r="J25" s="169" t="s">
        <v>309</v>
      </c>
      <c r="K25" s="173" t="s">
        <v>288</v>
      </c>
      <c r="L25" s="174" t="s">
        <v>105</v>
      </c>
      <c r="M25" s="174" t="s">
        <v>106</v>
      </c>
      <c r="N25" s="174" t="s">
        <v>107</v>
      </c>
      <c r="O25" s="175"/>
      <c r="P25" s="174" t="s">
        <v>166</v>
      </c>
      <c r="Q25" s="174" t="s">
        <v>176</v>
      </c>
      <c r="R25" s="176"/>
      <c r="S25" s="175"/>
      <c r="T25" s="175"/>
      <c r="U25" s="177" t="s">
        <v>310</v>
      </c>
      <c r="V25" s="204" t="s">
        <v>312</v>
      </c>
      <c r="W25" s="178">
        <f t="shared" si="0"/>
        <v>333</v>
      </c>
      <c r="X25" s="223"/>
      <c r="Y25" s="202">
        <v>317</v>
      </c>
    </row>
    <row r="26" spans="1:25" s="179" customFormat="1" ht="61" customHeight="1">
      <c r="A26" s="170" t="s">
        <v>291</v>
      </c>
      <c r="B26" s="170" t="s">
        <v>288</v>
      </c>
      <c r="C26" s="170" t="s">
        <v>288</v>
      </c>
      <c r="D26" s="170" t="s">
        <v>288</v>
      </c>
      <c r="E26" s="171" t="s">
        <v>296</v>
      </c>
      <c r="F26" s="172" t="s">
        <v>236</v>
      </c>
      <c r="G26" s="171" t="s">
        <v>226</v>
      </c>
      <c r="H26" s="172">
        <v>9916200</v>
      </c>
      <c r="I26" s="172"/>
      <c r="J26" s="169" t="s">
        <v>309</v>
      </c>
      <c r="K26" s="173" t="s">
        <v>288</v>
      </c>
      <c r="L26" s="174" t="s">
        <v>105</v>
      </c>
      <c r="M26" s="174" t="s">
        <v>106</v>
      </c>
      <c r="N26" s="174" t="s">
        <v>107</v>
      </c>
      <c r="O26" s="175"/>
      <c r="P26" s="174" t="s">
        <v>166</v>
      </c>
      <c r="Q26" s="174" t="s">
        <v>176</v>
      </c>
      <c r="R26" s="176"/>
      <c r="S26" s="175"/>
      <c r="T26" s="175"/>
      <c r="U26" s="177" t="s">
        <v>310</v>
      </c>
      <c r="V26" s="204" t="s">
        <v>312</v>
      </c>
      <c r="W26" s="178">
        <f t="shared" ref="W26" si="1">ROUNDUP(Y26*1.05,0)</f>
        <v>175</v>
      </c>
      <c r="X26" s="223"/>
      <c r="Y26" s="202">
        <v>166</v>
      </c>
    </row>
    <row r="27" spans="1:25" s="179" customFormat="1" ht="61" customHeight="1">
      <c r="A27" s="170" t="s">
        <v>291</v>
      </c>
      <c r="B27" s="170" t="s">
        <v>288</v>
      </c>
      <c r="C27" s="170" t="s">
        <v>288</v>
      </c>
      <c r="D27" s="170" t="s">
        <v>288</v>
      </c>
      <c r="E27" s="171" t="s">
        <v>296</v>
      </c>
      <c r="F27" s="172" t="s">
        <v>239</v>
      </c>
      <c r="G27" s="171" t="s">
        <v>226</v>
      </c>
      <c r="H27" s="172">
        <v>9916200</v>
      </c>
      <c r="I27" s="172"/>
      <c r="J27" s="169" t="s">
        <v>309</v>
      </c>
      <c r="K27" s="173" t="s">
        <v>288</v>
      </c>
      <c r="L27" s="174" t="s">
        <v>105</v>
      </c>
      <c r="M27" s="174" t="s">
        <v>106</v>
      </c>
      <c r="N27" s="174" t="s">
        <v>107</v>
      </c>
      <c r="O27" s="175"/>
      <c r="P27" s="174" t="s">
        <v>166</v>
      </c>
      <c r="Q27" s="174" t="s">
        <v>176</v>
      </c>
      <c r="R27" s="176"/>
      <c r="S27" s="175"/>
      <c r="T27" s="175"/>
      <c r="U27" s="177" t="s">
        <v>310</v>
      </c>
      <c r="V27" s="204" t="s">
        <v>312</v>
      </c>
      <c r="W27" s="178">
        <f>ROUNDUP(Y27*1.05,0)+10</f>
        <v>77</v>
      </c>
      <c r="X27" s="223"/>
      <c r="Y27" s="202">
        <v>63</v>
      </c>
    </row>
    <row r="28" spans="1:25" ht="93.5" customHeight="1">
      <c r="A28" s="229" t="s">
        <v>268</v>
      </c>
      <c r="B28" s="230"/>
      <c r="C28" s="230"/>
      <c r="D28" s="230"/>
      <c r="E28" s="96"/>
      <c r="F28" s="96"/>
      <c r="G28" s="96"/>
      <c r="H28" s="229"/>
      <c r="I28" s="230"/>
      <c r="J28" s="230"/>
      <c r="K28" s="230"/>
      <c r="L28" s="103"/>
      <c r="M28" s="103"/>
      <c r="N28" s="103"/>
      <c r="O28" s="103"/>
      <c r="P28" s="103"/>
      <c r="Q28" s="103"/>
      <c r="R28" s="103"/>
      <c r="S28" s="96"/>
      <c r="W28" s="203">
        <f>SUM(W16:W27)</f>
        <v>3500</v>
      </c>
      <c r="Y28" s="200">
        <f>SUM(Y16:Y27)</f>
        <v>3309</v>
      </c>
    </row>
    <row r="29" spans="1:25" ht="30.75" customHeight="1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96"/>
    </row>
  </sheetData>
  <autoFilter ref="A15:X28" xr:uid="{00000000-0001-0000-0100-000000000000}"/>
  <mergeCells count="24">
    <mergeCell ref="P5:Q5"/>
    <mergeCell ref="A7:H7"/>
    <mergeCell ref="J7:Q7"/>
    <mergeCell ref="L14:T14"/>
    <mergeCell ref="H28:K28"/>
    <mergeCell ref="B10:H11"/>
    <mergeCell ref="B9:H9"/>
    <mergeCell ref="A28:D28"/>
    <mergeCell ref="X22:X27"/>
    <mergeCell ref="P4:Q4"/>
    <mergeCell ref="H14:I14"/>
    <mergeCell ref="I3:K3"/>
    <mergeCell ref="J4:K4"/>
    <mergeCell ref="L4:M4"/>
    <mergeCell ref="N4:O4"/>
    <mergeCell ref="A6:H6"/>
    <mergeCell ref="J6:K6"/>
    <mergeCell ref="L6:M6"/>
    <mergeCell ref="N6:O6"/>
    <mergeCell ref="P6:Q6"/>
    <mergeCell ref="A5:H5"/>
    <mergeCell ref="J5:K5"/>
    <mergeCell ref="L5:M5"/>
    <mergeCell ref="N5:O5"/>
  </mergeCells>
  <phoneticPr fontId="41" type="noConversion"/>
  <dataValidations count="1">
    <dataValidation allowBlank="1" sqref="K16:K27 W16:W27" xr:uid="{00000000-0002-0000-0100-000001000000}"/>
  </dataValidations>
  <pageMargins left="0.25" right="0.25" top="0.75" bottom="0.75" header="0.3" footer="0.3"/>
  <pageSetup paperSize="9" scale="1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5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236" t="s">
        <v>82</v>
      </c>
      <c r="D3" s="237"/>
      <c r="E3" s="238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27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235"/>
      <c r="C9" s="235"/>
      <c r="D9" s="104" t="s">
        <v>86</v>
      </c>
      <c r="E9" s="235"/>
      <c r="F9" s="235"/>
      <c r="G9" s="235"/>
      <c r="H9" s="235"/>
      <c r="I9" s="235"/>
      <c r="J9" s="235"/>
      <c r="K9" s="235"/>
      <c r="L9" s="235"/>
      <c r="M9" s="96"/>
    </row>
    <row r="10" spans="1:13">
      <c r="A10" s="96"/>
      <c r="B10" s="235"/>
      <c r="C10" s="235"/>
      <c r="D10" s="105"/>
      <c r="E10" s="235"/>
      <c r="F10" s="235"/>
      <c r="G10" s="235"/>
      <c r="H10" s="235"/>
      <c r="I10" s="235"/>
      <c r="J10" s="235"/>
      <c r="K10" s="235"/>
      <c r="L10" s="235"/>
      <c r="M10" s="96"/>
    </row>
    <row r="11" spans="1:13">
      <c r="A11" s="96"/>
      <c r="B11" s="235"/>
      <c r="C11" s="235"/>
      <c r="D11" s="104"/>
      <c r="E11" s="235"/>
      <c r="F11" s="235"/>
      <c r="G11" s="235"/>
      <c r="H11" s="235"/>
      <c r="I11" s="235"/>
      <c r="J11" s="235"/>
      <c r="K11" s="235"/>
      <c r="L11" s="235"/>
      <c r="M11" s="96"/>
    </row>
    <row r="12" spans="1:13">
      <c r="A12" s="96"/>
      <c r="B12" s="235"/>
      <c r="C12" s="235"/>
      <c r="D12" s="96"/>
      <c r="E12" s="239"/>
      <c r="F12" s="239"/>
      <c r="G12" s="239"/>
      <c r="H12" s="239"/>
      <c r="I12" s="239"/>
      <c r="J12" s="239"/>
      <c r="K12" s="239"/>
      <c r="L12" s="239"/>
      <c r="M12" s="96"/>
    </row>
    <row r="13" spans="1:13">
      <c r="A13" s="96" t="s">
        <v>87</v>
      </c>
      <c r="B13" s="235"/>
      <c r="C13" s="235"/>
      <c r="D13" s="104" t="s">
        <v>87</v>
      </c>
      <c r="E13" s="239"/>
      <c r="F13" s="239"/>
      <c r="G13" s="239"/>
      <c r="H13" s="239"/>
      <c r="I13" s="239"/>
      <c r="J13" s="239"/>
      <c r="K13" s="239"/>
      <c r="L13" s="239"/>
      <c r="M13" s="96"/>
    </row>
    <row r="14" spans="1:13">
      <c r="A14" s="96" t="s">
        <v>88</v>
      </c>
      <c r="B14" s="235"/>
      <c r="C14" s="235"/>
      <c r="D14" s="104" t="s">
        <v>88</v>
      </c>
      <c r="E14" s="240"/>
      <c r="F14" s="240"/>
      <c r="G14" s="240"/>
      <c r="H14" s="240"/>
      <c r="I14" s="240"/>
      <c r="J14" s="240"/>
      <c r="K14" s="240"/>
      <c r="L14" s="240"/>
      <c r="M14" s="96"/>
    </row>
    <row r="15" spans="1:13">
      <c r="A15" s="96" t="s">
        <v>89</v>
      </c>
      <c r="B15" s="235"/>
      <c r="C15" s="235"/>
      <c r="D15" s="104" t="s">
        <v>89</v>
      </c>
      <c r="E15" s="240"/>
      <c r="F15" s="240"/>
      <c r="G15" s="240"/>
      <c r="H15" s="240"/>
      <c r="I15" s="240"/>
      <c r="J15" s="240"/>
      <c r="K15" s="240"/>
      <c r="L15" s="240"/>
      <c r="M15" s="96"/>
    </row>
    <row r="16" spans="1:13">
      <c r="A16" s="96" t="s">
        <v>90</v>
      </c>
      <c r="B16" s="235"/>
      <c r="C16" s="235"/>
      <c r="D16" s="104" t="s">
        <v>90</v>
      </c>
      <c r="E16" s="240"/>
      <c r="F16" s="240"/>
      <c r="G16" s="240"/>
      <c r="H16" s="240"/>
      <c r="I16" s="240"/>
      <c r="J16" s="240"/>
      <c r="K16" s="240"/>
      <c r="L16" s="240"/>
      <c r="M16" s="96"/>
    </row>
    <row r="17" spans="1:13" ht="15" thickBot="1">
      <c r="A17" s="96"/>
      <c r="B17" s="103"/>
      <c r="C17" s="103"/>
      <c r="D17" s="96"/>
      <c r="E17" s="241"/>
      <c r="F17" s="241"/>
      <c r="G17" s="241"/>
      <c r="H17" s="241"/>
      <c r="I17" s="241"/>
      <c r="J17" s="241"/>
      <c r="K17" s="241"/>
      <c r="L17" s="241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28" t="s">
        <v>262</v>
      </c>
      <c r="C20" s="110" t="s">
        <v>263</v>
      </c>
      <c r="D20" s="141"/>
      <c r="H20" s="111" t="s">
        <v>95</v>
      </c>
      <c r="M20" s="112"/>
    </row>
    <row r="21" spans="1:13" ht="78.75" customHeight="1">
      <c r="B21" s="138"/>
      <c r="C21" s="139"/>
      <c r="D21" s="140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42"/>
      <c r="F23" s="242" t="s">
        <v>266</v>
      </c>
      <c r="G23" s="242"/>
      <c r="H23" s="242"/>
      <c r="I23" s="242"/>
      <c r="J23" s="242"/>
      <c r="K23" s="242"/>
      <c r="L23" s="137"/>
      <c r="M23" s="96"/>
    </row>
    <row r="24" spans="1:13" ht="72" customHeight="1">
      <c r="A24" s="113"/>
      <c r="B24" s="135" t="s">
        <v>267</v>
      </c>
      <c r="C24" s="135" t="s">
        <v>272</v>
      </c>
      <c r="D24" s="135" t="s">
        <v>264</v>
      </c>
      <c r="E24" s="135" t="s">
        <v>265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2" t="s">
        <v>101</v>
      </c>
      <c r="K24" s="132" t="s">
        <v>102</v>
      </c>
      <c r="L24" s="114" t="s">
        <v>104</v>
      </c>
    </row>
    <row r="25" spans="1:13" s="116" customFormat="1" ht="36.75" customHeight="1">
      <c r="A25" s="115">
        <v>1</v>
      </c>
      <c r="B25" s="131"/>
      <c r="C25" s="131"/>
      <c r="D25" s="130"/>
      <c r="E25" s="130"/>
      <c r="F25" s="133"/>
      <c r="G25" s="133"/>
      <c r="H25" s="133"/>
      <c r="I25" s="133"/>
      <c r="J25" s="133"/>
      <c r="K25" s="133"/>
      <c r="L25" s="129"/>
    </row>
    <row r="26" spans="1:13" s="116" customFormat="1" ht="36.75" customHeight="1">
      <c r="A26" s="115">
        <v>2</v>
      </c>
      <c r="B26" s="131"/>
      <c r="C26" s="131"/>
      <c r="D26" s="130"/>
      <c r="E26" s="130"/>
      <c r="F26" s="133"/>
      <c r="G26" s="133"/>
      <c r="H26" s="133"/>
      <c r="I26" s="134"/>
      <c r="J26" s="134"/>
      <c r="K26" s="133"/>
      <c r="L26" s="129"/>
    </row>
    <row r="27" spans="1:13" s="116" customFormat="1" ht="36.75" customHeight="1">
      <c r="A27" s="115">
        <v>3</v>
      </c>
      <c r="B27" s="131"/>
      <c r="C27" s="131"/>
      <c r="D27" s="130"/>
      <c r="E27" s="130"/>
      <c r="F27" s="133"/>
      <c r="G27" s="133"/>
      <c r="H27" s="133"/>
      <c r="I27" s="133"/>
      <c r="J27" s="133"/>
      <c r="K27" s="133"/>
      <c r="L27" s="129"/>
    </row>
    <row r="28" spans="1:13" s="116" customFormat="1" ht="36.75" customHeight="1">
      <c r="A28" s="115">
        <v>4</v>
      </c>
      <c r="B28" s="131"/>
      <c r="C28" s="131"/>
      <c r="D28" s="130"/>
      <c r="E28" s="130"/>
      <c r="F28" s="133"/>
      <c r="G28" s="133"/>
      <c r="H28" s="133"/>
      <c r="I28" s="134"/>
      <c r="J28" s="134"/>
      <c r="K28" s="133"/>
      <c r="L28" s="129"/>
    </row>
    <row r="29" spans="1:13" s="116" customFormat="1" ht="36.75" customHeight="1">
      <c r="A29" s="115">
        <v>5</v>
      </c>
      <c r="B29" s="131"/>
      <c r="C29" s="131"/>
      <c r="D29" s="130"/>
      <c r="E29" s="130"/>
      <c r="F29" s="133"/>
      <c r="G29" s="133"/>
      <c r="H29" s="133"/>
      <c r="I29" s="134"/>
      <c r="J29" s="134"/>
      <c r="K29" s="133"/>
      <c r="L29" s="129"/>
    </row>
    <row r="30" spans="1:13" s="116" customFormat="1" ht="36.75" customHeight="1">
      <c r="A30" s="115">
        <v>6</v>
      </c>
      <c r="B30" s="131"/>
      <c r="C30" s="131"/>
      <c r="D30" s="130"/>
      <c r="E30" s="130"/>
      <c r="F30" s="133"/>
      <c r="G30" s="133"/>
      <c r="H30" s="133"/>
      <c r="I30" s="134"/>
      <c r="J30" s="134"/>
      <c r="K30" s="133"/>
      <c r="L30" s="129"/>
    </row>
    <row r="31" spans="1:13" s="116" customFormat="1" ht="36.75" customHeight="1">
      <c r="A31" s="115">
        <v>7</v>
      </c>
      <c r="B31" s="131"/>
      <c r="C31" s="131"/>
      <c r="D31" s="130"/>
      <c r="E31" s="130"/>
      <c r="F31" s="133"/>
      <c r="G31" s="133"/>
      <c r="H31" s="133"/>
      <c r="I31" s="134"/>
      <c r="J31" s="134"/>
      <c r="K31" s="133"/>
      <c r="L31" s="129"/>
    </row>
    <row r="32" spans="1:13" ht="51" customHeight="1">
      <c r="A32" s="96"/>
      <c r="B32" s="229" t="s">
        <v>268</v>
      </c>
      <c r="C32" s="230"/>
      <c r="D32" s="230"/>
      <c r="E32" s="230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243" t="s">
        <v>112</v>
      </c>
      <c r="B34" s="243"/>
      <c r="C34" s="103"/>
      <c r="D34" s="239"/>
      <c r="E34" s="239"/>
      <c r="F34" s="239"/>
      <c r="G34" s="239"/>
      <c r="H34" s="239"/>
      <c r="I34" s="239"/>
      <c r="J34" s="239"/>
      <c r="K34" s="239"/>
      <c r="M34" s="96"/>
    </row>
    <row r="35" spans="1:13">
      <c r="A35" s="96"/>
      <c r="B35" s="103"/>
      <c r="C35" s="103"/>
      <c r="D35" s="239"/>
      <c r="E35" s="239"/>
      <c r="F35" s="239"/>
      <c r="G35" s="239"/>
      <c r="H35" s="239"/>
      <c r="I35" s="239"/>
      <c r="J35" s="239"/>
      <c r="K35" s="239"/>
      <c r="M35" s="96"/>
    </row>
    <row r="36" spans="1:13">
      <c r="A36" s="244" t="s">
        <v>113</v>
      </c>
      <c r="B36" s="244"/>
      <c r="C36" s="103"/>
      <c r="D36" s="239"/>
      <c r="E36" s="239"/>
      <c r="F36" s="239"/>
      <c r="G36" s="239"/>
      <c r="H36" s="239"/>
      <c r="I36" s="239"/>
      <c r="J36" s="239"/>
      <c r="K36" s="239"/>
      <c r="M36" s="96"/>
    </row>
    <row r="37" spans="1:13">
      <c r="A37" s="244" t="s">
        <v>114</v>
      </c>
      <c r="B37" s="244"/>
      <c r="C37" s="96"/>
      <c r="D37" s="239"/>
      <c r="E37" s="239"/>
      <c r="F37" s="239"/>
      <c r="G37" s="239"/>
      <c r="H37" s="239"/>
      <c r="I37" s="239"/>
      <c r="J37" s="239"/>
      <c r="K37" s="239"/>
      <c r="M37" s="96"/>
    </row>
    <row r="38" spans="1:13">
      <c r="C38" s="136"/>
      <c r="D38" s="239"/>
      <c r="E38" s="239"/>
      <c r="F38" s="239"/>
      <c r="G38" s="239"/>
      <c r="H38" s="239"/>
      <c r="I38" s="239"/>
      <c r="J38" s="239"/>
      <c r="K38" s="239"/>
      <c r="M38" s="96"/>
    </row>
    <row r="39" spans="1:13">
      <c r="A39" s="241"/>
      <c r="B39" s="241"/>
      <c r="C39" s="136"/>
      <c r="D39" s="239"/>
      <c r="E39" s="239"/>
      <c r="F39" s="239"/>
      <c r="G39" s="239"/>
      <c r="H39" s="239"/>
      <c r="I39" s="239"/>
      <c r="J39" s="239"/>
      <c r="K39" s="239"/>
      <c r="M39" s="96"/>
    </row>
    <row r="40" spans="1:13">
      <c r="A40" s="241"/>
      <c r="B40" s="241"/>
      <c r="C40" s="136"/>
      <c r="D40" s="245"/>
      <c r="E40" s="245"/>
      <c r="F40" s="245"/>
      <c r="G40" s="245"/>
      <c r="H40" s="245"/>
      <c r="I40" s="245"/>
      <c r="J40" s="245"/>
      <c r="K40" s="245"/>
      <c r="M40" s="96"/>
    </row>
    <row r="41" spans="1:13">
      <c r="A41" s="241"/>
      <c r="B41" s="241"/>
      <c r="C41" s="136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36"/>
      <c r="C42" s="136"/>
      <c r="D42" s="136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1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2" activePane="bottomLeft" state="frozen"/>
      <selection pane="bottomLeft" sqref="A1:XFD1048576"/>
    </sheetView>
  </sheetViews>
  <sheetFormatPr defaultColWidth="8.7265625" defaultRowHeight="14"/>
  <cols>
    <col min="1" max="1" width="8.26953125" style="163" bestFit="1" customWidth="1"/>
    <col min="2" max="2" width="15" style="163" customWidth="1"/>
    <col min="3" max="3" width="34.26953125" style="163" bestFit="1" customWidth="1"/>
    <col min="4" max="4" width="7.81640625" style="163" bestFit="1" customWidth="1"/>
    <col min="5" max="5" width="10.7265625" style="163" bestFit="1" customWidth="1"/>
    <col min="6" max="6" width="10.26953125" style="163" bestFit="1" customWidth="1"/>
    <col min="7" max="16384" width="8.7265625" style="163"/>
  </cols>
  <sheetData>
    <row r="1" spans="1:6">
      <c r="A1" s="160" t="s">
        <v>116</v>
      </c>
      <c r="B1" s="161" t="s">
        <v>117</v>
      </c>
      <c r="C1" s="160" t="s">
        <v>118</v>
      </c>
      <c r="D1" s="162" t="s">
        <v>119</v>
      </c>
      <c r="E1" s="162" t="s">
        <v>120</v>
      </c>
      <c r="F1" s="162" t="s">
        <v>121</v>
      </c>
    </row>
    <row r="2" spans="1:6" ht="25">
      <c r="A2" s="164" t="s">
        <v>122</v>
      </c>
      <c r="B2" s="165" t="s">
        <v>97</v>
      </c>
      <c r="C2" s="165" t="s">
        <v>105</v>
      </c>
      <c r="D2" s="166" t="s">
        <v>123</v>
      </c>
      <c r="E2" s="166" t="s">
        <v>124</v>
      </c>
      <c r="F2" s="166" t="s">
        <v>125</v>
      </c>
    </row>
    <row r="3" spans="1:6" ht="25">
      <c r="A3" s="164" t="s">
        <v>126</v>
      </c>
      <c r="B3" s="165" t="s">
        <v>97</v>
      </c>
      <c r="C3" s="165" t="s">
        <v>127</v>
      </c>
      <c r="D3" s="166" t="s">
        <v>128</v>
      </c>
      <c r="E3" s="166" t="s">
        <v>125</v>
      </c>
      <c r="F3" s="166" t="s">
        <v>129</v>
      </c>
    </row>
    <row r="4" spans="1:6" ht="25">
      <c r="A4" s="164" t="s">
        <v>130</v>
      </c>
      <c r="B4" s="165" t="s">
        <v>97</v>
      </c>
      <c r="C4" s="165" t="s">
        <v>131</v>
      </c>
      <c r="D4" s="166" t="s">
        <v>123</v>
      </c>
      <c r="E4" s="166" t="s">
        <v>132</v>
      </c>
      <c r="F4" s="166" t="s">
        <v>125</v>
      </c>
    </row>
    <row r="5" spans="1:6" ht="25">
      <c r="A5" s="164" t="s">
        <v>133</v>
      </c>
      <c r="B5" s="165" t="s">
        <v>97</v>
      </c>
      <c r="C5" s="165" t="s">
        <v>134</v>
      </c>
      <c r="D5" s="166" t="s">
        <v>135</v>
      </c>
      <c r="E5" s="166" t="s">
        <v>136</v>
      </c>
      <c r="F5" s="166" t="s">
        <v>137</v>
      </c>
    </row>
    <row r="6" spans="1:6" ht="25">
      <c r="A6" s="164" t="s">
        <v>138</v>
      </c>
      <c r="B6" s="165" t="s">
        <v>97</v>
      </c>
      <c r="C6" s="165" t="s">
        <v>139</v>
      </c>
      <c r="D6" s="166" t="s">
        <v>137</v>
      </c>
      <c r="E6" s="166" t="s">
        <v>129</v>
      </c>
      <c r="F6" s="166" t="s">
        <v>140</v>
      </c>
    </row>
    <row r="7" spans="1:6" ht="25">
      <c r="A7" s="164" t="s">
        <v>141</v>
      </c>
      <c r="B7" s="165" t="s">
        <v>97</v>
      </c>
      <c r="C7" s="165" t="s">
        <v>142</v>
      </c>
      <c r="D7" s="166" t="s">
        <v>135</v>
      </c>
      <c r="E7" s="166" t="s">
        <v>143</v>
      </c>
      <c r="F7" s="166" t="s">
        <v>137</v>
      </c>
    </row>
    <row r="8" spans="1:6" ht="25">
      <c r="A8" s="164" t="s">
        <v>144</v>
      </c>
      <c r="B8" s="165" t="s">
        <v>97</v>
      </c>
      <c r="C8" s="165" t="s">
        <v>145</v>
      </c>
      <c r="D8" s="166" t="s">
        <v>146</v>
      </c>
      <c r="E8" s="166" t="s">
        <v>137</v>
      </c>
      <c r="F8" s="166" t="s">
        <v>147</v>
      </c>
    </row>
    <row r="9" spans="1:6" ht="25">
      <c r="A9" s="164" t="s">
        <v>148</v>
      </c>
      <c r="B9" s="165" t="s">
        <v>97</v>
      </c>
      <c r="C9" s="165" t="s">
        <v>149</v>
      </c>
      <c r="D9" s="166" t="s">
        <v>146</v>
      </c>
      <c r="E9" s="166" t="s">
        <v>150</v>
      </c>
      <c r="F9" s="166" t="s">
        <v>147</v>
      </c>
    </row>
    <row r="10" spans="1:6" ht="25">
      <c r="A10" s="164" t="s">
        <v>151</v>
      </c>
      <c r="B10" s="165" t="s">
        <v>97</v>
      </c>
      <c r="C10" s="165" t="s">
        <v>152</v>
      </c>
      <c r="D10" s="166" t="s">
        <v>153</v>
      </c>
      <c r="E10" s="166" t="s">
        <v>154</v>
      </c>
      <c r="F10" s="166" t="s">
        <v>155</v>
      </c>
    </row>
    <row r="11" spans="1:6" ht="25">
      <c r="A11" s="164" t="s">
        <v>156</v>
      </c>
      <c r="B11" s="165" t="s">
        <v>100</v>
      </c>
      <c r="C11" s="165" t="s">
        <v>108</v>
      </c>
      <c r="D11" s="166" t="s">
        <v>157</v>
      </c>
      <c r="E11" s="166" t="s">
        <v>158</v>
      </c>
      <c r="F11" s="166" t="s">
        <v>159</v>
      </c>
    </row>
    <row r="12" spans="1:6" ht="25">
      <c r="A12" s="164" t="s">
        <v>160</v>
      </c>
      <c r="B12" s="165" t="s">
        <v>100</v>
      </c>
      <c r="C12" s="165" t="s">
        <v>161</v>
      </c>
      <c r="D12" s="166" t="s">
        <v>162</v>
      </c>
      <c r="E12" s="166" t="s">
        <v>163</v>
      </c>
      <c r="F12" s="166" t="s">
        <v>164</v>
      </c>
    </row>
    <row r="13" spans="1:6" ht="25">
      <c r="A13" s="164" t="s">
        <v>165</v>
      </c>
      <c r="B13" s="165" t="s">
        <v>100</v>
      </c>
      <c r="C13" s="165" t="s">
        <v>166</v>
      </c>
      <c r="D13" s="166" t="s">
        <v>167</v>
      </c>
      <c r="E13" s="166" t="s">
        <v>168</v>
      </c>
      <c r="F13" s="166" t="s">
        <v>169</v>
      </c>
    </row>
    <row r="14" spans="1:6" ht="25">
      <c r="A14" s="164" t="s">
        <v>170</v>
      </c>
      <c r="B14" s="165" t="s">
        <v>101</v>
      </c>
      <c r="C14" s="165" t="s">
        <v>101</v>
      </c>
      <c r="D14" s="166" t="s">
        <v>171</v>
      </c>
      <c r="E14" s="166" t="s">
        <v>172</v>
      </c>
      <c r="F14" s="166" t="s">
        <v>173</v>
      </c>
    </row>
    <row r="15" spans="1:6" ht="25">
      <c r="A15" s="164" t="s">
        <v>174</v>
      </c>
      <c r="B15" s="165" t="s">
        <v>101</v>
      </c>
      <c r="C15" s="165" t="s">
        <v>109</v>
      </c>
      <c r="D15" s="166" t="s">
        <v>171</v>
      </c>
      <c r="E15" s="166" t="s">
        <v>172</v>
      </c>
      <c r="F15" s="166" t="s">
        <v>173</v>
      </c>
    </row>
    <row r="16" spans="1:6" ht="25">
      <c r="A16" s="164" t="s">
        <v>175</v>
      </c>
      <c r="B16" s="165" t="s">
        <v>101</v>
      </c>
      <c r="C16" s="165" t="s">
        <v>176</v>
      </c>
      <c r="D16" s="166" t="s">
        <v>177</v>
      </c>
      <c r="E16" s="166" t="s">
        <v>178</v>
      </c>
      <c r="F16" s="166" t="s">
        <v>179</v>
      </c>
    </row>
    <row r="17" spans="1:6" ht="25">
      <c r="A17" s="164" t="s">
        <v>180</v>
      </c>
      <c r="B17" s="165" t="s">
        <v>99</v>
      </c>
      <c r="C17" s="165" t="s">
        <v>181</v>
      </c>
      <c r="D17" s="166"/>
      <c r="E17" s="166" t="s">
        <v>182</v>
      </c>
      <c r="F17" s="166"/>
    </row>
    <row r="18" spans="1:6" ht="25">
      <c r="A18" s="164" t="s">
        <v>183</v>
      </c>
      <c r="B18" s="165" t="s">
        <v>99</v>
      </c>
      <c r="C18" s="165" t="s">
        <v>107</v>
      </c>
      <c r="D18" s="166" t="s">
        <v>184</v>
      </c>
      <c r="E18" s="166" t="s">
        <v>185</v>
      </c>
      <c r="F18" s="166" t="s">
        <v>172</v>
      </c>
    </row>
    <row r="19" spans="1:6" ht="25">
      <c r="A19" s="164" t="s">
        <v>186</v>
      </c>
      <c r="B19" s="165" t="s">
        <v>99</v>
      </c>
      <c r="C19" s="165" t="s">
        <v>187</v>
      </c>
      <c r="D19" s="166" t="s">
        <v>188</v>
      </c>
      <c r="E19" s="166" t="s">
        <v>189</v>
      </c>
      <c r="F19" s="166" t="s">
        <v>190</v>
      </c>
    </row>
    <row r="20" spans="1:6" ht="25">
      <c r="A20" s="164" t="s">
        <v>191</v>
      </c>
      <c r="B20" s="165" t="s">
        <v>99</v>
      </c>
      <c r="C20" s="165" t="s">
        <v>192</v>
      </c>
      <c r="D20" s="166" t="s">
        <v>193</v>
      </c>
      <c r="E20" s="166" t="s">
        <v>194</v>
      </c>
      <c r="F20" s="166" t="s">
        <v>132</v>
      </c>
    </row>
    <row r="21" spans="1:6" ht="25">
      <c r="A21" s="164" t="s">
        <v>195</v>
      </c>
      <c r="B21" s="165" t="s">
        <v>99</v>
      </c>
      <c r="C21" s="165" t="s">
        <v>196</v>
      </c>
      <c r="D21" s="166" t="s">
        <v>189</v>
      </c>
      <c r="E21" s="166" t="s">
        <v>197</v>
      </c>
      <c r="F21" s="166" t="s">
        <v>198</v>
      </c>
    </row>
    <row r="22" spans="1:6" ht="25">
      <c r="A22" s="164" t="s">
        <v>199</v>
      </c>
      <c r="B22" s="165" t="s">
        <v>99</v>
      </c>
      <c r="C22" s="165" t="s">
        <v>200</v>
      </c>
      <c r="D22" s="166" t="s">
        <v>201</v>
      </c>
      <c r="E22" s="166" t="s">
        <v>202</v>
      </c>
      <c r="F22" s="166" t="s">
        <v>203</v>
      </c>
    </row>
    <row r="23" spans="1:6" ht="25">
      <c r="A23" s="164" t="s">
        <v>204</v>
      </c>
      <c r="B23" s="165" t="s">
        <v>99</v>
      </c>
      <c r="C23" s="165" t="s">
        <v>205</v>
      </c>
      <c r="D23" s="166" t="s">
        <v>202</v>
      </c>
      <c r="E23" s="166" t="s">
        <v>206</v>
      </c>
      <c r="F23" s="166" t="s">
        <v>188</v>
      </c>
    </row>
    <row r="24" spans="1:6" ht="25">
      <c r="A24" s="164" t="s">
        <v>207</v>
      </c>
      <c r="B24" s="165" t="s">
        <v>98</v>
      </c>
      <c r="C24" s="165" t="s">
        <v>208</v>
      </c>
      <c r="D24" s="166" t="s">
        <v>185</v>
      </c>
      <c r="E24" s="166" t="s">
        <v>209</v>
      </c>
      <c r="F24" s="166" t="s">
        <v>124</v>
      </c>
    </row>
    <row r="25" spans="1:6" ht="25">
      <c r="A25" s="164" t="s">
        <v>210</v>
      </c>
      <c r="B25" s="165" t="s">
        <v>98</v>
      </c>
      <c r="C25" s="165" t="s">
        <v>106</v>
      </c>
      <c r="D25" s="166" t="s">
        <v>211</v>
      </c>
      <c r="E25" s="166" t="s">
        <v>135</v>
      </c>
      <c r="F25" s="166" t="s">
        <v>136</v>
      </c>
    </row>
    <row r="26" spans="1:6" ht="25">
      <c r="A26" s="164" t="s">
        <v>212</v>
      </c>
      <c r="B26" s="165" t="s">
        <v>213</v>
      </c>
      <c r="C26" s="165" t="s">
        <v>214</v>
      </c>
      <c r="D26" s="166"/>
      <c r="E26" s="166"/>
      <c r="F26" s="166"/>
    </row>
    <row r="27" spans="1:6" ht="25">
      <c r="A27" s="164" t="s">
        <v>215</v>
      </c>
      <c r="B27" s="165" t="s">
        <v>213</v>
      </c>
      <c r="C27" s="165" t="s">
        <v>216</v>
      </c>
      <c r="D27" s="166"/>
      <c r="E27" s="166"/>
      <c r="F27" s="166"/>
    </row>
    <row r="28" spans="1:6" ht="25">
      <c r="A28" s="164" t="s">
        <v>217</v>
      </c>
      <c r="B28" s="165" t="s">
        <v>213</v>
      </c>
      <c r="C28" s="165" t="s">
        <v>218</v>
      </c>
      <c r="D28" s="166"/>
      <c r="E28" s="166"/>
      <c r="F28" s="166"/>
    </row>
    <row r="29" spans="1:6" ht="25">
      <c r="A29" s="164" t="s">
        <v>219</v>
      </c>
      <c r="B29" s="165" t="s">
        <v>213</v>
      </c>
      <c r="C29" s="165" t="s">
        <v>220</v>
      </c>
      <c r="D29" s="166"/>
      <c r="E29" s="166"/>
      <c r="F29" s="166"/>
    </row>
    <row r="30" spans="1:6" ht="25">
      <c r="A30" s="164" t="s">
        <v>221</v>
      </c>
      <c r="B30" s="165" t="s">
        <v>213</v>
      </c>
      <c r="C30" s="165" t="s">
        <v>222</v>
      </c>
      <c r="D30" s="166"/>
      <c r="E30" s="166"/>
      <c r="F30" s="166"/>
    </row>
    <row r="31" spans="1:6" ht="25">
      <c r="A31" s="164" t="s">
        <v>223</v>
      </c>
      <c r="B31" s="165" t="s">
        <v>213</v>
      </c>
      <c r="C31" s="165" t="s">
        <v>110</v>
      </c>
      <c r="D31" s="166"/>
      <c r="E31" s="166"/>
      <c r="F31" s="166"/>
    </row>
    <row r="32" spans="1:6" ht="25">
      <c r="A32" s="164" t="s">
        <v>224</v>
      </c>
      <c r="B32" s="165" t="s">
        <v>213</v>
      </c>
      <c r="C32" s="165" t="s">
        <v>225</v>
      </c>
      <c r="D32" s="166"/>
      <c r="E32" s="166"/>
      <c r="F32" s="166"/>
    </row>
  </sheetData>
  <autoFilter ref="A1:G32" xr:uid="{00000000-0009-0000-0000-000003000000}"/>
  <phoneticPr fontId="4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23"/>
      <c r="B1" s="123"/>
      <c r="C1" s="124" t="s">
        <v>226</v>
      </c>
      <c r="D1" s="123"/>
      <c r="I1" t="s">
        <v>269</v>
      </c>
    </row>
    <row r="2" spans="1:9" ht="15.5">
      <c r="A2" s="125" t="s">
        <v>227</v>
      </c>
      <c r="B2" s="125" t="s">
        <v>228</v>
      </c>
      <c r="C2" s="125" t="s">
        <v>229</v>
      </c>
      <c r="D2" s="125" t="s">
        <v>230</v>
      </c>
      <c r="I2" t="s">
        <v>226</v>
      </c>
    </row>
    <row r="3" spans="1:9">
      <c r="A3" s="123" t="s">
        <v>231</v>
      </c>
      <c r="B3" s="123" t="s">
        <v>231</v>
      </c>
      <c r="C3" s="123" t="s">
        <v>124</v>
      </c>
      <c r="D3" s="123" t="s">
        <v>232</v>
      </c>
      <c r="I3" t="s">
        <v>242</v>
      </c>
    </row>
    <row r="4" spans="1:9">
      <c r="A4" s="123" t="s">
        <v>147</v>
      </c>
      <c r="B4" s="123" t="s">
        <v>147</v>
      </c>
      <c r="C4" s="123" t="s">
        <v>147</v>
      </c>
      <c r="D4" s="123" t="s">
        <v>233</v>
      </c>
      <c r="I4" t="s">
        <v>270</v>
      </c>
    </row>
    <row r="5" spans="1:9">
      <c r="A5" s="123" t="s">
        <v>234</v>
      </c>
      <c r="B5" s="123" t="s">
        <v>234</v>
      </c>
      <c r="C5" s="123" t="s">
        <v>137</v>
      </c>
      <c r="D5" s="123" t="s">
        <v>235</v>
      </c>
      <c r="I5" s="143" t="s">
        <v>271</v>
      </c>
    </row>
    <row r="6" spans="1:9">
      <c r="A6" s="123" t="s">
        <v>236</v>
      </c>
      <c r="B6" s="123" t="s">
        <v>236</v>
      </c>
      <c r="C6" s="123" t="s">
        <v>237</v>
      </c>
      <c r="D6" s="123" t="s">
        <v>238</v>
      </c>
    </row>
    <row r="7" spans="1:9">
      <c r="A7" s="123" t="s">
        <v>239</v>
      </c>
      <c r="B7" s="123" t="s">
        <v>239</v>
      </c>
      <c r="C7" s="123" t="s">
        <v>240</v>
      </c>
      <c r="D7" s="123" t="s">
        <v>241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242</v>
      </c>
      <c r="D9" s="123"/>
    </row>
    <row r="10" spans="1:9" ht="15.5">
      <c r="A10" s="125" t="s">
        <v>227</v>
      </c>
      <c r="B10" s="125" t="s">
        <v>228</v>
      </c>
      <c r="C10" s="125" t="s">
        <v>229</v>
      </c>
      <c r="D10" s="125" t="s">
        <v>230</v>
      </c>
    </row>
    <row r="11" spans="1:9">
      <c r="A11" s="123" t="s">
        <v>231</v>
      </c>
      <c r="B11" s="123" t="s">
        <v>231</v>
      </c>
      <c r="C11" s="123" t="s">
        <v>124</v>
      </c>
      <c r="D11" s="123" t="s">
        <v>243</v>
      </c>
    </row>
    <row r="12" spans="1:9">
      <c r="A12" s="123" t="s">
        <v>147</v>
      </c>
      <c r="B12" s="123" t="s">
        <v>147</v>
      </c>
      <c r="C12" s="123" t="s">
        <v>147</v>
      </c>
      <c r="D12" s="123" t="s">
        <v>244</v>
      </c>
    </row>
    <row r="13" spans="1:9">
      <c r="A13" s="123" t="s">
        <v>234</v>
      </c>
      <c r="B13" s="123" t="s">
        <v>234</v>
      </c>
      <c r="C13" s="123" t="s">
        <v>137</v>
      </c>
      <c r="D13" s="123" t="s">
        <v>245</v>
      </c>
    </row>
    <row r="14" spans="1:9">
      <c r="A14" s="123" t="s">
        <v>236</v>
      </c>
      <c r="B14" s="123" t="s">
        <v>236</v>
      </c>
      <c r="C14" s="123" t="s">
        <v>237</v>
      </c>
      <c r="D14" s="123" t="s">
        <v>246</v>
      </c>
    </row>
    <row r="15" spans="1:9">
      <c r="A15" s="123" t="s">
        <v>239</v>
      </c>
      <c r="B15" s="123" t="s">
        <v>239</v>
      </c>
      <c r="C15" s="123" t="s">
        <v>240</v>
      </c>
      <c r="D15" s="123" t="s">
        <v>247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248</v>
      </c>
    </row>
    <row r="18" spans="1:4">
      <c r="A18" s="123">
        <v>29</v>
      </c>
      <c r="B18" s="123">
        <v>29</v>
      </c>
      <c r="C18" s="123">
        <v>29</v>
      </c>
      <c r="D18" s="123" t="s">
        <v>249</v>
      </c>
    </row>
    <row r="19" spans="1:4">
      <c r="A19" s="123">
        <v>30</v>
      </c>
      <c r="B19" s="123">
        <v>30</v>
      </c>
      <c r="C19" s="123">
        <v>30</v>
      </c>
      <c r="D19" s="123" t="s">
        <v>250</v>
      </c>
    </row>
    <row r="20" spans="1:4">
      <c r="A20" s="123">
        <v>31</v>
      </c>
      <c r="B20" s="123">
        <v>31</v>
      </c>
      <c r="C20" s="123">
        <v>31</v>
      </c>
      <c r="D20" s="123" t="s">
        <v>251</v>
      </c>
    </row>
    <row r="21" spans="1:4">
      <c r="A21" s="123">
        <v>32</v>
      </c>
      <c r="B21" s="123">
        <v>32</v>
      </c>
      <c r="C21" s="123">
        <v>32</v>
      </c>
      <c r="D21" s="123" t="s">
        <v>252</v>
      </c>
    </row>
    <row r="22" spans="1:4">
      <c r="A22" s="123">
        <v>33</v>
      </c>
      <c r="B22" s="123">
        <v>33</v>
      </c>
      <c r="C22" s="123">
        <v>33</v>
      </c>
      <c r="D22" s="123" t="s">
        <v>253</v>
      </c>
    </row>
    <row r="23" spans="1:4">
      <c r="A23" s="123">
        <v>34</v>
      </c>
      <c r="B23" s="123">
        <v>34</v>
      </c>
      <c r="C23" s="123">
        <v>34</v>
      </c>
      <c r="D23" s="123" t="s">
        <v>254</v>
      </c>
    </row>
    <row r="24" spans="1:4">
      <c r="A24" s="123">
        <v>36</v>
      </c>
      <c r="B24" s="123">
        <v>36</v>
      </c>
      <c r="C24" s="123">
        <v>36</v>
      </c>
      <c r="D24" s="123" t="s">
        <v>255</v>
      </c>
    </row>
  </sheetData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49" t="s">
        <v>42</v>
      </c>
      <c r="B1" s="249"/>
      <c r="C1" s="249"/>
      <c r="D1" s="249"/>
      <c r="E1" s="249"/>
      <c r="F1" s="249"/>
      <c r="G1" s="249"/>
      <c r="H1" s="249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50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51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51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51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51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51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51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51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51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51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51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51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51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51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51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52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53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54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54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54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54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54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54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54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54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54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54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54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54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54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54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54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54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54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54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54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54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54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54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54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54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54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54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54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54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54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54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54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54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54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54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54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54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54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54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54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54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54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54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55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56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57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49" t="s">
        <v>54</v>
      </c>
      <c r="B66" s="249"/>
      <c r="C66" s="249"/>
      <c r="D66" s="249"/>
      <c r="E66" s="249"/>
      <c r="F66" s="249"/>
      <c r="G66" s="249"/>
      <c r="H66" s="249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46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47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48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1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1EED1-EBAF-4A7C-ADA6-F7175A8E7D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3FE7833-87B6-40AD-8EF9-F508F0E93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MER.QT-1.BM2. 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'MER.QT-1.BM2. 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2024-03-01T07:36:23Z</cp:lastPrinted>
  <dcterms:created xsi:type="dcterms:W3CDTF">2020-11-11T02:21:38Z</dcterms:created>
  <dcterms:modified xsi:type="dcterms:W3CDTF">2026-01-16T14:02:57Z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