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5-SP25/2-PRODUCTION/2-STYLE-FILE/COMMENT/PP COMMENT/"/>
    </mc:Choice>
  </mc:AlternateContent>
  <xr:revisionPtr revIDLastSave="13" documentId="13_ncr:1_{6BBB5374-6904-4DC7-A2CC-6C3847EC30E1}" xr6:coauthVersionLast="47" xr6:coauthVersionMax="47" xr10:uidLastSave="{BB910552-44EE-4951-B9E6-89823893FE27}"/>
  <bookViews>
    <workbookView xWindow="-110" yWindow="-110" windowWidth="19420" windowHeight="10300" activeTab="3" xr2:uid="{00000000-000D-0000-FFFF-FFFF00000000}"/>
  </bookViews>
  <sheets>
    <sheet name="COMMENTS" sheetId="1" r:id="rId1"/>
    <sheet name="SMS" sheetId="4" r:id="rId2"/>
    <sheet name="PPS" sheetId="5" r:id="rId3"/>
    <sheet name="GRADING" sheetId="3" r:id="rId4"/>
  </sheets>
  <definedNames>
    <definedName name="_xlnm.Print_Area" localSheetId="0">COMMENTS!$A$1:$L$25</definedName>
    <definedName name="_xlnm.Print_Area" localSheetId="3">GRADING!$A$1:$K$25</definedName>
    <definedName name="_xlnm.Print_Area" localSheetId="2">PPS!$A$1:$H$38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27" i="1"/>
  <c r="J26" i="1"/>
  <c r="J25" i="1"/>
  <c r="J24" i="1"/>
  <c r="J23" i="1"/>
  <c r="E4" i="4"/>
  <c r="C3" i="4"/>
  <c r="C2" i="4"/>
  <c r="C1" i="4"/>
  <c r="G27" i="1" l="1"/>
  <c r="G26" i="1"/>
  <c r="G25" i="1"/>
  <c r="G22" i="1"/>
  <c r="G21" i="1"/>
  <c r="G20" i="1"/>
  <c r="G19" i="1"/>
  <c r="G18" i="1"/>
  <c r="G17" i="1"/>
  <c r="G16" i="1"/>
  <c r="G14" i="1"/>
  <c r="G13" i="1"/>
  <c r="G12" i="1"/>
  <c r="G11" i="1"/>
  <c r="G10" i="1"/>
  <c r="G9" i="1"/>
  <c r="G24" i="1"/>
  <c r="G23" i="1"/>
  <c r="G15" i="1"/>
  <c r="C6" i="3"/>
  <c r="C5" i="3"/>
  <c r="C4" i="3"/>
  <c r="C3" i="3"/>
  <c r="C2" i="3"/>
  <c r="C1" i="3"/>
  <c r="I25" i="3"/>
  <c r="K25" i="3" s="1"/>
  <c r="J25" i="3"/>
  <c r="G25" i="3"/>
  <c r="F25" i="3" s="1"/>
  <c r="I24" i="3"/>
  <c r="K24" i="3" s="1"/>
  <c r="J24" i="3"/>
  <c r="G24" i="3"/>
  <c r="F24" i="3" s="1"/>
  <c r="I23" i="3"/>
  <c r="K23" i="3" s="1"/>
  <c r="J23" i="3"/>
  <c r="G23" i="3"/>
  <c r="F23" i="3" s="1"/>
  <c r="I22" i="3"/>
  <c r="K22" i="3" s="1"/>
  <c r="J22" i="3"/>
  <c r="G22" i="3"/>
  <c r="F22" i="3" s="1"/>
  <c r="I26" i="3"/>
  <c r="K26" i="3" s="1"/>
  <c r="I27" i="3"/>
  <c r="K27" i="3" s="1"/>
  <c r="J27" i="3"/>
  <c r="J26" i="3"/>
  <c r="G27" i="3"/>
  <c r="F27" i="3" s="1"/>
  <c r="G26" i="3"/>
  <c r="F26" i="3" s="1"/>
  <c r="I10" i="3"/>
  <c r="K10" i="3" s="1"/>
  <c r="J10" i="3"/>
  <c r="G10" i="3"/>
  <c r="F10" i="3" s="1"/>
  <c r="I15" i="3"/>
  <c r="K15" i="3" s="1"/>
  <c r="J15" i="3"/>
  <c r="G15" i="3"/>
  <c r="F15" i="3" s="1"/>
  <c r="I18" i="3"/>
  <c r="K18" i="3" s="1"/>
  <c r="J18" i="3"/>
  <c r="G18" i="3"/>
  <c r="F18" i="3" s="1"/>
  <c r="G14" i="3"/>
  <c r="F14" i="3" s="1"/>
  <c r="I14" i="3"/>
  <c r="K14" i="3" s="1"/>
  <c r="J14" i="3"/>
  <c r="G12" i="3"/>
  <c r="F12" i="3" s="1"/>
  <c r="I12" i="3"/>
  <c r="K12" i="3" s="1"/>
  <c r="J12" i="3"/>
  <c r="I16" i="3"/>
  <c r="K16" i="3" s="1"/>
  <c r="G13" i="3"/>
  <c r="F13" i="3" s="1"/>
  <c r="K13" i="3"/>
  <c r="J13" i="3"/>
  <c r="I13" i="3"/>
  <c r="I11" i="3"/>
  <c r="K11" i="3" s="1"/>
  <c r="J11" i="3"/>
  <c r="G11" i="3"/>
  <c r="F11" i="3" s="1"/>
  <c r="G20" i="3"/>
  <c r="F20" i="3" s="1"/>
  <c r="I20" i="3"/>
  <c r="K20" i="3" s="1"/>
  <c r="J20" i="3"/>
  <c r="G19" i="3"/>
  <c r="F19" i="3" s="1"/>
  <c r="G16" i="3"/>
  <c r="F16" i="3" s="1"/>
  <c r="G17" i="3"/>
  <c r="F17" i="3" s="1"/>
  <c r="G21" i="3"/>
  <c r="F21" i="3" s="1"/>
  <c r="G9" i="3"/>
  <c r="F9" i="3" s="1"/>
  <c r="J16" i="3"/>
  <c r="J19" i="3"/>
  <c r="I19" i="3"/>
  <c r="K19" i="3" s="1"/>
  <c r="J17" i="3"/>
  <c r="I17" i="3"/>
  <c r="K17" i="3" s="1"/>
  <c r="J21" i="3"/>
  <c r="I21" i="3"/>
  <c r="K21" i="3" s="1"/>
  <c r="J9" i="3"/>
  <c r="I9" i="3"/>
  <c r="K9" i="3" s="1"/>
</calcChain>
</file>

<file path=xl/sharedStrings.xml><?xml version="1.0" encoding="utf-8"?>
<sst xmlns="http://schemas.openxmlformats.org/spreadsheetml/2006/main" count="124" uniqueCount="84">
  <si>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</si>
  <si>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</si>
  <si>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</si>
  <si>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</si>
  <si>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</si>
  <si>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</si>
  <si>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</si>
  <si>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</si>
  <si>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</si>
  <si>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</si>
  <si>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</si>
  <si>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</si>
  <si>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</si>
  <si>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</si>
  <si>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</si>
  <si>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</si>
  <si>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</si>
  <si>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</si>
  <si>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</si>
  <si>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</si>
  <si>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</si>
  <si>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</si>
  <si>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</si>
  <si>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</si>
  <si>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</si>
  <si>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</si>
  <si>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</si>
  <si>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</si>
  <si>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</si>
  <si>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</si>
  <si>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</si>
  <si>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>CUFF HEIGHT</t>
  </si>
  <si>
    <t>EMB PLACEMENT FROM HPS</t>
  </si>
  <si>
    <t>***BRING BACK TO SPECS</t>
  </si>
  <si>
    <t>NECK RIB / TRIM DEPTH</t>
  </si>
  <si>
    <t xml:space="preserve">ELBOW 8" below armhole </t>
  </si>
  <si>
    <t>FOREARM 4" ABOVE CUFF SEAM</t>
  </si>
  <si>
    <t>SWEEP AT RIB SEAM EXTENDED</t>
  </si>
  <si>
    <t>SLEEVE OPENING AT EDGE</t>
  </si>
  <si>
    <t>SLEEVE  OPENING  AT CUFF SEAM</t>
  </si>
  <si>
    <t>FINISHED MEASUREMENTS</t>
  </si>
  <si>
    <t>BRING BACK TO SPECS ALL THE HIGHLIGHTED POMS</t>
  </si>
  <si>
    <t>UNAVALABLE</t>
  </si>
  <si>
    <t>PRINT PLACEMENT FROM NECK SEAM</t>
  </si>
  <si>
    <t xml:space="preserve">MUST FOLLOW TECHPACK FOR  STITCHES, TRIM AND LABELS </t>
  </si>
  <si>
    <t>SLEEVE LENGTH FROM NECK SEAM TO EDGE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</si>
  <si>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</si>
  <si>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RAGLAN FLEECE CREW</t>
  </si>
  <si>
    <t>PROCCED TO PPS WITH CHANGES</t>
  </si>
  <si>
    <t>PRINT PLACEMENT FROM NECK EDGE</t>
  </si>
  <si>
    <t>XS</t>
  </si>
  <si>
    <t>FOLLOW REVISED POMS ON COLUMN "H"</t>
  </si>
  <si>
    <r>
      <t xml:space="preserve">Armhole (RAGLAN ) </t>
    </r>
    <r>
      <rPr>
        <b/>
        <sz val="16"/>
        <rFont val="Calibri"/>
        <family val="2"/>
      </rPr>
      <t>HPS by NK SEAM TO ARMHOLE</t>
    </r>
  </si>
  <si>
    <t>SP25</t>
  </si>
  <si>
    <t>COMMENTS 6/18/2024:</t>
  </si>
  <si>
    <t>SMS</t>
  </si>
  <si>
    <t>REVISED POM</t>
  </si>
  <si>
    <t>***REVISED POM***FOLLOW NEW MEASUREMENT</t>
  </si>
  <si>
    <t>BE SURE SWEEP AT SELF IS FIXED</t>
  </si>
  <si>
    <t>PPS</t>
  </si>
  <si>
    <t>COMMENTS: PROCEED TO BULK  WITH CHANGES</t>
  </si>
  <si>
    <t>DATE: 9/10/2024</t>
  </si>
  <si>
    <t>COMMENTS 9/10/2024</t>
  </si>
  <si>
    <t>BRING BACK TO SPECS ALL THE HIGHLIGHTED POMS.</t>
  </si>
  <si>
    <t>MUST FOLLOW TECHPACK FOR LABELS, TRIMS, COLORWAY AND EMBROIDERY PLACEMENT.</t>
  </si>
  <si>
    <t>PROCEEED TO BULK WITH CHANGES</t>
  </si>
  <si>
    <t>FOLLOW REVISED POMS ON COLUMN "K"</t>
  </si>
  <si>
    <t>RỘNG CỔ</t>
  </si>
  <si>
    <t>NGỰC - DƯỚI NÁCH 1 INCH</t>
  </si>
  <si>
    <t>NGANG LAI</t>
  </si>
  <si>
    <t>DÀI THÂN TRƯỚC TỪ ĐỈNH VAI</t>
  </si>
  <si>
    <t>NÁCH (RAGLAN) TỪ ĐỈNH VAI TẠI ĐƯỜNG MAY CỔ ĐẾN NÁCH</t>
  </si>
  <si>
    <t>BẮP TAY DƯỚI NÁCH 1 INCH</t>
  </si>
  <si>
    <t>DÀI TAY TỪ ĐƯỜNG MAY CỔ ĐẾN MÉP</t>
  </si>
  <si>
    <t>CỬA TAY TẠI MÉP</t>
  </si>
  <si>
    <t>CAO BO TAY</t>
  </si>
  <si>
    <t>CAO BO LAI</t>
  </si>
  <si>
    <t>CAO BO CỔ</t>
  </si>
  <si>
    <t>HẠ CỔ TRƯỚC</t>
  </si>
  <si>
    <t>HẠ CỔ SAU</t>
  </si>
  <si>
    <t>KHUỶU TAY DƯỚI NÁCH 8 INCH</t>
  </si>
  <si>
    <t>CẲNG TAY TRÊN ĐƯỜNG MAY CỔ TAY 4 INCH</t>
  </si>
  <si>
    <t>CỬA TAY TẠI ĐƯỜNG MAY TAY</t>
  </si>
  <si>
    <t>NGANG LAI TẠI ĐƯỜNG MAY BO LAI ĐO CĂNG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</si>
</sst>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2" fontId="10" fillId="2" borderId="2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left"/>
    </xf>
    <xf numFmtId="12" fontId="7" fillId="8" borderId="28" xfId="0" applyNumberFormat="1" applyFont="1" applyFill="1" applyBorder="1" applyAlignment="1">
      <alignment horizontal="center" vertical="center" wrapText="1"/>
    </xf>
    <xf numFmtId="14" fontId="9" fillId="8" borderId="40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9" borderId="11" xfId="0" applyFont="1" applyFill="1" applyBorder="1" applyAlignment="1">
      <alignment horizontal="center" vertical="center"/>
    </xf>
    <xf numFmtId="12" fontId="10" fillId="9" borderId="11" xfId="0" applyNumberFormat="1" applyFont="1" applyFill="1" applyBorder="1" applyAlignment="1">
      <alignment horizontal="center" vertical="center"/>
    </xf>
    <xf numFmtId="12" fontId="9" fillId="9" borderId="11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24" fillId="9" borderId="11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12" fontId="22" fillId="2" borderId="11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12" fontId="22" fillId="9" borderId="11" xfId="0" applyNumberFormat="1" applyFont="1" applyFill="1" applyBorder="1" applyAlignment="1">
      <alignment horizontal="center" vertical="center"/>
    </xf>
    <xf numFmtId="0" fontId="26" fillId="0" borderId="0" xfId="0" applyFont="1"/>
    <xf numFmtId="0" fontId="25" fillId="2" borderId="11" xfId="0" applyFont="1" applyFill="1" applyBorder="1" applyAlignment="1">
      <alignment horizontal="left" vertical="center"/>
    </xf>
    <xf numFmtId="12" fontId="7" fillId="10" borderId="41" xfId="0" applyNumberFormat="1" applyFont="1" applyFill="1" applyBorder="1" applyAlignment="1">
      <alignment horizontal="center" vertical="center" wrapText="1"/>
    </xf>
    <xf numFmtId="12" fontId="15" fillId="10" borderId="28" xfId="0" applyNumberFormat="1" applyFont="1" applyFill="1" applyBorder="1" applyAlignment="1">
      <alignment horizontal="center" vertical="center"/>
    </xf>
    <xf numFmtId="14" fontId="9" fillId="10" borderId="23" xfId="0" applyNumberFormat="1" applyFont="1" applyFill="1" applyBorder="1" applyAlignment="1">
      <alignment horizontal="center" vertical="center"/>
    </xf>
    <xf numFmtId="12" fontId="22" fillId="10" borderId="40" xfId="0" applyNumberFormat="1" applyFont="1" applyFill="1" applyBorder="1" applyAlignment="1">
      <alignment horizontal="center" vertical="center"/>
    </xf>
    <xf numFmtId="12" fontId="11" fillId="10" borderId="26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5" fillId="0" borderId="0" xfId="0" applyFont="1"/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vertical="center"/>
    </xf>
    <xf numFmtId="0" fontId="11" fillId="9" borderId="12" xfId="0" applyFont="1" applyFill="1" applyBorder="1" applyAlignment="1">
      <alignment horizontal="left" vertical="center"/>
    </xf>
    <xf numFmtId="0" fontId="11" fillId="9" borderId="13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5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1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248</xdr:colOff>
      <xdr:row>0</xdr:row>
      <xdr:rowOff>0</xdr:rowOff>
    </xdr:from>
    <xdr:to>
      <xdr:col>5</xdr:col>
      <xdr:colOff>673961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93148" y="0"/>
          <a:ext cx="1892913" cy="996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C552B6D-BE01-44F1-B0DD-97DC414FA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496933</xdr:rowOff>
    </xdr:from>
    <xdr:to>
      <xdr:col>2</xdr:col>
      <xdr:colOff>845362</xdr:colOff>
      <xdr:row>18</xdr:row>
      <xdr:rowOff>191590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2B6C40-1B23-4BC9-ADE2-86E1C0B14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1018"/>
          <a:ext cx="3027616" cy="3701417"/>
        </a:xfrm>
        <a:prstGeom prst="rect">
          <a:avLst/>
        </a:prstGeom>
      </xdr:spPr>
    </xdr:pic>
    <xdr:clientData/>
  </xdr:twoCellAnchor>
  <xdr:twoCellAnchor editAs="oneCell">
    <xdr:from>
      <xdr:col>2</xdr:col>
      <xdr:colOff>853861</xdr:colOff>
      <xdr:row>5</xdr:row>
      <xdr:rowOff>498532</xdr:rowOff>
    </xdr:from>
    <xdr:to>
      <xdr:col>2</xdr:col>
      <xdr:colOff>2475619</xdr:colOff>
      <xdr:row>18</xdr:row>
      <xdr:rowOff>190925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052A0-B56D-448A-A171-6C3B2B99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36115" y="2072617"/>
          <a:ext cx="1621758" cy="3699153"/>
        </a:xfrm>
        <a:prstGeom prst="rect">
          <a:avLst/>
        </a:prstGeom>
      </xdr:spPr>
    </xdr:pic>
    <xdr:clientData/>
  </xdr:twoCellAnchor>
  <xdr:twoCellAnchor editAs="oneCell">
    <xdr:from>
      <xdr:col>2</xdr:col>
      <xdr:colOff>2474530</xdr:colOff>
      <xdr:row>6</xdr:row>
      <xdr:rowOff>3355</xdr:rowOff>
    </xdr:from>
    <xdr:to>
      <xdr:col>4</xdr:col>
      <xdr:colOff>532907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A63F1A-0449-42EE-ACA4-76C2375C7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56784" y="2078285"/>
          <a:ext cx="2861123" cy="3717208"/>
        </a:xfrm>
        <a:prstGeom prst="rect">
          <a:avLst/>
        </a:prstGeom>
      </xdr:spPr>
    </xdr:pic>
    <xdr:clientData/>
  </xdr:twoCellAnchor>
  <xdr:twoCellAnchor>
    <xdr:from>
      <xdr:col>5</xdr:col>
      <xdr:colOff>44718</xdr:colOff>
      <xdr:row>13</xdr:row>
      <xdr:rowOff>44720</xdr:rowOff>
    </xdr:from>
    <xdr:to>
      <xdr:col>6</xdr:col>
      <xdr:colOff>17887</xdr:colOff>
      <xdr:row>15</xdr:row>
      <xdr:rowOff>17888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32D3652-BCEB-D5D8-84C8-FE038DD99B96}"/>
            </a:ext>
          </a:extLst>
        </xdr:cNvPr>
        <xdr:cNvSpPr txBox="1"/>
      </xdr:nvSpPr>
      <xdr:spPr>
        <a:xfrm>
          <a:off x="8246056" y="4239297"/>
          <a:ext cx="1565141" cy="527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BE</a:t>
          </a:r>
          <a:r>
            <a:rPr lang="en-US" sz="1400" b="1" baseline="0"/>
            <a:t> SURE SWEEP AT SELF IS FIXED</a:t>
          </a:r>
          <a:endParaRPr lang="en-US" sz="1400" b="1"/>
        </a:p>
      </xdr:txBody>
    </xdr:sp>
    <xdr:clientData/>
  </xdr:twoCellAnchor>
  <xdr:twoCellAnchor>
    <xdr:from>
      <xdr:col>3</xdr:col>
      <xdr:colOff>1019577</xdr:colOff>
      <xdr:row>14</xdr:row>
      <xdr:rowOff>31304</xdr:rowOff>
    </xdr:from>
    <xdr:to>
      <xdr:col>5</xdr:col>
      <xdr:colOff>44718</xdr:colOff>
      <xdr:row>14</xdr:row>
      <xdr:rowOff>205704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E05D7EA7-FDA4-E525-267F-9056E35880BF}"/>
            </a:ext>
          </a:extLst>
        </xdr:cNvPr>
        <xdr:cNvCxnSpPr>
          <a:stCxn id="9" idx="1"/>
        </xdr:cNvCxnSpPr>
      </xdr:nvCxnSpPr>
      <xdr:spPr>
        <a:xfrm flipH="1">
          <a:off x="6788239" y="4503135"/>
          <a:ext cx="1457817" cy="174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8AB6CC0-B373-440B-9BAF-110FA519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5032</xdr:rowOff>
    </xdr:from>
    <xdr:to>
      <xdr:col>2</xdr:col>
      <xdr:colOff>808011</xdr:colOff>
      <xdr:row>18</xdr:row>
      <xdr:rowOff>200534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DC24D4-295D-463F-BF18-4510A11B5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9962"/>
          <a:ext cx="2990265" cy="3701417"/>
        </a:xfrm>
        <a:prstGeom prst="rect">
          <a:avLst/>
        </a:prstGeom>
      </xdr:spPr>
    </xdr:pic>
    <xdr:clientData/>
  </xdr:twoCellAnchor>
  <xdr:twoCellAnchor editAs="oneCell">
    <xdr:from>
      <xdr:col>2</xdr:col>
      <xdr:colOff>773368</xdr:colOff>
      <xdr:row>6</xdr:row>
      <xdr:rowOff>10527</xdr:rowOff>
    </xdr:from>
    <xdr:to>
      <xdr:col>2</xdr:col>
      <xdr:colOff>2584718</xdr:colOff>
      <xdr:row>18</xdr:row>
      <xdr:rowOff>227942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10D4F6-AA0F-4DFA-9123-C916D765F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55622" y="2085457"/>
          <a:ext cx="1811350" cy="3723330"/>
        </a:xfrm>
        <a:prstGeom prst="rect">
          <a:avLst/>
        </a:prstGeom>
      </xdr:spPr>
    </xdr:pic>
    <xdr:clientData/>
  </xdr:twoCellAnchor>
  <xdr:twoCellAnchor editAs="oneCell">
    <xdr:from>
      <xdr:col>2</xdr:col>
      <xdr:colOff>2514457</xdr:colOff>
      <xdr:row>6</xdr:row>
      <xdr:rowOff>3355</xdr:rowOff>
    </xdr:from>
    <xdr:to>
      <xdr:col>4</xdr:col>
      <xdr:colOff>510867</xdr:colOff>
      <xdr:row>18</xdr:row>
      <xdr:rowOff>214648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BC5738-90D2-4810-933D-F0A037949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96711" y="2078285"/>
          <a:ext cx="2799156" cy="37172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44643" y="0"/>
          <a:ext cx="1616808" cy="8860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3"/>
  <sheetViews>
    <sheetView view="pageBreakPreview" zoomScale="62" zoomScaleNormal="40" zoomScaleSheetLayoutView="62" workbookViewId="0">
      <pane xSplit="12" ySplit="5" topLeftCell="M15" activePane="bottomRight" state="frozen"/>
      <selection activeCell="C5" sqref="C5"/>
      <selection pane="topRight" activeCell="C5" sqref="C5"/>
      <selection pane="bottomLeft" activeCell="C5" sqref="C5"/>
      <selection pane="bottomRight" activeCell="J25" sqref="J25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56.1796875" customWidth="1"/>
    <col min="4" max="4" width="12.36328125" style="7" customWidth="1"/>
    <col min="5" max="5" width="17.453125" style="25" customWidth="1"/>
    <col min="6" max="6" width="18" style="10" customWidth="1"/>
    <col min="7" max="7" width="11.1796875" style="10" customWidth="1"/>
    <col min="8" max="9" width="18" style="10" customWidth="1"/>
    <col min="10" max="10" width="11.1796875" style="10" customWidth="1"/>
    <col min="11" max="11" width="18" style="10" customWidth="1"/>
    <col min="12" max="12" width="67.453125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6" width="22.36328125" customWidth="1"/>
  </cols>
  <sheetData>
    <row r="1" spans="1:26" ht="32.25" customHeight="1" thickBot="1" x14ac:dyDescent="1.05">
      <c r="A1" s="155" t="s">
        <v>9</v>
      </c>
      <c r="B1" s="155"/>
      <c r="C1" s="51">
        <v>118570</v>
      </c>
      <c r="E1" s="156"/>
      <c r="F1" s="156"/>
      <c r="G1" s="156"/>
      <c r="H1" s="14"/>
      <c r="I1" s="14"/>
      <c r="J1" s="14"/>
      <c r="K1" s="14"/>
      <c r="L1" s="26"/>
    </row>
    <row r="2" spans="1:26" ht="24.75" customHeight="1" thickBot="1" x14ac:dyDescent="1.05">
      <c r="A2" s="155" t="s">
        <v>10</v>
      </c>
      <c r="B2" s="155"/>
      <c r="C2" s="52" t="s">
        <v>47</v>
      </c>
      <c r="E2" s="157"/>
      <c r="F2" s="157"/>
      <c r="G2" s="157"/>
      <c r="H2" s="14"/>
      <c r="I2" s="14"/>
      <c r="J2" s="14"/>
      <c r="K2" s="14"/>
      <c r="L2" s="27"/>
    </row>
    <row r="3" spans="1:26" ht="24.75" customHeight="1" thickBot="1" x14ac:dyDescent="1.05">
      <c r="A3" s="161" t="s">
        <v>24</v>
      </c>
      <c r="B3" s="162"/>
      <c r="C3" s="30" t="s">
        <v>42</v>
      </c>
      <c r="E3" s="24"/>
      <c r="F3" s="14"/>
      <c r="G3" s="14"/>
      <c r="H3" s="14"/>
      <c r="I3" s="14"/>
      <c r="J3" s="14"/>
      <c r="K3" s="14"/>
      <c r="L3" s="27"/>
    </row>
    <row r="4" spans="1:26" ht="22.75" customHeight="1" thickBot="1" x14ac:dyDescent="0.55000000000000004">
      <c r="A4" s="155" t="s">
        <v>29</v>
      </c>
      <c r="B4" s="155"/>
      <c r="C4" s="28" t="s">
        <v>53</v>
      </c>
      <c r="E4" s="101" t="s">
        <v>61</v>
      </c>
      <c r="G4" s="13"/>
      <c r="J4" s="13"/>
      <c r="L4" s="27"/>
    </row>
    <row r="5" spans="1:26" ht="22.75" customHeight="1" thickBot="1" x14ac:dyDescent="0.55000000000000004">
      <c r="A5" s="160" t="s">
        <v>11</v>
      </c>
      <c r="B5" s="160"/>
      <c r="C5" s="15" t="s">
        <v>13</v>
      </c>
      <c r="G5" s="13"/>
      <c r="J5" s="13"/>
      <c r="L5" s="27"/>
    </row>
    <row r="6" spans="1:26" ht="24.75" customHeight="1" thickBot="1" x14ac:dyDescent="1.05">
      <c r="A6" s="158" t="s">
        <v>8</v>
      </c>
      <c r="B6" s="159"/>
      <c r="C6" s="60"/>
      <c r="E6" s="24"/>
      <c r="F6" s="14"/>
      <c r="G6" s="14"/>
      <c r="H6" s="14"/>
      <c r="I6" s="14"/>
      <c r="J6" s="14"/>
      <c r="K6" s="14"/>
      <c r="L6" s="27"/>
    </row>
    <row r="7" spans="1:26" ht="39.75" customHeight="1" thickBot="1" x14ac:dyDescent="0.55000000000000004">
      <c r="A7" s="61"/>
      <c r="B7" s="144" t="s">
        <v>4</v>
      </c>
      <c r="C7" s="145"/>
      <c r="D7" s="65"/>
      <c r="E7" s="69" t="s">
        <v>12</v>
      </c>
      <c r="F7" s="67" t="s">
        <v>55</v>
      </c>
      <c r="G7" s="33"/>
      <c r="H7" s="102" t="s">
        <v>56</v>
      </c>
      <c r="I7" s="124" t="s">
        <v>59</v>
      </c>
      <c r="J7" s="125"/>
      <c r="K7" s="102" t="s">
        <v>56</v>
      </c>
      <c r="L7" s="62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4" customHeight="1" thickBot="1" x14ac:dyDescent="0.55000000000000004">
      <c r="A8" s="63" t="s">
        <v>5</v>
      </c>
      <c r="B8" s="146" t="s">
        <v>40</v>
      </c>
      <c r="C8" s="147"/>
      <c r="D8" s="66" t="s">
        <v>14</v>
      </c>
      <c r="E8" s="70" t="s">
        <v>13</v>
      </c>
      <c r="F8" s="68">
        <v>45461</v>
      </c>
      <c r="G8" s="64" t="s">
        <v>28</v>
      </c>
      <c r="H8" s="103">
        <v>45461</v>
      </c>
      <c r="I8" s="126">
        <v>45545</v>
      </c>
      <c r="J8" s="127" t="s">
        <v>28</v>
      </c>
      <c r="K8" s="103">
        <v>45545</v>
      </c>
      <c r="L8" s="71" t="s">
        <v>60</v>
      </c>
      <c r="M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73" customFormat="1" ht="25" customHeight="1" x14ac:dyDescent="0.5">
      <c r="A9" s="115">
        <v>1</v>
      </c>
      <c r="B9" s="140" t="s">
        <v>20</v>
      </c>
      <c r="C9" s="148"/>
      <c r="D9" s="97">
        <v>0.25</v>
      </c>
      <c r="E9" s="56">
        <v>7</v>
      </c>
      <c r="F9" s="116">
        <v>6.875</v>
      </c>
      <c r="G9" s="117">
        <f t="shared" ref="G9" si="0">F9-E9</f>
        <v>-0.125</v>
      </c>
      <c r="H9" s="120"/>
      <c r="I9" s="128">
        <v>7</v>
      </c>
      <c r="J9" s="117">
        <f>I9-E9</f>
        <v>0</v>
      </c>
      <c r="K9" s="120"/>
      <c r="L9" s="118"/>
      <c r="M9" s="72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73" customFormat="1" ht="25" customHeight="1" x14ac:dyDescent="0.5">
      <c r="A10" s="59">
        <v>3</v>
      </c>
      <c r="B10" s="149" t="s">
        <v>25</v>
      </c>
      <c r="C10" s="149"/>
      <c r="D10" s="84">
        <v>0.75</v>
      </c>
      <c r="E10" s="48">
        <v>23.5</v>
      </c>
      <c r="F10" s="74">
        <v>23</v>
      </c>
      <c r="G10" s="75">
        <f t="shared" ref="G10" si="1">F10-E10</f>
        <v>-0.5</v>
      </c>
      <c r="H10" s="104"/>
      <c r="I10" s="129">
        <v>23.5</v>
      </c>
      <c r="J10" s="75">
        <f>I10-E10</f>
        <v>0</v>
      </c>
      <c r="K10" s="104"/>
      <c r="L10" s="76"/>
      <c r="M10" s="7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3" customFormat="1" ht="25" customHeight="1" x14ac:dyDescent="0.5">
      <c r="A11" s="108">
        <v>4</v>
      </c>
      <c r="B11" s="142" t="s">
        <v>26</v>
      </c>
      <c r="C11" s="143"/>
      <c r="D11" s="109">
        <v>0.75</v>
      </c>
      <c r="E11" s="110">
        <v>18.5</v>
      </c>
      <c r="F11" s="111">
        <v>17.5</v>
      </c>
      <c r="G11" s="112">
        <f t="shared" ref="G11:G17" si="2">F11-E11</f>
        <v>-1</v>
      </c>
      <c r="H11" s="113"/>
      <c r="I11" s="111">
        <v>19</v>
      </c>
      <c r="J11" s="112">
        <f t="shared" ref="J11:J22" si="3">I11-E11</f>
        <v>0.5</v>
      </c>
      <c r="K11" s="113"/>
      <c r="L11" s="114" t="s">
        <v>33</v>
      </c>
      <c r="M11" s="72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3" customFormat="1" ht="25" customHeight="1" x14ac:dyDescent="0.5">
      <c r="A12" s="59">
        <v>5</v>
      </c>
      <c r="B12" s="140" t="s">
        <v>23</v>
      </c>
      <c r="C12" s="141"/>
      <c r="D12" s="97">
        <v>0.625</v>
      </c>
      <c r="E12" s="56">
        <v>26</v>
      </c>
      <c r="F12" s="74">
        <v>26.5</v>
      </c>
      <c r="G12" s="75">
        <f t="shared" si="2"/>
        <v>0.5</v>
      </c>
      <c r="H12" s="104"/>
      <c r="I12" s="129">
        <v>26</v>
      </c>
      <c r="J12" s="75">
        <f t="shared" si="3"/>
        <v>0</v>
      </c>
      <c r="K12" s="104"/>
      <c r="L12" s="76"/>
      <c r="M12" s="72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73" customFormat="1" ht="25" customHeight="1" x14ac:dyDescent="0.5">
      <c r="A13" s="59">
        <v>6</v>
      </c>
      <c r="B13" s="106" t="s">
        <v>52</v>
      </c>
      <c r="C13" s="107"/>
      <c r="D13" s="84">
        <v>0.375</v>
      </c>
      <c r="E13" s="48">
        <v>15.5</v>
      </c>
      <c r="F13" s="74">
        <v>15.5</v>
      </c>
      <c r="G13" s="75">
        <f t="shared" si="2"/>
        <v>0</v>
      </c>
      <c r="H13" s="104"/>
      <c r="I13" s="129">
        <v>15.75</v>
      </c>
      <c r="J13" s="75">
        <f t="shared" si="3"/>
        <v>0.25</v>
      </c>
      <c r="K13" s="104"/>
      <c r="L13" s="76"/>
      <c r="M13" s="7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73" customFormat="1" ht="25" customHeight="1" x14ac:dyDescent="0.5">
      <c r="A14" s="59">
        <v>7</v>
      </c>
      <c r="B14" s="153" t="s">
        <v>27</v>
      </c>
      <c r="C14" s="149"/>
      <c r="D14" s="84">
        <v>0.375</v>
      </c>
      <c r="E14" s="48">
        <v>10.5</v>
      </c>
      <c r="F14" s="74">
        <v>10.375</v>
      </c>
      <c r="G14" s="75">
        <f t="shared" si="2"/>
        <v>-0.125</v>
      </c>
      <c r="H14" s="104"/>
      <c r="I14" s="129">
        <v>10.625</v>
      </c>
      <c r="J14" s="75">
        <f t="shared" si="3"/>
        <v>0.125</v>
      </c>
      <c r="K14" s="104"/>
      <c r="L14" s="76"/>
      <c r="M14" s="72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73" customFormat="1" ht="25" customHeight="1" x14ac:dyDescent="0.5">
      <c r="A15" s="108">
        <v>8</v>
      </c>
      <c r="B15" s="142" t="s">
        <v>45</v>
      </c>
      <c r="C15" s="143"/>
      <c r="D15" s="109">
        <v>0.625</v>
      </c>
      <c r="E15" s="110">
        <v>31.5</v>
      </c>
      <c r="F15" s="111">
        <v>32.75</v>
      </c>
      <c r="G15" s="112">
        <f t="shared" si="2"/>
        <v>1.25</v>
      </c>
      <c r="H15" s="113"/>
      <c r="I15" s="111">
        <v>31</v>
      </c>
      <c r="J15" s="112">
        <f t="shared" si="3"/>
        <v>-0.5</v>
      </c>
      <c r="K15" s="113"/>
      <c r="L15" s="114" t="s">
        <v>33</v>
      </c>
      <c r="M15" s="7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3" customFormat="1" ht="25" customHeight="1" x14ac:dyDescent="0.5">
      <c r="A16" s="59">
        <v>10</v>
      </c>
      <c r="B16" s="153" t="s">
        <v>38</v>
      </c>
      <c r="C16" s="149"/>
      <c r="D16" s="84">
        <v>0.25</v>
      </c>
      <c r="E16" s="48">
        <v>3.5</v>
      </c>
      <c r="F16" s="74">
        <v>3.25</v>
      </c>
      <c r="G16" s="75">
        <f t="shared" si="2"/>
        <v>-0.25</v>
      </c>
      <c r="H16" s="104"/>
      <c r="I16" s="129">
        <v>3.5</v>
      </c>
      <c r="J16" s="75">
        <f t="shared" si="3"/>
        <v>0</v>
      </c>
      <c r="K16" s="104"/>
      <c r="L16" s="76"/>
      <c r="M16" s="7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73" customFormat="1" ht="25" customHeight="1" x14ac:dyDescent="0.5">
      <c r="A17" s="59">
        <v>11</v>
      </c>
      <c r="B17" s="153" t="s">
        <v>31</v>
      </c>
      <c r="C17" s="149"/>
      <c r="D17" s="84">
        <v>0.125</v>
      </c>
      <c r="E17" s="48">
        <v>3</v>
      </c>
      <c r="F17" s="74">
        <v>2.75</v>
      </c>
      <c r="G17" s="75">
        <f t="shared" si="2"/>
        <v>-0.25</v>
      </c>
      <c r="H17" s="104"/>
      <c r="I17" s="129">
        <v>3.125</v>
      </c>
      <c r="J17" s="75">
        <f t="shared" si="3"/>
        <v>0.125</v>
      </c>
      <c r="K17" s="104"/>
      <c r="L17" s="76"/>
      <c r="M17" s="7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73" customFormat="1" ht="25" customHeight="1" x14ac:dyDescent="0.5">
      <c r="A18" s="59">
        <v>12</v>
      </c>
      <c r="B18" s="140" t="s">
        <v>30</v>
      </c>
      <c r="C18" s="148"/>
      <c r="D18" s="97">
        <v>0.125</v>
      </c>
      <c r="E18" s="56">
        <v>3</v>
      </c>
      <c r="F18" s="74">
        <v>2.75</v>
      </c>
      <c r="G18" s="75">
        <f t="shared" ref="G18" si="4">F18-E18</f>
        <v>-0.25</v>
      </c>
      <c r="H18" s="104"/>
      <c r="I18" s="129">
        <v>3</v>
      </c>
      <c r="J18" s="75">
        <f t="shared" si="3"/>
        <v>0</v>
      </c>
      <c r="K18" s="104"/>
      <c r="L18" s="123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73" customFormat="1" ht="25" customHeight="1" x14ac:dyDescent="0.5">
      <c r="A19" s="59">
        <v>13</v>
      </c>
      <c r="B19" s="153" t="s">
        <v>34</v>
      </c>
      <c r="C19" s="149"/>
      <c r="D19" s="84">
        <v>0.125</v>
      </c>
      <c r="E19" s="48">
        <v>1</v>
      </c>
      <c r="F19" s="74">
        <v>0.875</v>
      </c>
      <c r="G19" s="75">
        <f t="shared" ref="G19" si="5">F19-E19</f>
        <v>-0.125</v>
      </c>
      <c r="H19" s="104"/>
      <c r="I19" s="129">
        <v>1.125</v>
      </c>
      <c r="J19" s="75">
        <f t="shared" si="3"/>
        <v>0.125</v>
      </c>
      <c r="K19" s="104"/>
      <c r="L19" s="76"/>
      <c r="M19" s="72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73" customFormat="1" ht="25" customHeight="1" x14ac:dyDescent="0.5">
      <c r="A20" s="108">
        <v>14</v>
      </c>
      <c r="B20" s="142" t="s">
        <v>21</v>
      </c>
      <c r="C20" s="143"/>
      <c r="D20" s="109">
        <v>0.125</v>
      </c>
      <c r="E20" s="110">
        <v>4</v>
      </c>
      <c r="F20" s="111">
        <v>3.75</v>
      </c>
      <c r="G20" s="112">
        <f>F20-E20</f>
        <v>-0.25</v>
      </c>
      <c r="H20" s="113"/>
      <c r="I20" s="111">
        <v>3.875</v>
      </c>
      <c r="J20" s="112">
        <f t="shared" si="3"/>
        <v>-0.125</v>
      </c>
      <c r="K20" s="113">
        <v>4.25</v>
      </c>
      <c r="L20" s="114" t="s">
        <v>57</v>
      </c>
      <c r="M20" s="72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73" customFormat="1" ht="25" customHeight="1" x14ac:dyDescent="0.5">
      <c r="A21" s="59">
        <v>15</v>
      </c>
      <c r="B21" s="153" t="s">
        <v>22</v>
      </c>
      <c r="C21" s="149"/>
      <c r="D21" s="84">
        <v>0.125</v>
      </c>
      <c r="E21" s="48">
        <v>1</v>
      </c>
      <c r="F21" s="74">
        <v>1</v>
      </c>
      <c r="G21" s="75">
        <f>F21-E21</f>
        <v>0</v>
      </c>
      <c r="H21" s="104"/>
      <c r="I21" s="129">
        <v>1.25</v>
      </c>
      <c r="J21" s="75">
        <f t="shared" si="3"/>
        <v>0.25</v>
      </c>
      <c r="K21" s="104"/>
      <c r="L21" s="105"/>
      <c r="M21" s="72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73" customFormat="1" ht="25" customHeight="1" x14ac:dyDescent="0.5">
      <c r="A22" s="59">
        <v>16</v>
      </c>
      <c r="B22" s="154" t="s">
        <v>35</v>
      </c>
      <c r="C22" s="154"/>
      <c r="D22" s="119">
        <v>0.25</v>
      </c>
      <c r="E22" s="90">
        <v>8.5</v>
      </c>
      <c r="F22" s="74">
        <v>8.5</v>
      </c>
      <c r="G22" s="75">
        <f t="shared" ref="G22:G25" si="6">F22-E22</f>
        <v>0</v>
      </c>
      <c r="H22" s="104"/>
      <c r="I22" s="129">
        <v>8.5</v>
      </c>
      <c r="J22" s="75">
        <f t="shared" si="3"/>
        <v>0</v>
      </c>
      <c r="K22" s="104"/>
      <c r="L22" s="76"/>
      <c r="M22" s="72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73" customFormat="1" ht="25" customHeight="1" x14ac:dyDescent="0.5">
      <c r="A23" s="59">
        <v>17</v>
      </c>
      <c r="B23" s="154" t="s">
        <v>36</v>
      </c>
      <c r="C23" s="154"/>
      <c r="D23" s="119">
        <v>0.25</v>
      </c>
      <c r="E23" s="90">
        <v>6.75</v>
      </c>
      <c r="F23" s="74">
        <v>6.75</v>
      </c>
      <c r="G23" s="75">
        <f t="shared" si="6"/>
        <v>0</v>
      </c>
      <c r="H23" s="104">
        <v>7</v>
      </c>
      <c r="I23" s="129">
        <v>7</v>
      </c>
      <c r="J23" s="75">
        <f t="shared" ref="J23:J25" si="7">I23-H23</f>
        <v>0</v>
      </c>
      <c r="K23" s="104"/>
      <c r="L23" s="76"/>
      <c r="M23" s="7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73" customFormat="1" ht="25" customHeight="1" x14ac:dyDescent="0.5">
      <c r="A24" s="108">
        <v>18</v>
      </c>
      <c r="B24" s="142" t="s">
        <v>39</v>
      </c>
      <c r="C24" s="143"/>
      <c r="D24" s="121">
        <v>0.25</v>
      </c>
      <c r="E24" s="113">
        <v>5.5</v>
      </c>
      <c r="F24" s="111">
        <v>5.25</v>
      </c>
      <c r="G24" s="112">
        <f t="shared" si="6"/>
        <v>-0.25</v>
      </c>
      <c r="H24" s="113">
        <v>5.75</v>
      </c>
      <c r="I24" s="111">
        <v>5.5</v>
      </c>
      <c r="J24" s="112">
        <f t="shared" si="7"/>
        <v>-0.25</v>
      </c>
      <c r="K24" s="113"/>
      <c r="L24" s="114" t="s">
        <v>33</v>
      </c>
      <c r="M24" s="72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73" customFormat="1" ht="25" customHeight="1" x14ac:dyDescent="0.5">
      <c r="A25" s="108">
        <v>19</v>
      </c>
      <c r="B25" s="142" t="s">
        <v>37</v>
      </c>
      <c r="C25" s="143"/>
      <c r="D25" s="121">
        <v>0.5</v>
      </c>
      <c r="E25" s="113">
        <v>21.5</v>
      </c>
      <c r="F25" s="111">
        <v>20.5</v>
      </c>
      <c r="G25" s="112">
        <f t="shared" si="6"/>
        <v>-1</v>
      </c>
      <c r="H25" s="113">
        <v>22</v>
      </c>
      <c r="I25" s="111">
        <v>21.5</v>
      </c>
      <c r="J25" s="112">
        <f t="shared" si="7"/>
        <v>-0.5</v>
      </c>
      <c r="K25" s="113"/>
      <c r="L25" s="114" t="s">
        <v>33</v>
      </c>
      <c r="M25" s="72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73" customFormat="1" ht="20.5" hidden="1" customHeight="1" x14ac:dyDescent="0.5">
      <c r="A26" s="59">
        <v>15</v>
      </c>
      <c r="B26" s="151" t="s">
        <v>32</v>
      </c>
      <c r="C26" s="152"/>
      <c r="D26" s="84">
        <v>0.125</v>
      </c>
      <c r="E26" s="48">
        <v>8.75</v>
      </c>
      <c r="F26" s="74"/>
      <c r="G26" s="75">
        <f>F26-E26</f>
        <v>-8.75</v>
      </c>
      <c r="H26" s="74"/>
      <c r="I26" s="74"/>
      <c r="J26" s="75">
        <f>I26-H26</f>
        <v>0</v>
      </c>
      <c r="K26" s="74"/>
      <c r="L26" s="76"/>
      <c r="M26" s="72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73" customFormat="1" ht="24.5" hidden="1" customHeight="1" x14ac:dyDescent="0.5">
      <c r="A27" s="59">
        <v>20</v>
      </c>
      <c r="B27" s="150" t="s">
        <v>49</v>
      </c>
      <c r="C27" s="150"/>
      <c r="D27" s="84">
        <v>0.125</v>
      </c>
      <c r="E27" s="48"/>
      <c r="F27" s="74"/>
      <c r="G27" s="75">
        <f>F27-E27</f>
        <v>0</v>
      </c>
      <c r="H27" s="74"/>
      <c r="I27" s="74"/>
      <c r="J27" s="75">
        <f>I27-H27</f>
        <v>0</v>
      </c>
      <c r="K27" s="74"/>
      <c r="L27" s="105" t="s">
        <v>33</v>
      </c>
      <c r="M27" s="7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" customHeight="1" x14ac:dyDescent="0.35">
      <c r="A28" s="5"/>
      <c r="B28" s="95" t="s">
        <v>54</v>
      </c>
      <c r="C28" s="5"/>
      <c r="D28" s="8"/>
      <c r="E28" s="8"/>
      <c r="F28" s="8"/>
      <c r="G28" s="8"/>
      <c r="H28" s="8"/>
      <c r="I28" s="8"/>
      <c r="J28" s="8"/>
      <c r="K28" s="8"/>
      <c r="L28" s="96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6" ht="19" customHeight="1" x14ac:dyDescent="0.35">
      <c r="A29" s="6">
        <v>1</v>
      </c>
      <c r="B29" s="98" t="s">
        <v>41</v>
      </c>
      <c r="C29" s="5"/>
      <c r="D29" s="8"/>
      <c r="E29" s="11"/>
      <c r="F29" s="8"/>
      <c r="G29" s="8"/>
      <c r="H29" s="8"/>
      <c r="I29" s="8"/>
      <c r="J29" s="8"/>
      <c r="K29" s="8"/>
      <c r="L29" s="96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6" ht="19" customHeight="1" x14ac:dyDescent="0.35">
      <c r="A30" s="6">
        <v>2</v>
      </c>
      <c r="B30" s="98" t="s">
        <v>51</v>
      </c>
      <c r="C30" s="5"/>
      <c r="D30" s="8"/>
      <c r="E30" s="11"/>
      <c r="F30" s="8"/>
      <c r="G30" s="8"/>
      <c r="H30" s="8"/>
      <c r="I30" s="8"/>
      <c r="J30" s="8"/>
      <c r="K30" s="8"/>
      <c r="L30" s="96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6" ht="19" customHeight="1" x14ac:dyDescent="0.45">
      <c r="A31" s="6">
        <v>3</v>
      </c>
      <c r="B31" s="122" t="s">
        <v>58</v>
      </c>
      <c r="C31" s="5"/>
      <c r="D31" s="8"/>
      <c r="E31" s="11"/>
      <c r="F31" s="8"/>
      <c r="G31" s="8"/>
      <c r="H31" s="8"/>
      <c r="I31" s="8"/>
      <c r="J31" s="8"/>
      <c r="K31" s="8"/>
      <c r="L31" s="96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6" ht="19" customHeight="1" x14ac:dyDescent="0.35">
      <c r="A32" s="6">
        <v>4</v>
      </c>
      <c r="B32" s="99" t="s">
        <v>44</v>
      </c>
      <c r="C32" s="5"/>
      <c r="D32" s="8"/>
      <c r="E32" s="11"/>
      <c r="F32" s="8"/>
      <c r="G32" s="8"/>
      <c r="H32" s="8"/>
      <c r="I32" s="8"/>
      <c r="J32" s="8"/>
      <c r="K32" s="8"/>
      <c r="L32" s="96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8" ht="19" customHeight="1" x14ac:dyDescent="0.35">
      <c r="A33" s="6">
        <v>5</v>
      </c>
      <c r="B33" s="98" t="s">
        <v>48</v>
      </c>
      <c r="C33" s="5"/>
      <c r="D33" s="8"/>
      <c r="E33" s="11"/>
      <c r="F33" s="8"/>
      <c r="G33" s="8"/>
      <c r="H33" s="8"/>
      <c r="I33" s="8"/>
      <c r="J33" s="8"/>
      <c r="K33" s="8"/>
      <c r="L33" s="96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8" s="73" customFormat="1" ht="19" customHeight="1" x14ac:dyDescent="0.5">
      <c r="A34" s="6"/>
      <c r="B34" s="130" t="s">
        <v>62</v>
      </c>
      <c r="C34" s="6"/>
      <c r="D34" s="131"/>
      <c r="E34" s="132"/>
      <c r="F34" s="131"/>
      <c r="G34" s="131"/>
      <c r="H34" s="131"/>
      <c r="I34" s="131"/>
      <c r="J34" s="131"/>
      <c r="K34" s="131"/>
      <c r="L34" s="131"/>
      <c r="M34" s="13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1:28" s="73" customFormat="1" ht="19" customHeight="1" x14ac:dyDescent="0.5">
      <c r="A35" s="6">
        <v>1</v>
      </c>
      <c r="B35" s="133" t="s">
        <v>63</v>
      </c>
      <c r="C35" s="6"/>
      <c r="D35" s="131"/>
      <c r="E35" s="132"/>
      <c r="F35" s="131"/>
      <c r="G35" s="131"/>
      <c r="H35" s="131"/>
      <c r="I35" s="131"/>
      <c r="J35" s="131"/>
      <c r="K35" s="131"/>
      <c r="L35" s="131"/>
      <c r="M35" s="13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73" customFormat="1" ht="19" customHeight="1" x14ac:dyDescent="0.5">
      <c r="A36" s="6"/>
      <c r="B36" s="133" t="s">
        <v>66</v>
      </c>
      <c r="C36" s="6"/>
      <c r="D36" s="131"/>
      <c r="E36" s="132"/>
      <c r="F36" s="131"/>
      <c r="G36" s="131"/>
      <c r="H36" s="131"/>
      <c r="I36" s="131"/>
      <c r="J36" s="131"/>
      <c r="K36" s="131"/>
      <c r="L36" s="131"/>
      <c r="M36" s="131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1:28" s="73" customFormat="1" ht="19" customHeight="1" x14ac:dyDescent="0.5">
      <c r="A37" s="6">
        <v>2</v>
      </c>
      <c r="B37" s="133" t="s">
        <v>64</v>
      </c>
      <c r="C37" s="6"/>
      <c r="D37" s="131"/>
      <c r="E37" s="132"/>
      <c r="F37" s="131"/>
      <c r="G37" s="131"/>
      <c r="H37" s="131"/>
      <c r="I37" s="131"/>
      <c r="J37" s="131"/>
      <c r="K37" s="131"/>
      <c r="L37" s="131"/>
      <c r="M37" s="13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s="73" customFormat="1" ht="19" customHeight="1" x14ac:dyDescent="0.5">
      <c r="A38" s="6">
        <v>3</v>
      </c>
      <c r="B38" s="133" t="s">
        <v>65</v>
      </c>
      <c r="C38" s="6"/>
      <c r="D38" s="131"/>
      <c r="E38" s="132"/>
      <c r="F38" s="131"/>
      <c r="G38" s="131"/>
      <c r="H38" s="131"/>
      <c r="I38" s="131"/>
      <c r="J38" s="131"/>
      <c r="K38" s="131"/>
      <c r="L38" s="131"/>
      <c r="M38" s="13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19" customHeight="1" x14ac:dyDescent="0.35">
      <c r="A39" s="5"/>
      <c r="B39" s="83"/>
      <c r="C39" s="29"/>
      <c r="D39" s="8"/>
      <c r="E39" s="11"/>
      <c r="F39" s="8"/>
      <c r="G39" s="8"/>
      <c r="H39" s="8"/>
      <c r="I39" s="8"/>
      <c r="J39" s="8"/>
      <c r="K39" s="8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8" ht="19" customHeight="1" x14ac:dyDescent="0.35">
      <c r="A40" s="5"/>
      <c r="B40" s="98"/>
      <c r="C40" s="5"/>
      <c r="D40" s="8"/>
      <c r="E40" s="100"/>
      <c r="F40" s="8"/>
      <c r="G40" s="8"/>
      <c r="H40" s="8"/>
      <c r="I40" s="8"/>
      <c r="J40" s="8"/>
      <c r="K40" s="8"/>
      <c r="L40" s="5"/>
      <c r="M40" s="5"/>
      <c r="N40" s="5"/>
      <c r="O40" s="5"/>
      <c r="P40" s="5"/>
      <c r="Q40" s="5"/>
      <c r="R40" s="5"/>
      <c r="S40" s="5"/>
      <c r="T40" s="5"/>
    </row>
    <row r="41" spans="1:28" ht="19" customHeight="1" x14ac:dyDescent="0.35">
      <c r="A41" s="5"/>
      <c r="B41" s="98"/>
      <c r="C41" s="5"/>
      <c r="D41" s="8"/>
      <c r="E41" s="100"/>
      <c r="F41" s="8"/>
      <c r="G41" s="8"/>
      <c r="H41" s="8"/>
      <c r="I41" s="8"/>
      <c r="J41" s="8"/>
      <c r="K41" s="8"/>
      <c r="L41" s="5"/>
      <c r="M41" s="5"/>
      <c r="N41" s="5"/>
      <c r="O41" s="5"/>
      <c r="P41" s="5"/>
      <c r="Q41" s="5"/>
      <c r="R41" s="5"/>
      <c r="S41" s="5"/>
      <c r="T41" s="5"/>
    </row>
    <row r="42" spans="1:28" ht="19" customHeight="1" x14ac:dyDescent="0.35">
      <c r="A42" s="5"/>
      <c r="B42" s="98"/>
      <c r="C42" s="5"/>
      <c r="D42" s="8"/>
      <c r="E42" s="100"/>
      <c r="F42" s="8"/>
      <c r="G42" s="8"/>
      <c r="H42" s="8"/>
      <c r="I42" s="8"/>
      <c r="J42" s="8"/>
      <c r="K42" s="8"/>
      <c r="L42" s="5"/>
      <c r="M42" s="5"/>
      <c r="N42" s="5"/>
      <c r="O42" s="5"/>
      <c r="P42" s="5"/>
      <c r="Q42" s="5"/>
      <c r="R42" s="5"/>
      <c r="S42" s="5"/>
      <c r="T42" s="5"/>
    </row>
    <row r="43" spans="1:28" ht="19" customHeight="1" x14ac:dyDescent="0.35">
      <c r="A43" s="5"/>
      <c r="B43" s="99"/>
      <c r="C43" s="5"/>
      <c r="D43" s="8"/>
      <c r="E43" s="11"/>
      <c r="F43" s="8"/>
      <c r="G43" s="8"/>
      <c r="H43" s="8"/>
      <c r="I43" s="8"/>
      <c r="J43" s="8"/>
      <c r="K43" s="8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8" ht="19" customHeight="1" x14ac:dyDescent="0.35">
      <c r="A44" s="5"/>
      <c r="B44" s="99"/>
      <c r="C44" s="5"/>
      <c r="D44" s="8"/>
      <c r="E44" s="11"/>
      <c r="F44" s="8"/>
      <c r="G44" s="8"/>
      <c r="H44" s="8"/>
      <c r="I44" s="8"/>
      <c r="J44" s="8"/>
      <c r="K44" s="8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8" ht="19" customHeight="1" x14ac:dyDescent="0.35">
      <c r="A45" s="5"/>
      <c r="B45" s="94"/>
      <c r="C45" s="5"/>
      <c r="D45" s="8"/>
      <c r="E45" s="11"/>
      <c r="F45" s="8"/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8" ht="19" customHeight="1" x14ac:dyDescent="0.35">
      <c r="A46" s="5"/>
      <c r="B46" s="99"/>
      <c r="C46" s="5"/>
      <c r="D46" s="8"/>
      <c r="E46" s="11"/>
      <c r="F46" s="8"/>
      <c r="G46" s="8"/>
      <c r="H46" s="8"/>
      <c r="I46" s="8"/>
      <c r="J46" s="8"/>
      <c r="K46" s="8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8" ht="19" customHeight="1" x14ac:dyDescent="0.35">
      <c r="A47" s="5"/>
      <c r="B47" s="99"/>
      <c r="C47" s="5"/>
      <c r="D47" s="8"/>
      <c r="E47" s="11"/>
      <c r="F47" s="8"/>
      <c r="G47" s="8"/>
      <c r="H47" s="8"/>
      <c r="I47" s="8"/>
      <c r="J47" s="8"/>
      <c r="K47" s="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8" ht="19" customHeight="1" x14ac:dyDescent="0.35">
      <c r="A48" s="5"/>
      <c r="B48" s="99"/>
      <c r="C48" s="5"/>
      <c r="D48" s="8"/>
      <c r="E48" s="11"/>
      <c r="F48" s="8"/>
      <c r="G48" s="8"/>
      <c r="H48" s="8"/>
      <c r="I48" s="8"/>
      <c r="J48" s="8"/>
      <c r="K48" s="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9" customHeight="1" x14ac:dyDescent="0.35">
      <c r="A49" s="5"/>
      <c r="B49" s="98"/>
      <c r="C49" s="5"/>
      <c r="D49" s="8"/>
      <c r="E49" s="11"/>
      <c r="F49" s="8"/>
      <c r="G49" s="8"/>
      <c r="H49" s="8"/>
      <c r="I49" s="8"/>
      <c r="J49" s="8"/>
      <c r="K49" s="8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9" customHeight="1" x14ac:dyDescent="0.35">
      <c r="A50" s="5"/>
      <c r="B50" s="98"/>
      <c r="C50" s="5"/>
      <c r="D50" s="8"/>
      <c r="E50" s="11"/>
      <c r="F50" s="8"/>
      <c r="G50" s="8"/>
      <c r="H50" s="8"/>
      <c r="I50" s="8"/>
      <c r="J50" s="8"/>
      <c r="K50" s="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9" customHeight="1" x14ac:dyDescent="0.35">
      <c r="A51" s="5"/>
      <c r="B51" s="98"/>
      <c r="C51" s="5"/>
      <c r="D51" s="8"/>
      <c r="E51" s="11"/>
      <c r="F51" s="8"/>
      <c r="G51" s="8"/>
      <c r="H51" s="8"/>
      <c r="I51" s="8"/>
      <c r="J51" s="8"/>
      <c r="K51" s="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9" customHeight="1" x14ac:dyDescent="0.35">
      <c r="A52" s="5"/>
      <c r="B52" s="98"/>
      <c r="C52" s="5"/>
      <c r="D52" s="8"/>
      <c r="E52" s="11"/>
      <c r="F52" s="8"/>
      <c r="G52" s="8"/>
      <c r="H52" s="8"/>
      <c r="I52" s="8"/>
      <c r="J52" s="8"/>
      <c r="K52" s="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9" customHeight="1" x14ac:dyDescent="0.35">
      <c r="A53" s="5"/>
      <c r="B53" s="98"/>
      <c r="C53" s="5"/>
      <c r="D53" s="8"/>
      <c r="E53" s="11"/>
      <c r="F53" s="8"/>
      <c r="G53" s="8"/>
      <c r="H53" s="8"/>
      <c r="I53" s="8"/>
      <c r="J53" s="8"/>
      <c r="K53" s="8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9" customHeight="1" x14ac:dyDescent="0.35">
      <c r="A54" s="5"/>
      <c r="B54" s="29"/>
      <c r="C54" s="5"/>
      <c r="D54" s="8"/>
      <c r="E54" s="11"/>
      <c r="F54" s="8"/>
      <c r="G54" s="8"/>
      <c r="H54" s="8"/>
      <c r="I54" s="8"/>
      <c r="J54" s="8"/>
      <c r="K54" s="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9" customHeight="1" x14ac:dyDescent="0.35">
      <c r="A55" s="5"/>
      <c r="B55" s="29"/>
      <c r="C55" s="5"/>
      <c r="D55" s="8"/>
      <c r="E55" s="11"/>
      <c r="F55" s="8"/>
      <c r="G55" s="8"/>
      <c r="H55" s="8"/>
      <c r="I55" s="8"/>
      <c r="J55" s="8"/>
      <c r="K55" s="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9" customHeight="1" x14ac:dyDescent="0.35">
      <c r="A56" s="5"/>
      <c r="B56" s="29"/>
      <c r="C56" s="5"/>
      <c r="D56" s="8"/>
      <c r="E56" s="11"/>
      <c r="F56" s="8"/>
      <c r="G56" s="8"/>
      <c r="H56" s="8"/>
      <c r="I56" s="8"/>
      <c r="J56" s="8"/>
      <c r="K56" s="8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9" customHeight="1" x14ac:dyDescent="0.35">
      <c r="A57" s="5"/>
      <c r="B57" s="29"/>
      <c r="C57" s="5"/>
      <c r="D57" s="8"/>
      <c r="E57" s="11"/>
      <c r="F57" s="8"/>
      <c r="G57" s="8"/>
      <c r="H57" s="8"/>
      <c r="I57" s="8"/>
      <c r="J57" s="8"/>
      <c r="K57" s="8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9" customHeight="1" x14ac:dyDescent="0.35">
      <c r="A58" s="5"/>
      <c r="B58" s="29"/>
      <c r="C58" s="5"/>
      <c r="D58" s="8"/>
      <c r="E58" s="11"/>
      <c r="F58" s="8"/>
      <c r="G58" s="8"/>
      <c r="H58" s="8"/>
      <c r="I58" s="8"/>
      <c r="J58" s="8"/>
      <c r="K58" s="8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9" customHeight="1" x14ac:dyDescent="0.35">
      <c r="A59" s="5"/>
      <c r="B59" s="29"/>
      <c r="C59" s="5"/>
      <c r="D59" s="8"/>
      <c r="E59" s="11"/>
      <c r="F59" s="8"/>
      <c r="G59" s="8"/>
      <c r="H59" s="8"/>
      <c r="I59" s="8"/>
      <c r="J59" s="8"/>
      <c r="K59" s="8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9" customHeight="1" x14ac:dyDescent="0.35">
      <c r="A60" s="5"/>
      <c r="B60" s="29"/>
      <c r="C60" s="5"/>
      <c r="D60" s="8"/>
      <c r="E60" s="11"/>
      <c r="F60" s="8"/>
      <c r="G60" s="8"/>
      <c r="H60" s="8"/>
      <c r="I60" s="8"/>
      <c r="J60" s="8"/>
      <c r="K60" s="8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9" customHeight="1" x14ac:dyDescent="0.35">
      <c r="A61" s="5"/>
      <c r="B61" s="29"/>
      <c r="C61" s="5"/>
      <c r="D61" s="8"/>
      <c r="E61" s="11"/>
      <c r="F61" s="8"/>
      <c r="G61" s="8"/>
      <c r="H61" s="8"/>
      <c r="I61" s="8"/>
      <c r="J61" s="8"/>
      <c r="K61" s="8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9" customHeight="1" x14ac:dyDescent="0.35">
      <c r="A62" s="5"/>
      <c r="B62" s="29"/>
      <c r="C62" s="5"/>
      <c r="D62" s="8"/>
      <c r="E62" s="11"/>
      <c r="F62" s="8"/>
      <c r="G62" s="8"/>
      <c r="H62" s="8"/>
      <c r="I62" s="8"/>
      <c r="J62" s="8"/>
      <c r="K62" s="8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9" customHeight="1" x14ac:dyDescent="0.35">
      <c r="A63" s="5"/>
      <c r="B63" s="29"/>
      <c r="C63" s="5"/>
      <c r="D63" s="8"/>
      <c r="E63" s="11"/>
      <c r="F63" s="8"/>
      <c r="G63" s="8"/>
      <c r="H63" s="8"/>
      <c r="I63" s="8"/>
      <c r="J63" s="8"/>
      <c r="K63" s="8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9" customHeight="1" x14ac:dyDescent="0.35">
      <c r="A64" s="5"/>
      <c r="B64" s="29"/>
      <c r="C64" s="5"/>
      <c r="D64" s="8"/>
      <c r="E64" s="11"/>
      <c r="F64" s="8"/>
      <c r="G64" s="8"/>
      <c r="H64" s="8"/>
      <c r="I64" s="8"/>
      <c r="J64" s="8"/>
      <c r="K64" s="8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9" customHeight="1" x14ac:dyDescent="0.35">
      <c r="A65" s="5"/>
      <c r="B65" s="5"/>
      <c r="C65" s="5"/>
      <c r="D65" s="8"/>
      <c r="E65" s="11"/>
      <c r="F65" s="8"/>
      <c r="G65" s="8"/>
      <c r="H65" s="8"/>
      <c r="I65" s="8"/>
      <c r="J65" s="8"/>
      <c r="K65" s="8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9" customHeight="1" x14ac:dyDescent="0.35">
      <c r="A66" s="5"/>
      <c r="B66" s="5"/>
      <c r="C66" s="5"/>
      <c r="D66" s="8"/>
      <c r="E66" s="11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9" customHeight="1" x14ac:dyDescent="0.35">
      <c r="A67" s="5"/>
      <c r="B67" s="5"/>
      <c r="C67" s="5"/>
      <c r="D67" s="8"/>
      <c r="E67" s="11"/>
      <c r="F67" s="8"/>
      <c r="G67" s="8"/>
      <c r="H67" s="8"/>
      <c r="I67" s="8"/>
      <c r="J67" s="8"/>
      <c r="K67" s="8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9" customHeight="1" x14ac:dyDescent="0.35">
      <c r="A68" s="5"/>
      <c r="B68" s="5"/>
      <c r="C68" s="5"/>
      <c r="D68" s="8"/>
      <c r="E68" s="11"/>
      <c r="F68" s="8"/>
      <c r="G68" s="8"/>
      <c r="H68" s="8"/>
      <c r="I68" s="8"/>
      <c r="J68" s="8"/>
      <c r="K68" s="8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9" customHeight="1" x14ac:dyDescent="0.35">
      <c r="A69" s="5"/>
      <c r="B69" s="5"/>
      <c r="C69" s="5"/>
      <c r="D69" s="8"/>
      <c r="E69" s="11"/>
      <c r="F69" s="8"/>
      <c r="G69" s="8"/>
      <c r="H69" s="8"/>
      <c r="I69" s="8"/>
      <c r="J69" s="8"/>
      <c r="K69" s="8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9" customHeight="1" x14ac:dyDescent="0.35">
      <c r="A70" s="5"/>
      <c r="B70" s="5"/>
      <c r="C70" s="5"/>
      <c r="D70" s="8"/>
      <c r="E70" s="11"/>
      <c r="F70" s="8"/>
      <c r="G70" s="8"/>
      <c r="H70" s="8"/>
      <c r="I70" s="8"/>
      <c r="J70" s="8"/>
      <c r="K70" s="8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9" customHeight="1" x14ac:dyDescent="0.35">
      <c r="A71" s="5"/>
      <c r="B71" s="5"/>
      <c r="C71" s="5"/>
      <c r="D71" s="8"/>
      <c r="E71" s="11"/>
      <c r="F71" s="8"/>
      <c r="G71" s="8"/>
      <c r="H71" s="8"/>
      <c r="I71" s="8"/>
      <c r="J71" s="8"/>
      <c r="K71" s="8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9" customHeight="1" x14ac:dyDescent="0.35">
      <c r="A72" s="5"/>
      <c r="B72" s="5"/>
      <c r="C72" s="5"/>
      <c r="D72" s="8"/>
      <c r="E72" s="11"/>
      <c r="F72" s="8"/>
      <c r="G72" s="8"/>
      <c r="H72" s="8"/>
      <c r="I72" s="8"/>
      <c r="J72" s="8"/>
      <c r="K72" s="8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9" customHeight="1" x14ac:dyDescent="0.35">
      <c r="A73" s="5"/>
      <c r="B73" s="5"/>
      <c r="C73" s="5"/>
      <c r="D73" s="8"/>
      <c r="E73" s="11"/>
      <c r="F73" s="8"/>
      <c r="G73" s="8"/>
      <c r="H73" s="8"/>
      <c r="I73" s="8"/>
      <c r="J73" s="8"/>
      <c r="K73" s="8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9" customHeight="1" x14ac:dyDescent="0.35">
      <c r="A74" s="5"/>
      <c r="B74" s="5"/>
      <c r="C74" s="5"/>
      <c r="D74" s="8"/>
      <c r="E74" s="11"/>
      <c r="F74" s="8"/>
      <c r="G74" s="8"/>
      <c r="H74" s="8"/>
      <c r="I74" s="8"/>
      <c r="J74" s="8"/>
      <c r="K74" s="8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9" customHeight="1" x14ac:dyDescent="0.35">
      <c r="A75" s="5"/>
      <c r="B75" s="5"/>
      <c r="C75" s="5"/>
      <c r="D75" s="8"/>
      <c r="E75" s="11"/>
      <c r="F75" s="8"/>
      <c r="G75" s="8"/>
      <c r="H75" s="8"/>
      <c r="I75" s="8"/>
      <c r="J75" s="8"/>
      <c r="K75" s="8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9" customHeight="1" x14ac:dyDescent="0.35">
      <c r="A76" s="5"/>
      <c r="B76" s="5"/>
      <c r="C76" s="5"/>
      <c r="D76" s="8"/>
      <c r="E76" s="11"/>
      <c r="F76" s="8"/>
      <c r="G76" s="8"/>
      <c r="H76" s="8"/>
      <c r="I76" s="8"/>
      <c r="J76" s="8"/>
      <c r="K76" s="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9" customHeight="1" x14ac:dyDescent="0.35">
      <c r="A77" s="5"/>
      <c r="B77" s="5"/>
      <c r="C77" s="5"/>
      <c r="D77" s="8"/>
      <c r="E77" s="11"/>
      <c r="F77" s="8"/>
      <c r="G77" s="8"/>
      <c r="H77" s="8"/>
      <c r="I77" s="8"/>
      <c r="J77" s="8"/>
      <c r="K77" s="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9" customHeight="1" x14ac:dyDescent="0.35">
      <c r="A78" s="5"/>
      <c r="B78" s="5"/>
      <c r="C78" s="5"/>
      <c r="D78" s="8"/>
      <c r="E78" s="11"/>
      <c r="F78" s="8"/>
      <c r="G78" s="8"/>
      <c r="H78" s="8"/>
      <c r="I78" s="8"/>
      <c r="J78" s="8"/>
      <c r="K78" s="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9" customHeight="1" x14ac:dyDescent="0.35">
      <c r="A79" s="5"/>
      <c r="B79" s="5"/>
      <c r="C79" s="5"/>
      <c r="D79" s="8"/>
      <c r="E79" s="11"/>
      <c r="F79" s="8"/>
      <c r="G79" s="8"/>
      <c r="H79" s="8"/>
      <c r="I79" s="8"/>
      <c r="J79" s="8"/>
      <c r="K79" s="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9" customHeight="1" x14ac:dyDescent="0.35">
      <c r="A80" s="5"/>
      <c r="B80" s="5"/>
      <c r="C80" s="5"/>
      <c r="D80" s="8"/>
      <c r="E80" s="11"/>
      <c r="F80" s="8"/>
      <c r="G80" s="8"/>
      <c r="H80" s="8"/>
      <c r="I80" s="8"/>
      <c r="J80" s="8"/>
      <c r="K80" s="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9" customHeight="1" x14ac:dyDescent="0.35">
      <c r="A81" s="5"/>
      <c r="B81" s="5"/>
      <c r="C81" s="5"/>
      <c r="D81" s="8"/>
      <c r="E81" s="11"/>
      <c r="F81" s="8"/>
      <c r="G81" s="8"/>
      <c r="H81" s="8"/>
      <c r="I81" s="8"/>
      <c r="J81" s="8"/>
      <c r="K81" s="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9" customHeight="1" x14ac:dyDescent="0.35">
      <c r="A82" s="5"/>
      <c r="B82" s="5"/>
      <c r="C82" s="5"/>
      <c r="D82" s="8"/>
      <c r="E82" s="11"/>
      <c r="F82" s="8"/>
      <c r="G82" s="8"/>
      <c r="H82" s="8"/>
      <c r="I82" s="8"/>
      <c r="J82" s="8"/>
      <c r="K82" s="8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9" customHeight="1" x14ac:dyDescent="0.35">
      <c r="A83" s="5"/>
      <c r="B83" s="5"/>
      <c r="C83" s="5"/>
      <c r="D83" s="8"/>
      <c r="E83" s="11"/>
      <c r="F83" s="8"/>
      <c r="G83" s="8"/>
      <c r="H83" s="8"/>
      <c r="I83" s="8"/>
      <c r="J83" s="8"/>
      <c r="K83" s="8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9" customHeight="1" x14ac:dyDescent="0.35">
      <c r="A84" s="5"/>
      <c r="B84" s="5"/>
      <c r="C84" s="5"/>
      <c r="D84" s="8"/>
      <c r="E84" s="11"/>
      <c r="F84" s="8"/>
      <c r="G84" s="8"/>
      <c r="H84" s="8"/>
      <c r="I84" s="8"/>
      <c r="J84" s="8"/>
      <c r="K84" s="8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9" customHeight="1" x14ac:dyDescent="0.35">
      <c r="A85" s="5"/>
      <c r="B85" s="5"/>
      <c r="C85" s="5"/>
      <c r="D85" s="8"/>
      <c r="E85" s="11"/>
      <c r="F85" s="8"/>
      <c r="G85" s="8"/>
      <c r="H85" s="8"/>
      <c r="I85" s="8"/>
      <c r="J85" s="8"/>
      <c r="K85" s="8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9" customHeight="1" x14ac:dyDescent="0.35">
      <c r="A86" s="5"/>
      <c r="B86" s="5"/>
      <c r="C86" s="5"/>
      <c r="D86" s="8"/>
      <c r="E86" s="11"/>
      <c r="F86" s="8"/>
      <c r="G86" s="8"/>
      <c r="H86" s="8"/>
      <c r="I86" s="8"/>
      <c r="J86" s="8"/>
      <c r="K86" s="8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9" customHeight="1" x14ac:dyDescent="0.35">
      <c r="A87" s="5"/>
      <c r="B87" s="5"/>
      <c r="C87" s="5"/>
      <c r="D87" s="8"/>
      <c r="E87" s="11"/>
      <c r="F87" s="8"/>
      <c r="G87" s="8"/>
      <c r="H87" s="8"/>
      <c r="I87" s="8"/>
      <c r="J87" s="8"/>
      <c r="K87" s="8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9" customHeight="1" x14ac:dyDescent="0.35">
      <c r="A88" s="5"/>
      <c r="B88" s="5"/>
      <c r="C88" s="5"/>
      <c r="D88" s="8"/>
      <c r="E88" s="11"/>
      <c r="F88" s="8"/>
      <c r="G88" s="8"/>
      <c r="H88" s="8"/>
      <c r="I88" s="8"/>
      <c r="J88" s="8"/>
      <c r="K88" s="8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9" customHeight="1" x14ac:dyDescent="0.35">
      <c r="A89" s="5"/>
      <c r="B89" s="5"/>
      <c r="C89" s="5"/>
      <c r="D89" s="8"/>
      <c r="E89" s="11"/>
      <c r="F89" s="8"/>
      <c r="G89" s="8"/>
      <c r="H89" s="8"/>
      <c r="I89" s="8"/>
      <c r="J89" s="8"/>
      <c r="K89" s="8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9" customHeight="1" x14ac:dyDescent="0.35">
      <c r="A90" s="5"/>
      <c r="B90" s="5"/>
      <c r="C90" s="5"/>
      <c r="D90" s="8"/>
      <c r="E90" s="11"/>
      <c r="F90" s="8"/>
      <c r="G90" s="8"/>
      <c r="H90" s="8"/>
      <c r="I90" s="8"/>
      <c r="J90" s="8"/>
      <c r="K90" s="8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9" customHeight="1" x14ac:dyDescent="0.35">
      <c r="A91" s="5"/>
      <c r="B91" s="5"/>
      <c r="C91" s="5"/>
      <c r="D91" s="8"/>
      <c r="E91" s="11"/>
      <c r="F91" s="8"/>
      <c r="G91" s="8"/>
      <c r="H91" s="8"/>
      <c r="I91" s="8"/>
      <c r="J91" s="8"/>
      <c r="K91" s="8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9" customHeight="1" x14ac:dyDescent="0.35">
      <c r="A92" s="5"/>
      <c r="B92" s="5"/>
      <c r="C92" s="5"/>
      <c r="D92" s="8"/>
      <c r="E92" s="11"/>
      <c r="F92" s="8"/>
      <c r="G92" s="8"/>
      <c r="H92" s="8"/>
      <c r="I92" s="8"/>
      <c r="J92" s="8"/>
      <c r="K92" s="8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9" customHeight="1" x14ac:dyDescent="0.35">
      <c r="A93" s="5"/>
      <c r="B93" s="5"/>
      <c r="C93" s="5"/>
      <c r="D93" s="8"/>
      <c r="E93" s="11"/>
      <c r="F93" s="8"/>
      <c r="G93" s="8"/>
      <c r="H93" s="8"/>
      <c r="I93" s="8"/>
      <c r="J93" s="8"/>
      <c r="K93" s="8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9" customHeight="1" x14ac:dyDescent="0.35">
      <c r="A94" s="5"/>
      <c r="B94" s="5"/>
      <c r="C94" s="5"/>
      <c r="D94" s="8"/>
      <c r="E94" s="11"/>
      <c r="F94" s="8"/>
      <c r="G94" s="8"/>
      <c r="H94" s="8"/>
      <c r="I94" s="8"/>
      <c r="J94" s="8"/>
      <c r="K94" s="8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9" customHeight="1" x14ac:dyDescent="0.35">
      <c r="A95" s="5"/>
      <c r="B95" s="5"/>
      <c r="C95" s="5"/>
      <c r="D95" s="8"/>
      <c r="E95" s="11"/>
      <c r="F95" s="8"/>
      <c r="G95" s="8"/>
      <c r="H95" s="8"/>
      <c r="I95" s="8"/>
      <c r="J95" s="8"/>
      <c r="K95" s="8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9" customHeight="1" x14ac:dyDescent="0.35">
      <c r="A96" s="5"/>
      <c r="B96" s="5"/>
      <c r="C96" s="5"/>
      <c r="D96" s="8"/>
      <c r="E96" s="11"/>
      <c r="F96" s="8"/>
      <c r="G96" s="8"/>
      <c r="H96" s="8"/>
      <c r="I96" s="8"/>
      <c r="J96" s="8"/>
      <c r="K96" s="8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9" customHeight="1" x14ac:dyDescent="0.35">
      <c r="A97" s="5"/>
      <c r="B97" s="5"/>
      <c r="C97" s="5"/>
      <c r="D97" s="8"/>
      <c r="E97" s="11"/>
      <c r="F97" s="8"/>
      <c r="G97" s="8"/>
      <c r="H97" s="8"/>
      <c r="I97" s="8"/>
      <c r="J97" s="8"/>
      <c r="K97" s="8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9" customHeight="1" x14ac:dyDescent="0.35">
      <c r="A98" s="5"/>
      <c r="B98" s="5"/>
      <c r="C98" s="5"/>
      <c r="D98" s="8"/>
      <c r="E98" s="11"/>
      <c r="F98" s="8"/>
      <c r="G98" s="8"/>
      <c r="H98" s="8"/>
      <c r="I98" s="8"/>
      <c r="J98" s="8"/>
      <c r="K98" s="8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9" customHeight="1" x14ac:dyDescent="0.35">
      <c r="A99" s="5"/>
      <c r="B99" s="5"/>
      <c r="C99" s="5"/>
      <c r="D99" s="8"/>
      <c r="E99" s="11"/>
      <c r="F99" s="8"/>
      <c r="G99" s="8"/>
      <c r="H99" s="8"/>
      <c r="I99" s="8"/>
      <c r="J99" s="8"/>
      <c r="K99" s="8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8"/>
      <c r="J100" s="8"/>
      <c r="K100" s="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8"/>
      <c r="J101" s="8"/>
      <c r="K101" s="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8"/>
      <c r="J102" s="8"/>
      <c r="K102" s="8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8"/>
      <c r="J103" s="8"/>
      <c r="K103" s="8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8"/>
      <c r="J104" s="8"/>
      <c r="K104" s="8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8"/>
      <c r="J105" s="8"/>
      <c r="K105" s="8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8"/>
      <c r="J106" s="8"/>
      <c r="K106" s="8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8"/>
      <c r="J107" s="8"/>
      <c r="K107" s="8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8"/>
      <c r="J108" s="8"/>
      <c r="K108" s="8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8"/>
      <c r="J109" s="8"/>
      <c r="K109" s="8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8"/>
      <c r="J110" s="8"/>
      <c r="K110" s="8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8"/>
      <c r="J111" s="8"/>
      <c r="K111" s="8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8"/>
      <c r="J112" s="8"/>
      <c r="K112" s="8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8"/>
      <c r="J113" s="8"/>
      <c r="K113" s="8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8"/>
      <c r="J114" s="8"/>
      <c r="K114" s="8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8"/>
      <c r="J115" s="8"/>
      <c r="K115" s="8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8"/>
      <c r="J116" s="8"/>
      <c r="K116" s="8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8"/>
      <c r="J117" s="8"/>
      <c r="K117" s="8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8"/>
      <c r="J118" s="8"/>
      <c r="K118" s="8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8"/>
      <c r="J119" s="8"/>
      <c r="K119" s="8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8"/>
      <c r="J120" s="8"/>
      <c r="K120" s="8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8"/>
      <c r="J121" s="8"/>
      <c r="K121" s="8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8"/>
      <c r="J122" s="8"/>
      <c r="K122" s="8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8"/>
      <c r="J123" s="8"/>
      <c r="K123" s="8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8"/>
      <c r="J124" s="8"/>
      <c r="K124" s="8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8"/>
      <c r="J125" s="8"/>
      <c r="K125" s="8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8"/>
      <c r="J126" s="8"/>
      <c r="K126" s="8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8"/>
      <c r="J127" s="8"/>
      <c r="K127" s="8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8"/>
      <c r="J128" s="8"/>
      <c r="K128" s="8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8"/>
      <c r="J129" s="8"/>
      <c r="K129" s="8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8"/>
      <c r="J130" s="8"/>
      <c r="K130" s="8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8"/>
      <c r="J131" s="8"/>
      <c r="K131" s="8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8"/>
      <c r="J132" s="8"/>
      <c r="K132" s="8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8"/>
      <c r="J133" s="8"/>
      <c r="K133" s="8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8"/>
      <c r="J134" s="8"/>
      <c r="K134" s="8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8"/>
      <c r="J135" s="8"/>
      <c r="K135" s="8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8"/>
      <c r="J136" s="8"/>
      <c r="K136" s="8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8"/>
      <c r="J137" s="8"/>
      <c r="K137" s="8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8"/>
      <c r="J138" s="8"/>
      <c r="K138" s="8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9" customHeight="1" x14ac:dyDescent="0.35">
      <c r="A829" s="5"/>
      <c r="B829" s="5"/>
      <c r="C829" s="5"/>
      <c r="D829" s="8"/>
      <c r="E829" s="11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9" customHeight="1" x14ac:dyDescent="0.35">
      <c r="A830" s="5"/>
      <c r="B830" s="5"/>
      <c r="C830" s="5"/>
      <c r="D830" s="8"/>
      <c r="E830" s="11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9" customHeight="1" x14ac:dyDescent="0.35">
      <c r="A831" s="5"/>
      <c r="B831" s="5"/>
      <c r="C831" s="5"/>
      <c r="D831" s="8"/>
      <c r="E831" s="11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9" customHeight="1" x14ac:dyDescent="0.35">
      <c r="A832" s="5"/>
      <c r="B832" s="5"/>
      <c r="C832" s="5"/>
      <c r="D832" s="8"/>
      <c r="E832" s="11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9" customHeight="1" x14ac:dyDescent="0.35">
      <c r="A833" s="5"/>
      <c r="B833" s="5"/>
      <c r="C833" s="5"/>
      <c r="D833" s="8"/>
      <c r="E833" s="11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9" customHeight="1" x14ac:dyDescent="0.35">
      <c r="A834" s="5"/>
      <c r="B834" s="5"/>
      <c r="C834" s="5"/>
      <c r="D834" s="8"/>
      <c r="E834" s="11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9" customHeight="1" x14ac:dyDescent="0.35">
      <c r="A835" s="5"/>
      <c r="B835" s="5"/>
      <c r="C835" s="5"/>
      <c r="D835" s="8"/>
      <c r="E835" s="11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9" customHeight="1" x14ac:dyDescent="0.35">
      <c r="A836" s="5"/>
      <c r="B836" s="5"/>
      <c r="C836" s="5"/>
      <c r="D836" s="8"/>
      <c r="E836" s="11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9" customHeight="1" x14ac:dyDescent="0.35">
      <c r="A837" s="5"/>
      <c r="B837" s="5"/>
      <c r="C837" s="5"/>
      <c r="D837" s="8"/>
      <c r="E837" s="11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9" customHeight="1" x14ac:dyDescent="0.35">
      <c r="A838" s="5"/>
      <c r="B838" s="5"/>
      <c r="C838" s="5"/>
      <c r="D838" s="8"/>
      <c r="E838" s="11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9" customHeight="1" x14ac:dyDescent="0.35">
      <c r="A839" s="5"/>
      <c r="B839" s="5"/>
      <c r="C839" s="5"/>
      <c r="D839" s="8"/>
      <c r="E839" s="11"/>
      <c r="F839" s="8"/>
      <c r="G839" s="8"/>
      <c r="H839" s="8"/>
      <c r="I839" s="8"/>
      <c r="J839" s="8"/>
      <c r="K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9" customHeight="1" x14ac:dyDescent="0.35">
      <c r="A840" s="5"/>
      <c r="B840" s="5"/>
      <c r="C840" s="5"/>
      <c r="D840" s="8"/>
      <c r="E840" s="11"/>
      <c r="F840" s="8"/>
      <c r="G840" s="8"/>
      <c r="H840" s="8"/>
      <c r="I840" s="8"/>
      <c r="J840" s="8"/>
      <c r="K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9" customHeight="1" x14ac:dyDescent="0.35">
      <c r="A841" s="5"/>
      <c r="B841" s="5"/>
      <c r="C841" s="5"/>
      <c r="D841" s="8"/>
      <c r="E841" s="11"/>
      <c r="F841" s="8"/>
      <c r="G841" s="8"/>
      <c r="H841" s="8"/>
      <c r="I841" s="8"/>
      <c r="J841" s="8"/>
      <c r="K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9" customHeight="1" x14ac:dyDescent="0.35">
      <c r="A842" s="5"/>
      <c r="B842" s="5"/>
      <c r="C842" s="5"/>
      <c r="D842" s="8"/>
      <c r="E842" s="11"/>
      <c r="F842" s="8"/>
      <c r="G842" s="8"/>
      <c r="H842" s="8"/>
      <c r="I842" s="8"/>
      <c r="J842" s="8"/>
      <c r="K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9" customHeight="1" x14ac:dyDescent="0.35">
      <c r="A843" s="5"/>
      <c r="B843" s="5"/>
      <c r="C843" s="5"/>
      <c r="D843" s="8"/>
      <c r="E843" s="11"/>
      <c r="F843" s="8"/>
      <c r="G843" s="8"/>
      <c r="H843" s="8"/>
      <c r="I843" s="8"/>
      <c r="J843" s="8"/>
      <c r="K843" s="8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9" customHeight="1" x14ac:dyDescent="0.35">
      <c r="A844" s="5"/>
      <c r="B844" s="5"/>
      <c r="C844" s="5"/>
      <c r="D844" s="8"/>
      <c r="E844" s="11"/>
      <c r="F844" s="8"/>
      <c r="G844" s="8"/>
      <c r="H844" s="8"/>
      <c r="I844" s="8"/>
      <c r="J844" s="8"/>
      <c r="K844" s="8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9" customHeight="1" x14ac:dyDescent="0.35">
      <c r="A845" s="5"/>
      <c r="B845" s="5"/>
      <c r="C845" s="5"/>
      <c r="D845" s="8"/>
      <c r="E845" s="11"/>
      <c r="F845" s="8"/>
      <c r="G845" s="8"/>
      <c r="H845" s="8"/>
      <c r="I845" s="8"/>
      <c r="J845" s="8"/>
      <c r="K845" s="8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9" customHeight="1" x14ac:dyDescent="0.35">
      <c r="A846" s="5"/>
      <c r="B846" s="5"/>
      <c r="C846" s="5"/>
      <c r="D846" s="8"/>
      <c r="E846" s="11"/>
      <c r="F846" s="8"/>
      <c r="G846" s="8"/>
      <c r="H846" s="8"/>
      <c r="I846" s="8"/>
      <c r="J846" s="8"/>
      <c r="K846" s="8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9" customHeight="1" x14ac:dyDescent="0.35">
      <c r="A847" s="5"/>
      <c r="B847" s="5"/>
      <c r="C847" s="5"/>
      <c r="D847" s="8"/>
      <c r="E847" s="11"/>
      <c r="F847" s="8"/>
      <c r="G847" s="8"/>
      <c r="H847" s="8"/>
      <c r="I847" s="8"/>
      <c r="J847" s="8"/>
      <c r="K847" s="8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9" customHeight="1" x14ac:dyDescent="0.35">
      <c r="A848" s="5"/>
      <c r="B848" s="5"/>
      <c r="C848" s="5"/>
      <c r="D848" s="8"/>
      <c r="E848" s="11"/>
      <c r="F848" s="8"/>
      <c r="G848" s="8"/>
      <c r="H848" s="8"/>
      <c r="I848" s="8"/>
      <c r="J848" s="8"/>
      <c r="K848" s="8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9" customHeight="1" x14ac:dyDescent="0.35">
      <c r="A849" s="5"/>
      <c r="B849" s="5"/>
      <c r="C849" s="5"/>
      <c r="D849" s="8"/>
      <c r="E849" s="11"/>
      <c r="F849" s="8"/>
      <c r="G849" s="8"/>
      <c r="H849" s="8"/>
      <c r="I849" s="8"/>
      <c r="J849" s="8"/>
      <c r="K849" s="8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9" customHeight="1" x14ac:dyDescent="0.35">
      <c r="A850" s="5"/>
      <c r="B850" s="5"/>
      <c r="C850" s="5"/>
      <c r="D850" s="8"/>
      <c r="E850" s="11"/>
      <c r="F850" s="8"/>
      <c r="G850" s="8"/>
      <c r="H850" s="8"/>
      <c r="I850" s="8"/>
      <c r="J850" s="8"/>
      <c r="K850" s="8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9" customHeight="1" x14ac:dyDescent="0.35">
      <c r="A851" s="5"/>
      <c r="B851" s="5"/>
      <c r="C851" s="5"/>
      <c r="D851" s="8"/>
      <c r="E851" s="11"/>
      <c r="F851" s="8"/>
      <c r="G851" s="8"/>
      <c r="H851" s="8"/>
      <c r="I851" s="8"/>
      <c r="J851" s="8"/>
      <c r="K851" s="8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9" customHeight="1" x14ac:dyDescent="0.35">
      <c r="A852" s="5"/>
      <c r="B852" s="5"/>
      <c r="C852" s="5"/>
      <c r="D852" s="8"/>
      <c r="E852" s="11"/>
      <c r="F852" s="8"/>
      <c r="G852" s="8"/>
      <c r="H852" s="8"/>
      <c r="I852" s="8"/>
      <c r="J852" s="8"/>
      <c r="K852" s="8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9" customHeight="1" x14ac:dyDescent="0.35">
      <c r="A853" s="5"/>
      <c r="B853" s="5"/>
      <c r="C853" s="5"/>
      <c r="D853" s="8"/>
      <c r="E853" s="11"/>
      <c r="F853" s="8"/>
      <c r="G853" s="8"/>
      <c r="H853" s="8"/>
      <c r="I853" s="8"/>
      <c r="J853" s="8"/>
      <c r="K853" s="8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</sheetData>
  <mergeCells count="27">
    <mergeCell ref="A1:B1"/>
    <mergeCell ref="E1:G2"/>
    <mergeCell ref="A2:B2"/>
    <mergeCell ref="A4:B4"/>
    <mergeCell ref="A6:B6"/>
    <mergeCell ref="A5:B5"/>
    <mergeCell ref="A3:B3"/>
    <mergeCell ref="B27:C27"/>
    <mergeCell ref="B26:C26"/>
    <mergeCell ref="B20:C20"/>
    <mergeCell ref="B21:C21"/>
    <mergeCell ref="B14:C14"/>
    <mergeCell ref="B17:C17"/>
    <mergeCell ref="B18:C18"/>
    <mergeCell ref="B19:C19"/>
    <mergeCell ref="B22:C22"/>
    <mergeCell ref="B23:C23"/>
    <mergeCell ref="B24:C24"/>
    <mergeCell ref="B15:C15"/>
    <mergeCell ref="B16:C16"/>
    <mergeCell ref="B25:C25"/>
    <mergeCell ref="B12:C12"/>
    <mergeCell ref="B11:C11"/>
    <mergeCell ref="B7:C7"/>
    <mergeCell ref="B8:C8"/>
    <mergeCell ref="B9:C9"/>
    <mergeCell ref="B10:C10"/>
  </mergeCells>
  <printOptions horizontalCentered="1"/>
  <pageMargins left="0.2" right="0.2" top="0.5" bottom="0.25" header="0.3" footer="0.3"/>
  <pageSetup scale="4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A135-4E54-4766-A510-D30DE04DF9EB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5" t="s">
        <v>0</v>
      </c>
      <c r="B1" s="155"/>
      <c r="C1" s="85">
        <f>COMMENTS!C1</f>
        <v>118570</v>
      </c>
      <c r="E1" s="172"/>
      <c r="F1" s="156"/>
      <c r="G1" s="156"/>
      <c r="H1" s="16"/>
    </row>
    <row r="2" spans="1:22" ht="24.75" customHeight="1" thickBot="1" x14ac:dyDescent="0.55000000000000004">
      <c r="A2" s="155" t="s">
        <v>1</v>
      </c>
      <c r="B2" s="155"/>
      <c r="C2" s="1" t="str">
        <f>COMMENTS!C2</f>
        <v>RAGLAN FLEECE CREW</v>
      </c>
      <c r="E2" s="173"/>
      <c r="F2" s="157"/>
      <c r="G2" s="157"/>
      <c r="H2" s="17"/>
    </row>
    <row r="3" spans="1:22" ht="22.75" customHeight="1" thickBot="1" x14ac:dyDescent="0.55000000000000004">
      <c r="A3" s="155" t="s">
        <v>2</v>
      </c>
      <c r="B3" s="155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60" t="s">
        <v>3</v>
      </c>
      <c r="B4" s="160"/>
      <c r="C4" s="15" t="s">
        <v>13</v>
      </c>
      <c r="E4" s="86" t="str">
        <f>COMMENTS!E4</f>
        <v>DATE: 9/10/2024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4" t="s">
        <v>7</v>
      </c>
      <c r="C6" s="17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B993-0DB9-4AF6-9D09-9C09062BE560}">
  <sheetPr>
    <pageSetUpPr fitToPage="1"/>
  </sheetPr>
  <dimension ref="A1:V857"/>
  <sheetViews>
    <sheetView zoomScale="71" zoomScaleNormal="71" zoomScaleSheetLayoutView="44" workbookViewId="0">
      <pane xSplit="8" ySplit="4" topLeftCell="I5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5" t="s">
        <v>0</v>
      </c>
      <c r="B1" s="155"/>
      <c r="C1" s="85">
        <f>COMMENTS!C1</f>
        <v>118570</v>
      </c>
      <c r="E1" s="172"/>
      <c r="F1" s="156"/>
      <c r="G1" s="156"/>
      <c r="H1" s="16"/>
    </row>
    <row r="2" spans="1:22" ht="24.75" customHeight="1" thickBot="1" x14ac:dyDescent="0.55000000000000004">
      <c r="A2" s="155" t="s">
        <v>1</v>
      </c>
      <c r="B2" s="155"/>
      <c r="C2" s="1" t="str">
        <f>COMMENTS!C2</f>
        <v>RAGLAN FLEECE CREW</v>
      </c>
      <c r="E2" s="173"/>
      <c r="F2" s="157"/>
      <c r="G2" s="157"/>
      <c r="H2" s="17"/>
    </row>
    <row r="3" spans="1:22" ht="22.75" customHeight="1" thickBot="1" x14ac:dyDescent="0.55000000000000004">
      <c r="A3" s="155" t="s">
        <v>2</v>
      </c>
      <c r="B3" s="155"/>
      <c r="C3" s="1" t="str">
        <f>COMMENTS!C4</f>
        <v>SP25</v>
      </c>
      <c r="G3" s="13"/>
      <c r="H3" s="17"/>
    </row>
    <row r="4" spans="1:22" ht="22.75" customHeight="1" thickBot="1" x14ac:dyDescent="0.55000000000000004">
      <c r="A4" s="160" t="s">
        <v>3</v>
      </c>
      <c r="B4" s="160"/>
      <c r="C4" s="15" t="s">
        <v>13</v>
      </c>
      <c r="E4" s="86" t="str">
        <f>COMMENTS!E4</f>
        <v>DATE: 9/10/2024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4" t="s">
        <v>7</v>
      </c>
      <c r="C6" s="175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K838"/>
  <sheetViews>
    <sheetView tabSelected="1" view="pageBreakPreview" zoomScale="39" zoomScaleNormal="53" zoomScaleSheetLayoutView="39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N23" sqref="N2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</cols>
  <sheetData>
    <row r="1" spans="1:11" ht="24.75" customHeight="1" thickBot="1" x14ac:dyDescent="1.05">
      <c r="A1" s="155" t="s">
        <v>9</v>
      </c>
      <c r="B1" s="155"/>
      <c r="C1" s="85">
        <f>COMMENTS!C1</f>
        <v>118570</v>
      </c>
      <c r="D1" s="86"/>
      <c r="E1" s="34"/>
      <c r="F1" s="35"/>
      <c r="G1" s="35"/>
      <c r="H1" s="14"/>
      <c r="I1" s="14"/>
      <c r="J1" s="14"/>
    </row>
    <row r="2" spans="1:11" ht="24.75" customHeight="1" thickBot="1" x14ac:dyDescent="1.05">
      <c r="A2" s="155" t="s">
        <v>10</v>
      </c>
      <c r="B2" s="155"/>
      <c r="C2" s="85" t="str">
        <f>COMMENTS!C2</f>
        <v>RAGLAN FLEECE CREW</v>
      </c>
      <c r="D2" s="86"/>
      <c r="F2" s="7"/>
      <c r="G2" s="7"/>
      <c r="H2" s="14"/>
      <c r="I2" s="14"/>
      <c r="J2" s="14"/>
    </row>
    <row r="3" spans="1:11" ht="22.75" customHeight="1" thickBot="1" x14ac:dyDescent="0.55000000000000004">
      <c r="A3" s="161" t="s">
        <v>24</v>
      </c>
      <c r="B3" s="162"/>
      <c r="C3" s="85" t="str">
        <f>COMMENTS!C3</f>
        <v>UNAVALABLE</v>
      </c>
      <c r="D3" s="86"/>
      <c r="F3" s="36"/>
      <c r="G3" s="36"/>
      <c r="H3" s="37"/>
    </row>
    <row r="4" spans="1:11" ht="22.75" customHeight="1" thickBot="1" x14ac:dyDescent="0.55000000000000004">
      <c r="A4" s="155" t="s">
        <v>29</v>
      </c>
      <c r="B4" s="155"/>
      <c r="C4" s="85" t="str">
        <f>COMMENTS!C4</f>
        <v>SP25</v>
      </c>
      <c r="D4" s="86"/>
      <c r="F4" s="86"/>
      <c r="G4" s="86"/>
      <c r="H4" s="37"/>
    </row>
    <row r="5" spans="1:11" ht="22.75" customHeight="1" thickBot="1" x14ac:dyDescent="0.55000000000000004">
      <c r="A5" s="160" t="s">
        <v>11</v>
      </c>
      <c r="B5" s="160"/>
      <c r="C5" s="85" t="str">
        <f>COMMENTS!C5</f>
        <v>M</v>
      </c>
      <c r="D5" s="86"/>
      <c r="F5" s="36"/>
      <c r="G5" s="36"/>
    </row>
    <row r="6" spans="1:11" ht="22.75" customHeight="1" thickBot="1" x14ac:dyDescent="0.55000000000000004">
      <c r="A6" s="161" t="s">
        <v>8</v>
      </c>
      <c r="B6" s="162"/>
      <c r="C6" s="85">
        <f>COMMENTS!C6</f>
        <v>0</v>
      </c>
      <c r="D6" s="86"/>
      <c r="J6" s="39"/>
    </row>
    <row r="7" spans="1:11" ht="39.75" customHeight="1" thickBot="1" x14ac:dyDescent="0.4">
      <c r="A7" s="40"/>
      <c r="B7" s="174" t="s">
        <v>4</v>
      </c>
      <c r="C7" s="184"/>
      <c r="D7" s="136"/>
      <c r="E7" s="41" t="s">
        <v>14</v>
      </c>
      <c r="F7" s="42"/>
      <c r="G7" s="42"/>
      <c r="H7" s="42" t="s">
        <v>15</v>
      </c>
      <c r="I7" s="43"/>
      <c r="J7" s="44"/>
      <c r="K7" s="45"/>
    </row>
    <row r="8" spans="1:11" ht="36" customHeight="1" thickBot="1" x14ac:dyDescent="0.4">
      <c r="A8" s="77"/>
      <c r="B8" s="185" t="s">
        <v>6</v>
      </c>
      <c r="C8" s="186"/>
      <c r="D8" s="137"/>
      <c r="E8" s="78"/>
      <c r="F8" s="79" t="s">
        <v>50</v>
      </c>
      <c r="G8" s="79" t="s">
        <v>16</v>
      </c>
      <c r="H8" s="80" t="s">
        <v>13</v>
      </c>
      <c r="I8" s="81" t="s">
        <v>17</v>
      </c>
      <c r="J8" s="82" t="s">
        <v>18</v>
      </c>
      <c r="K8" s="82" t="s">
        <v>19</v>
      </c>
    </row>
    <row r="9" spans="1:11" ht="22" customHeight="1" x14ac:dyDescent="0.35">
      <c r="A9" s="54">
        <v>1</v>
      </c>
      <c r="B9" s="182" t="s">
        <v>20</v>
      </c>
      <c r="C9" s="183"/>
      <c r="D9" s="138" t="s">
        <v>67</v>
      </c>
      <c r="E9" s="53">
        <v>0.25</v>
      </c>
      <c r="F9" s="55">
        <f>G9-1/4</f>
        <v>6.5</v>
      </c>
      <c r="G9" s="55">
        <f>H9-1/4</f>
        <v>6.75</v>
      </c>
      <c r="H9" s="56">
        <v>7</v>
      </c>
      <c r="I9" s="57">
        <f>H9+1/4</f>
        <v>7.25</v>
      </c>
      <c r="J9" s="57">
        <f>H9+0.5</f>
        <v>7.5</v>
      </c>
      <c r="K9" s="58">
        <f>I9+0.5</f>
        <v>7.75</v>
      </c>
    </row>
    <row r="10" spans="1:11" ht="22" customHeight="1" x14ac:dyDescent="0.35">
      <c r="A10" s="46">
        <v>3</v>
      </c>
      <c r="B10" s="177" t="s">
        <v>25</v>
      </c>
      <c r="C10" s="177"/>
      <c r="D10" s="138" t="s">
        <v>68</v>
      </c>
      <c r="E10" s="32">
        <v>0.75</v>
      </c>
      <c r="F10" s="47">
        <f t="shared" ref="F10:G12" si="0">G10-1</f>
        <v>21.5</v>
      </c>
      <c r="G10" s="47">
        <f t="shared" si="0"/>
        <v>22.5</v>
      </c>
      <c r="H10" s="48">
        <v>23.5</v>
      </c>
      <c r="I10" s="23">
        <f>H10+1</f>
        <v>24.5</v>
      </c>
      <c r="J10" s="23">
        <f t="shared" ref="J10" si="1">H10+2</f>
        <v>25.5</v>
      </c>
      <c r="K10" s="49">
        <f t="shared" ref="K10" si="2">I10+2</f>
        <v>26.5</v>
      </c>
    </row>
    <row r="11" spans="1:11" ht="22" customHeight="1" x14ac:dyDescent="0.35">
      <c r="A11" s="46">
        <v>4</v>
      </c>
      <c r="B11" s="176" t="s">
        <v>26</v>
      </c>
      <c r="C11" s="177"/>
      <c r="D11" s="138" t="s">
        <v>69</v>
      </c>
      <c r="E11" s="32">
        <v>0.75</v>
      </c>
      <c r="F11" s="47">
        <f t="shared" si="0"/>
        <v>16.5</v>
      </c>
      <c r="G11" s="47">
        <f t="shared" si="0"/>
        <v>17.5</v>
      </c>
      <c r="H11" s="48">
        <v>18.5</v>
      </c>
      <c r="I11" s="23">
        <f>H11+1</f>
        <v>19.5</v>
      </c>
      <c r="J11" s="23">
        <f t="shared" ref="J11:K11" si="3">H11+2</f>
        <v>20.5</v>
      </c>
      <c r="K11" s="49">
        <f t="shared" si="3"/>
        <v>21.5</v>
      </c>
    </row>
    <row r="12" spans="1:11" ht="22" customHeight="1" x14ac:dyDescent="0.35">
      <c r="A12" s="54">
        <v>5</v>
      </c>
      <c r="B12" s="182" t="s">
        <v>23</v>
      </c>
      <c r="C12" s="183"/>
      <c r="D12" s="138" t="s">
        <v>70</v>
      </c>
      <c r="E12" s="53">
        <v>0.625</v>
      </c>
      <c r="F12" s="55">
        <f t="shared" si="0"/>
        <v>24</v>
      </c>
      <c r="G12" s="55">
        <f t="shared" si="0"/>
        <v>25</v>
      </c>
      <c r="H12" s="56">
        <v>26</v>
      </c>
      <c r="I12" s="57">
        <f>H12+1</f>
        <v>27</v>
      </c>
      <c r="J12" s="57">
        <f>H12+2</f>
        <v>28</v>
      </c>
      <c r="K12" s="58">
        <f>I12+2</f>
        <v>29</v>
      </c>
    </row>
    <row r="13" spans="1:11" ht="22" customHeight="1" x14ac:dyDescent="0.35">
      <c r="A13" s="46">
        <v>6</v>
      </c>
      <c r="B13" s="93" t="s">
        <v>46</v>
      </c>
      <c r="C13" s="31"/>
      <c r="D13" s="138" t="s">
        <v>71</v>
      </c>
      <c r="E13" s="32">
        <v>0.375</v>
      </c>
      <c r="F13" s="47">
        <f>G13-0.5</f>
        <v>14.5</v>
      </c>
      <c r="G13" s="47">
        <f>H13-0.5</f>
        <v>15</v>
      </c>
      <c r="H13" s="48">
        <v>15.5</v>
      </c>
      <c r="I13" s="23">
        <f>H13+0.5</f>
        <v>16</v>
      </c>
      <c r="J13" s="23">
        <f>H13+1</f>
        <v>16.5</v>
      </c>
      <c r="K13" s="49">
        <f>H13+1.5</f>
        <v>17</v>
      </c>
    </row>
    <row r="14" spans="1:11" ht="22" customHeight="1" x14ac:dyDescent="0.35">
      <c r="A14" s="46">
        <v>7</v>
      </c>
      <c r="B14" s="176" t="s">
        <v>27</v>
      </c>
      <c r="C14" s="177"/>
      <c r="D14" s="138" t="s">
        <v>72</v>
      </c>
      <c r="E14" s="32">
        <v>0.375</v>
      </c>
      <c r="F14" s="47">
        <f>G14-0.5</f>
        <v>9.5</v>
      </c>
      <c r="G14" s="47">
        <f>H14-0.5</f>
        <v>10</v>
      </c>
      <c r="H14" s="48">
        <v>10.5</v>
      </c>
      <c r="I14" s="23">
        <f>H14+0.5</f>
        <v>11</v>
      </c>
      <c r="J14" s="23">
        <f>H14+1</f>
        <v>11.5</v>
      </c>
      <c r="K14" s="49">
        <f>I14+1</f>
        <v>12</v>
      </c>
    </row>
    <row r="15" spans="1:11" ht="22" customHeight="1" x14ac:dyDescent="0.35">
      <c r="A15" s="46">
        <v>8</v>
      </c>
      <c r="B15" s="176" t="s">
        <v>45</v>
      </c>
      <c r="C15" s="177"/>
      <c r="D15" s="138" t="s">
        <v>73</v>
      </c>
      <c r="E15" s="32">
        <v>0.625</v>
      </c>
      <c r="F15" s="47">
        <f>G15-1</f>
        <v>29.5</v>
      </c>
      <c r="G15" s="47">
        <f>H15-1</f>
        <v>30.5</v>
      </c>
      <c r="H15" s="48">
        <v>31.5</v>
      </c>
      <c r="I15" s="23">
        <f>H15+1</f>
        <v>32.5</v>
      </c>
      <c r="J15" s="23">
        <f>H15+2</f>
        <v>33.5</v>
      </c>
      <c r="K15" s="49">
        <f>I15+2</f>
        <v>34.5</v>
      </c>
    </row>
    <row r="16" spans="1:11" ht="22" customHeight="1" x14ac:dyDescent="0.35">
      <c r="A16" s="46">
        <v>10</v>
      </c>
      <c r="B16" s="176" t="s">
        <v>38</v>
      </c>
      <c r="C16" s="177"/>
      <c r="D16" s="138" t="s">
        <v>74</v>
      </c>
      <c r="E16" s="32">
        <v>0.25</v>
      </c>
      <c r="F16" s="47">
        <f>G16-1/4</f>
        <v>3</v>
      </c>
      <c r="G16" s="47">
        <f>H16-1/4</f>
        <v>3.25</v>
      </c>
      <c r="H16" s="48">
        <v>3.5</v>
      </c>
      <c r="I16" s="23">
        <f>H16+1/4</f>
        <v>3.75</v>
      </c>
      <c r="J16" s="23">
        <f>H16+0.5</f>
        <v>4</v>
      </c>
      <c r="K16" s="49">
        <f>I16+0.5</f>
        <v>4.25</v>
      </c>
    </row>
    <row r="17" spans="1:11" ht="22" customHeight="1" x14ac:dyDescent="0.35">
      <c r="A17" s="46">
        <v>11</v>
      </c>
      <c r="B17" s="176" t="s">
        <v>31</v>
      </c>
      <c r="C17" s="177"/>
      <c r="D17" s="138" t="s">
        <v>75</v>
      </c>
      <c r="E17" s="32">
        <v>0.125</v>
      </c>
      <c r="F17" s="47">
        <f t="shared" ref="F17:G19" si="4">G17-0</f>
        <v>3</v>
      </c>
      <c r="G17" s="47">
        <f t="shared" si="4"/>
        <v>3</v>
      </c>
      <c r="H17" s="48">
        <v>3</v>
      </c>
      <c r="I17" s="23">
        <f>H17+0</f>
        <v>3</v>
      </c>
      <c r="J17" s="23">
        <f>H17+0</f>
        <v>3</v>
      </c>
      <c r="K17" s="49">
        <f>I17+0</f>
        <v>3</v>
      </c>
    </row>
    <row r="18" spans="1:11" ht="22" customHeight="1" x14ac:dyDescent="0.35">
      <c r="A18" s="54">
        <v>12</v>
      </c>
      <c r="B18" s="178" t="s">
        <v>30</v>
      </c>
      <c r="C18" s="179"/>
      <c r="D18" s="134" t="s">
        <v>76</v>
      </c>
      <c r="E18" s="53">
        <v>0.125</v>
      </c>
      <c r="F18" s="55">
        <f t="shared" si="4"/>
        <v>3</v>
      </c>
      <c r="G18" s="55">
        <f t="shared" si="4"/>
        <v>3</v>
      </c>
      <c r="H18" s="56">
        <v>3</v>
      </c>
      <c r="I18" s="57">
        <f>H18+0</f>
        <v>3</v>
      </c>
      <c r="J18" s="57">
        <f>H18+0</f>
        <v>3</v>
      </c>
      <c r="K18" s="58">
        <f>I18+0</f>
        <v>3</v>
      </c>
    </row>
    <row r="19" spans="1:11" ht="22" customHeight="1" x14ac:dyDescent="0.35">
      <c r="A19" s="46">
        <v>13</v>
      </c>
      <c r="B19" s="176" t="s">
        <v>34</v>
      </c>
      <c r="C19" s="177"/>
      <c r="D19" s="138" t="s">
        <v>77</v>
      </c>
      <c r="E19" s="32">
        <v>0.125</v>
      </c>
      <c r="F19" s="47">
        <f t="shared" si="4"/>
        <v>1</v>
      </c>
      <c r="G19" s="47">
        <f t="shared" si="4"/>
        <v>1</v>
      </c>
      <c r="H19" s="48">
        <v>1</v>
      </c>
      <c r="I19" s="23">
        <f>H19+0</f>
        <v>1</v>
      </c>
      <c r="J19" s="23">
        <f t="shared" ref="J19:K19" si="5">H19+0</f>
        <v>1</v>
      </c>
      <c r="K19" s="49">
        <f t="shared" si="5"/>
        <v>1</v>
      </c>
    </row>
    <row r="20" spans="1:11" ht="22" customHeight="1" x14ac:dyDescent="0.35">
      <c r="A20" s="46">
        <v>14</v>
      </c>
      <c r="B20" s="176" t="s">
        <v>21</v>
      </c>
      <c r="C20" s="177"/>
      <c r="D20" s="138" t="s">
        <v>78</v>
      </c>
      <c r="E20" s="32">
        <v>0.125</v>
      </c>
      <c r="F20" s="47">
        <f>G20-1/4</f>
        <v>3.75</v>
      </c>
      <c r="G20" s="47">
        <f>H20-1/4</f>
        <v>4</v>
      </c>
      <c r="H20" s="48">
        <v>4.25</v>
      </c>
      <c r="I20" s="23">
        <f>H20+1/4</f>
        <v>4.5</v>
      </c>
      <c r="J20" s="23">
        <f>H20+1/2</f>
        <v>4.75</v>
      </c>
      <c r="K20" s="49">
        <f>I20+0.5</f>
        <v>5</v>
      </c>
    </row>
    <row r="21" spans="1:11" ht="22" customHeight="1" x14ac:dyDescent="0.35">
      <c r="A21" s="46">
        <v>15</v>
      </c>
      <c r="B21" s="176" t="s">
        <v>22</v>
      </c>
      <c r="C21" s="177"/>
      <c r="D21" s="138" t="s">
        <v>79</v>
      </c>
      <c r="E21" s="32">
        <v>0.125</v>
      </c>
      <c r="F21" s="47">
        <f>G21-0</f>
        <v>1</v>
      </c>
      <c r="G21" s="47">
        <f>H21-0</f>
        <v>1</v>
      </c>
      <c r="H21" s="48">
        <v>1</v>
      </c>
      <c r="I21" s="23">
        <f>H21+0</f>
        <v>1</v>
      </c>
      <c r="J21" s="23">
        <f t="shared" ref="J21:K21" si="6">H21+0</f>
        <v>1</v>
      </c>
      <c r="K21" s="49">
        <f t="shared" si="6"/>
        <v>1</v>
      </c>
    </row>
    <row r="22" spans="1:11" ht="25" customHeight="1" x14ac:dyDescent="0.35">
      <c r="A22" s="87">
        <v>16</v>
      </c>
      <c r="B22" s="154" t="s">
        <v>35</v>
      </c>
      <c r="C22" s="153"/>
      <c r="D22" s="135" t="s">
        <v>80</v>
      </c>
      <c r="E22" s="88">
        <v>0.25</v>
      </c>
      <c r="F22" s="89">
        <f>G22-3/8</f>
        <v>7.75</v>
      </c>
      <c r="G22" s="89">
        <f>H22-3/8</f>
        <v>8.125</v>
      </c>
      <c r="H22" s="90">
        <v>8.5</v>
      </c>
      <c r="I22" s="91">
        <f>H22+0.375</f>
        <v>8.875</v>
      </c>
      <c r="J22" s="91">
        <f>H22+0.75</f>
        <v>9.25</v>
      </c>
      <c r="K22" s="92">
        <f>I22+3/4</f>
        <v>9.625</v>
      </c>
    </row>
    <row r="23" spans="1:11" ht="25" customHeight="1" x14ac:dyDescent="0.35">
      <c r="A23" s="87">
        <v>17</v>
      </c>
      <c r="B23" s="154" t="s">
        <v>36</v>
      </c>
      <c r="C23" s="153"/>
      <c r="D23" s="135" t="s">
        <v>81</v>
      </c>
      <c r="E23" s="88">
        <v>0.25</v>
      </c>
      <c r="F23" s="89">
        <f>G23-0.375</f>
        <v>6.25</v>
      </c>
      <c r="G23" s="89">
        <f>H23-0.375</f>
        <v>6.625</v>
      </c>
      <c r="H23" s="90">
        <v>7</v>
      </c>
      <c r="I23" s="91">
        <f>H23+0.375</f>
        <v>7.375</v>
      </c>
      <c r="J23" s="91">
        <f>H23+0.75</f>
        <v>7.75</v>
      </c>
      <c r="K23" s="92">
        <f>I23+0.75</f>
        <v>8.125</v>
      </c>
    </row>
    <row r="24" spans="1:11" ht="25" customHeight="1" x14ac:dyDescent="0.35">
      <c r="A24" s="87">
        <v>18</v>
      </c>
      <c r="B24" s="180" t="s">
        <v>39</v>
      </c>
      <c r="C24" s="181"/>
      <c r="D24" s="139" t="s">
        <v>82</v>
      </c>
      <c r="E24" s="88">
        <v>0.25</v>
      </c>
      <c r="F24" s="89">
        <f>G24-1/4</f>
        <v>5.25</v>
      </c>
      <c r="G24" s="89">
        <f>H24-1/4</f>
        <v>5.5</v>
      </c>
      <c r="H24" s="90">
        <v>5.75</v>
      </c>
      <c r="I24" s="91">
        <f>H24+1/4</f>
        <v>6</v>
      </c>
      <c r="J24" s="91">
        <f>H24+0.5</f>
        <v>6.25</v>
      </c>
      <c r="K24" s="92">
        <f>I24+0.5</f>
        <v>6.5</v>
      </c>
    </row>
    <row r="25" spans="1:11" ht="25" customHeight="1" x14ac:dyDescent="0.35">
      <c r="A25" s="87">
        <v>19</v>
      </c>
      <c r="B25" s="180" t="s">
        <v>37</v>
      </c>
      <c r="C25" s="181"/>
      <c r="D25" s="139" t="s">
        <v>83</v>
      </c>
      <c r="E25" s="88">
        <v>0.75</v>
      </c>
      <c r="F25" s="89">
        <f>G25-1</f>
        <v>20</v>
      </c>
      <c r="G25" s="89">
        <f>H25-1</f>
        <v>21</v>
      </c>
      <c r="H25" s="90">
        <v>22</v>
      </c>
      <c r="I25" s="91">
        <f>H25+1</f>
        <v>23</v>
      </c>
      <c r="J25" s="91">
        <f t="shared" ref="J25:K25" si="7">H25+2</f>
        <v>24</v>
      </c>
      <c r="K25" s="92">
        <f t="shared" si="7"/>
        <v>25</v>
      </c>
    </row>
    <row r="26" spans="1:11" ht="22" hidden="1" customHeight="1" x14ac:dyDescent="0.35">
      <c r="A26" s="46">
        <v>15</v>
      </c>
      <c r="B26" s="176" t="s">
        <v>32</v>
      </c>
      <c r="C26" s="177"/>
      <c r="D26" s="31"/>
      <c r="E26" s="32">
        <v>0.125</v>
      </c>
      <c r="F26" s="47">
        <f>G26-0.25</f>
        <v>8.25</v>
      </c>
      <c r="G26" s="47">
        <f>H26-0.25</f>
        <v>8.5</v>
      </c>
      <c r="H26" s="48">
        <v>8.75</v>
      </c>
      <c r="I26" s="23">
        <f>H26+0.25</f>
        <v>9</v>
      </c>
      <c r="J26" s="23">
        <f>H26+0.5</f>
        <v>9.25</v>
      </c>
      <c r="K26" s="49">
        <f>I26+0.5</f>
        <v>9.5</v>
      </c>
    </row>
    <row r="27" spans="1:11" ht="21" hidden="1" customHeight="1" x14ac:dyDescent="0.35">
      <c r="A27" s="46">
        <v>20</v>
      </c>
      <c r="B27" s="150" t="s">
        <v>43</v>
      </c>
      <c r="C27" s="150"/>
      <c r="D27" s="134"/>
      <c r="E27" s="32">
        <v>0.125</v>
      </c>
      <c r="F27" s="47">
        <f>G27-0.125</f>
        <v>-0.25</v>
      </c>
      <c r="G27" s="47">
        <f>H27-0.125</f>
        <v>-0.125</v>
      </c>
      <c r="H27" s="48"/>
      <c r="I27" s="23">
        <f>H27+0.125</f>
        <v>0.125</v>
      </c>
      <c r="J27" s="23">
        <f>H27+0.25</f>
        <v>0.25</v>
      </c>
      <c r="K27" s="49">
        <f>I27+0.25</f>
        <v>0.375</v>
      </c>
    </row>
    <row r="28" spans="1:11" ht="19" customHeight="1" x14ac:dyDescent="0.35">
      <c r="A28" s="5"/>
      <c r="B28" s="5"/>
      <c r="C28" s="5"/>
      <c r="D28" s="5"/>
      <c r="E28" s="11"/>
      <c r="F28" s="11"/>
      <c r="G28" s="11"/>
      <c r="H28" s="11"/>
      <c r="I28" s="8"/>
      <c r="J28" s="50"/>
      <c r="K28" s="5"/>
    </row>
    <row r="29" spans="1:11" ht="19" customHeight="1" x14ac:dyDescent="0.35">
      <c r="A29" s="5"/>
      <c r="B29" s="5"/>
      <c r="C29" s="5"/>
      <c r="D29" s="5"/>
      <c r="E29" s="11"/>
      <c r="F29" s="11"/>
      <c r="G29" s="11"/>
      <c r="H29" s="11"/>
      <c r="I29" s="8"/>
      <c r="J29" s="50"/>
      <c r="K29" s="5"/>
    </row>
    <row r="30" spans="1:11" ht="19" customHeight="1" x14ac:dyDescent="0.35">
      <c r="A30" s="5"/>
      <c r="B30" s="5"/>
      <c r="C30" s="5"/>
      <c r="D30" s="5"/>
      <c r="E30" s="11"/>
      <c r="F30" s="11"/>
      <c r="G30" s="11"/>
      <c r="H30" s="11"/>
      <c r="I30" s="8"/>
      <c r="J30" s="50"/>
      <c r="K30" s="5"/>
    </row>
    <row r="31" spans="1:11" ht="19" customHeight="1" x14ac:dyDescent="0.35">
      <c r="A31" s="5"/>
      <c r="B31" s="5"/>
      <c r="C31" s="5"/>
      <c r="D31" s="5"/>
      <c r="E31" s="11"/>
      <c r="F31" s="11"/>
      <c r="G31" s="11"/>
      <c r="H31" s="11"/>
      <c r="I31" s="8"/>
      <c r="J31" s="50"/>
      <c r="K31" s="5"/>
    </row>
    <row r="32" spans="1:1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50"/>
      <c r="K32" s="5"/>
    </row>
    <row r="33" spans="1:1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50"/>
      <c r="K33" s="5"/>
    </row>
    <row r="34" spans="1:1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50"/>
      <c r="K34" s="5"/>
    </row>
    <row r="35" spans="1:1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50"/>
      <c r="K35" s="5"/>
    </row>
    <row r="36" spans="1:1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50"/>
      <c r="K36" s="5"/>
    </row>
    <row r="37" spans="1:1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50"/>
      <c r="K37" s="5"/>
    </row>
    <row r="38" spans="1:1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50"/>
      <c r="K38" s="5"/>
    </row>
    <row r="39" spans="1:1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50"/>
      <c r="K39" s="5"/>
    </row>
    <row r="40" spans="1:1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50"/>
      <c r="K40" s="5"/>
    </row>
    <row r="41" spans="1:1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50"/>
      <c r="K41" s="5"/>
    </row>
    <row r="42" spans="1:1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50"/>
      <c r="K42" s="5"/>
    </row>
    <row r="43" spans="1:1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50"/>
      <c r="K43" s="5"/>
    </row>
    <row r="44" spans="1:1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50"/>
      <c r="K44" s="5"/>
    </row>
    <row r="45" spans="1:1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50"/>
      <c r="K45" s="5"/>
    </row>
    <row r="46" spans="1:1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50"/>
      <c r="K46" s="5"/>
    </row>
    <row r="47" spans="1:1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50"/>
      <c r="K47" s="5"/>
    </row>
    <row r="48" spans="1:1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50"/>
      <c r="K48" s="5"/>
    </row>
    <row r="49" spans="1:1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50"/>
      <c r="K49" s="5"/>
    </row>
    <row r="50" spans="1:1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50"/>
      <c r="K50" s="5"/>
    </row>
    <row r="51" spans="1:1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50"/>
      <c r="K51" s="5"/>
    </row>
    <row r="52" spans="1:1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50"/>
      <c r="K52" s="5"/>
    </row>
    <row r="53" spans="1:1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50"/>
      <c r="K53" s="5"/>
    </row>
    <row r="54" spans="1:1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50"/>
      <c r="K54" s="5"/>
    </row>
    <row r="55" spans="1:1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50"/>
      <c r="K55" s="5"/>
    </row>
    <row r="56" spans="1:1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50"/>
      <c r="K56" s="5"/>
    </row>
    <row r="57" spans="1:1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50"/>
      <c r="K57" s="5"/>
    </row>
    <row r="58" spans="1:1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50"/>
      <c r="K58" s="5"/>
    </row>
    <row r="59" spans="1:1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50"/>
      <c r="K59" s="5"/>
    </row>
    <row r="60" spans="1:1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50"/>
      <c r="K60" s="5"/>
    </row>
    <row r="61" spans="1:1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50"/>
      <c r="K61" s="5"/>
    </row>
    <row r="62" spans="1:1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50"/>
      <c r="K62" s="5"/>
    </row>
    <row r="63" spans="1:1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50"/>
      <c r="K63" s="5"/>
    </row>
    <row r="64" spans="1:1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50"/>
      <c r="K64" s="5"/>
    </row>
    <row r="65" spans="1:1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50"/>
      <c r="K65" s="5"/>
    </row>
    <row r="66" spans="1:1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50"/>
      <c r="K66" s="5"/>
    </row>
    <row r="67" spans="1:1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50"/>
      <c r="K67" s="5"/>
    </row>
    <row r="68" spans="1:1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50"/>
      <c r="K68" s="5"/>
    </row>
    <row r="69" spans="1:1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50"/>
      <c r="K69" s="5"/>
    </row>
    <row r="70" spans="1:1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50"/>
      <c r="K70" s="5"/>
    </row>
    <row r="71" spans="1:1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50"/>
      <c r="K71" s="5"/>
    </row>
    <row r="72" spans="1:1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50"/>
      <c r="K72" s="5"/>
    </row>
    <row r="73" spans="1:1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50"/>
      <c r="K73" s="5"/>
    </row>
    <row r="74" spans="1:1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50"/>
      <c r="K74" s="5"/>
    </row>
    <row r="75" spans="1:1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50"/>
      <c r="K75" s="5"/>
    </row>
    <row r="76" spans="1:1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50"/>
      <c r="K76" s="5"/>
    </row>
    <row r="77" spans="1:1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50"/>
      <c r="K77" s="5"/>
    </row>
    <row r="78" spans="1:1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50"/>
      <c r="K78" s="5"/>
    </row>
    <row r="79" spans="1:1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50"/>
      <c r="K79" s="5"/>
    </row>
    <row r="80" spans="1:1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50"/>
      <c r="K80" s="5"/>
    </row>
    <row r="81" spans="1:1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50"/>
      <c r="K81" s="5"/>
    </row>
    <row r="82" spans="1:1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50"/>
      <c r="K82" s="5"/>
    </row>
    <row r="83" spans="1:1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50"/>
      <c r="K83" s="5"/>
    </row>
    <row r="84" spans="1:1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50"/>
      <c r="K84" s="5"/>
    </row>
    <row r="85" spans="1:1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50"/>
      <c r="K85" s="5"/>
    </row>
    <row r="86" spans="1:1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50"/>
      <c r="K86" s="5"/>
    </row>
    <row r="87" spans="1:1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50"/>
      <c r="K87" s="5"/>
    </row>
    <row r="88" spans="1:1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50"/>
      <c r="K88" s="5"/>
    </row>
    <row r="89" spans="1:1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50"/>
      <c r="K89" s="5"/>
    </row>
    <row r="90" spans="1:1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50"/>
      <c r="K90" s="5"/>
    </row>
    <row r="91" spans="1:1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50"/>
      <c r="K91" s="5"/>
    </row>
    <row r="92" spans="1:1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50"/>
      <c r="K92" s="5"/>
    </row>
    <row r="93" spans="1:1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50"/>
      <c r="K93" s="5"/>
    </row>
    <row r="94" spans="1:1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50"/>
      <c r="K94" s="5"/>
    </row>
    <row r="95" spans="1:1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50"/>
      <c r="K95" s="5"/>
    </row>
    <row r="96" spans="1:1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50"/>
      <c r="K96" s="5"/>
    </row>
    <row r="97" spans="1:1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50"/>
      <c r="K97" s="5"/>
    </row>
    <row r="98" spans="1:1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50"/>
      <c r="K98" s="5"/>
    </row>
    <row r="99" spans="1:1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50"/>
      <c r="K99" s="5"/>
    </row>
    <row r="100" spans="1:1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50"/>
      <c r="K100" s="5"/>
    </row>
    <row r="101" spans="1:1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50"/>
      <c r="K101" s="5"/>
    </row>
    <row r="102" spans="1:1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50"/>
      <c r="K102" s="5"/>
    </row>
    <row r="103" spans="1:1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50"/>
      <c r="K103" s="5"/>
    </row>
    <row r="104" spans="1:1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50"/>
      <c r="K104" s="5"/>
    </row>
    <row r="105" spans="1:1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50"/>
      <c r="K105" s="5"/>
    </row>
    <row r="106" spans="1:1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50"/>
      <c r="K106" s="5"/>
    </row>
    <row r="107" spans="1:1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50"/>
      <c r="K107" s="5"/>
    </row>
    <row r="108" spans="1:1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50"/>
      <c r="K108" s="5"/>
    </row>
    <row r="109" spans="1:1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50"/>
      <c r="K109" s="5"/>
    </row>
    <row r="110" spans="1:1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50"/>
      <c r="K110" s="5"/>
    </row>
    <row r="111" spans="1:1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50"/>
      <c r="K111" s="5"/>
    </row>
    <row r="112" spans="1:1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50"/>
      <c r="K112" s="5"/>
    </row>
    <row r="113" spans="1:1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50"/>
      <c r="K113" s="5"/>
    </row>
    <row r="114" spans="1:1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50"/>
      <c r="K114" s="5"/>
    </row>
    <row r="115" spans="1:1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50"/>
      <c r="K115" s="5"/>
    </row>
    <row r="116" spans="1:1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50"/>
      <c r="K116" s="5"/>
    </row>
    <row r="117" spans="1:1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50"/>
      <c r="K117" s="5"/>
    </row>
    <row r="118" spans="1:1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50"/>
      <c r="K118" s="5"/>
    </row>
    <row r="119" spans="1:1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50"/>
      <c r="K119" s="5"/>
    </row>
    <row r="120" spans="1:1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50"/>
      <c r="K120" s="5"/>
    </row>
    <row r="121" spans="1:1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50"/>
      <c r="K121" s="5"/>
    </row>
    <row r="122" spans="1:1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50"/>
      <c r="K122" s="5"/>
    </row>
    <row r="123" spans="1:1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50"/>
      <c r="K123" s="5"/>
    </row>
    <row r="124" spans="1:1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50"/>
      <c r="K124" s="5"/>
    </row>
    <row r="125" spans="1:1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50"/>
      <c r="K125" s="5"/>
    </row>
    <row r="126" spans="1:1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50"/>
      <c r="K126" s="5"/>
    </row>
    <row r="127" spans="1:1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50"/>
      <c r="K127" s="5"/>
    </row>
    <row r="128" spans="1:1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50"/>
      <c r="K128" s="5"/>
    </row>
    <row r="129" spans="1:1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50"/>
      <c r="K129" s="5"/>
    </row>
    <row r="130" spans="1:1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50"/>
      <c r="K130" s="5"/>
    </row>
    <row r="131" spans="1:1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50"/>
      <c r="K131" s="5"/>
    </row>
    <row r="132" spans="1:1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50"/>
      <c r="K132" s="5"/>
    </row>
    <row r="133" spans="1:1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50"/>
      <c r="K133" s="5"/>
    </row>
    <row r="134" spans="1:1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50"/>
      <c r="K134" s="5"/>
    </row>
    <row r="135" spans="1:1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50"/>
      <c r="K135" s="5"/>
    </row>
    <row r="136" spans="1:1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50"/>
      <c r="K136" s="5"/>
    </row>
    <row r="137" spans="1:1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50"/>
      <c r="K137" s="5"/>
    </row>
    <row r="138" spans="1:1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50"/>
      <c r="K138" s="5"/>
    </row>
    <row r="139" spans="1:1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50"/>
      <c r="K139" s="5"/>
    </row>
    <row r="140" spans="1:1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50"/>
      <c r="K140" s="5"/>
    </row>
    <row r="141" spans="1:1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50"/>
      <c r="K141" s="5"/>
    </row>
    <row r="142" spans="1:1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50"/>
      <c r="K142" s="5"/>
    </row>
    <row r="143" spans="1:1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50"/>
      <c r="K143" s="5"/>
    </row>
    <row r="144" spans="1:1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50"/>
      <c r="K144" s="5"/>
    </row>
    <row r="145" spans="1:1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50"/>
      <c r="K145" s="5"/>
    </row>
    <row r="146" spans="1:1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50"/>
      <c r="K146" s="5"/>
    </row>
    <row r="147" spans="1:1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50"/>
      <c r="K147" s="5"/>
    </row>
    <row r="148" spans="1:1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50"/>
      <c r="K148" s="5"/>
    </row>
    <row r="149" spans="1:1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50"/>
      <c r="K149" s="5"/>
    </row>
    <row r="150" spans="1:1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50"/>
      <c r="K150" s="5"/>
    </row>
    <row r="151" spans="1:1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50"/>
      <c r="K151" s="5"/>
    </row>
    <row r="152" spans="1:1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50"/>
      <c r="K152" s="5"/>
    </row>
    <row r="153" spans="1:1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50"/>
      <c r="K153" s="5"/>
    </row>
    <row r="154" spans="1:1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50"/>
      <c r="K154" s="5"/>
    </row>
    <row r="155" spans="1:1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50"/>
      <c r="K155" s="5"/>
    </row>
    <row r="156" spans="1:1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50"/>
      <c r="K156" s="5"/>
    </row>
    <row r="157" spans="1:1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50"/>
      <c r="K157" s="5"/>
    </row>
    <row r="158" spans="1:1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50"/>
      <c r="K158" s="5"/>
    </row>
    <row r="159" spans="1:1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50"/>
      <c r="K159" s="5"/>
    </row>
    <row r="160" spans="1:1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50"/>
      <c r="K160" s="5"/>
    </row>
    <row r="161" spans="1:1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50"/>
      <c r="K161" s="5"/>
    </row>
    <row r="162" spans="1:1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50"/>
      <c r="K162" s="5"/>
    </row>
    <row r="163" spans="1:1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50"/>
      <c r="K163" s="5"/>
    </row>
    <row r="164" spans="1:1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50"/>
      <c r="K164" s="5"/>
    </row>
    <row r="165" spans="1:1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50"/>
      <c r="K165" s="5"/>
    </row>
    <row r="166" spans="1:1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50"/>
      <c r="K166" s="5"/>
    </row>
    <row r="167" spans="1:1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50"/>
      <c r="K167" s="5"/>
    </row>
    <row r="168" spans="1:1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50"/>
      <c r="K168" s="5"/>
    </row>
    <row r="169" spans="1:1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50"/>
      <c r="K169" s="5"/>
    </row>
    <row r="170" spans="1:1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50"/>
      <c r="K170" s="5"/>
    </row>
    <row r="171" spans="1:1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50"/>
      <c r="K171" s="5"/>
    </row>
    <row r="172" spans="1:1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50"/>
      <c r="K172" s="5"/>
    </row>
    <row r="173" spans="1:1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50"/>
      <c r="K173" s="5"/>
    </row>
    <row r="174" spans="1:1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50"/>
      <c r="K174" s="5"/>
    </row>
    <row r="175" spans="1:1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50"/>
      <c r="K175" s="5"/>
    </row>
    <row r="176" spans="1:1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50"/>
      <c r="K176" s="5"/>
    </row>
    <row r="177" spans="1:1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50"/>
      <c r="K177" s="5"/>
    </row>
    <row r="178" spans="1:1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50"/>
      <c r="K178" s="5"/>
    </row>
    <row r="179" spans="1:1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50"/>
      <c r="K179" s="5"/>
    </row>
    <row r="180" spans="1:1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50"/>
      <c r="K180" s="5"/>
    </row>
    <row r="181" spans="1:1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50"/>
      <c r="K181" s="5"/>
    </row>
    <row r="182" spans="1:1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50"/>
      <c r="K182" s="5"/>
    </row>
    <row r="183" spans="1:1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50"/>
      <c r="K183" s="5"/>
    </row>
    <row r="184" spans="1:1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50"/>
      <c r="K184" s="5"/>
    </row>
    <row r="185" spans="1:1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50"/>
      <c r="K185" s="5"/>
    </row>
    <row r="186" spans="1:1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50"/>
      <c r="K186" s="5"/>
    </row>
    <row r="187" spans="1:1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50"/>
      <c r="K187" s="5"/>
    </row>
    <row r="188" spans="1:1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50"/>
      <c r="K188" s="5"/>
    </row>
    <row r="189" spans="1:1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50"/>
      <c r="K189" s="5"/>
    </row>
    <row r="190" spans="1:1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50"/>
      <c r="K190" s="5"/>
    </row>
    <row r="191" spans="1:1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50"/>
      <c r="K191" s="5"/>
    </row>
    <row r="192" spans="1:1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50"/>
      <c r="K192" s="5"/>
    </row>
    <row r="193" spans="1:1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50"/>
      <c r="K193" s="5"/>
    </row>
    <row r="194" spans="1:1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50"/>
      <c r="K194" s="5"/>
    </row>
    <row r="195" spans="1:1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50"/>
      <c r="K195" s="5"/>
    </row>
    <row r="196" spans="1:1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50"/>
      <c r="K196" s="5"/>
    </row>
    <row r="197" spans="1:1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50"/>
      <c r="K197" s="5"/>
    </row>
    <row r="198" spans="1:1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50"/>
      <c r="K198" s="5"/>
    </row>
    <row r="199" spans="1:1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50"/>
      <c r="K199" s="5"/>
    </row>
    <row r="200" spans="1:1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50"/>
      <c r="K200" s="5"/>
    </row>
    <row r="201" spans="1:1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50"/>
      <c r="K201" s="5"/>
    </row>
    <row r="202" spans="1:1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50"/>
      <c r="K202" s="5"/>
    </row>
    <row r="203" spans="1:1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50"/>
      <c r="K203" s="5"/>
    </row>
    <row r="204" spans="1:1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50"/>
      <c r="K204" s="5"/>
    </row>
    <row r="205" spans="1:1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50"/>
      <c r="K205" s="5"/>
    </row>
    <row r="206" spans="1:1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50"/>
      <c r="K206" s="5"/>
    </row>
    <row r="207" spans="1:1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50"/>
      <c r="K207" s="5"/>
    </row>
    <row r="208" spans="1:1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50"/>
      <c r="K208" s="5"/>
    </row>
    <row r="209" spans="1:1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50"/>
      <c r="K209" s="5"/>
    </row>
    <row r="210" spans="1:1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50"/>
      <c r="K210" s="5"/>
    </row>
    <row r="211" spans="1:1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50"/>
      <c r="K211" s="5"/>
    </row>
    <row r="212" spans="1:1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50"/>
      <c r="K212" s="5"/>
    </row>
    <row r="213" spans="1:1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50"/>
      <c r="K213" s="5"/>
    </row>
    <row r="214" spans="1:1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50"/>
      <c r="K214" s="5"/>
    </row>
    <row r="215" spans="1:1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50"/>
      <c r="K215" s="5"/>
    </row>
    <row r="216" spans="1:1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50"/>
      <c r="K216" s="5"/>
    </row>
    <row r="217" spans="1:1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50"/>
      <c r="K217" s="5"/>
    </row>
    <row r="218" spans="1:1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50"/>
      <c r="K218" s="5"/>
    </row>
    <row r="219" spans="1:1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50"/>
      <c r="K219" s="5"/>
    </row>
    <row r="220" spans="1:1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50"/>
      <c r="K220" s="5"/>
    </row>
    <row r="221" spans="1:1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50"/>
      <c r="K221" s="5"/>
    </row>
    <row r="222" spans="1:1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50"/>
      <c r="K222" s="5"/>
    </row>
    <row r="223" spans="1:1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50"/>
      <c r="K223" s="5"/>
    </row>
    <row r="224" spans="1:1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50"/>
      <c r="K224" s="5"/>
    </row>
    <row r="225" spans="1:1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50"/>
      <c r="K225" s="5"/>
    </row>
    <row r="226" spans="1:1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50"/>
      <c r="K226" s="5"/>
    </row>
    <row r="227" spans="1:1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50"/>
      <c r="K227" s="5"/>
    </row>
    <row r="228" spans="1:1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50"/>
      <c r="K228" s="5"/>
    </row>
    <row r="229" spans="1:1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50"/>
      <c r="K229" s="5"/>
    </row>
    <row r="230" spans="1:1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50"/>
      <c r="K230" s="5"/>
    </row>
    <row r="231" spans="1:1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50"/>
      <c r="K231" s="5"/>
    </row>
    <row r="232" spans="1:1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50"/>
      <c r="K232" s="5"/>
    </row>
    <row r="233" spans="1:1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50"/>
      <c r="K233" s="5"/>
    </row>
    <row r="234" spans="1:1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50"/>
      <c r="K234" s="5"/>
    </row>
    <row r="235" spans="1:1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50"/>
      <c r="K235" s="5"/>
    </row>
    <row r="236" spans="1:1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50"/>
      <c r="K236" s="5"/>
    </row>
    <row r="237" spans="1:1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50"/>
      <c r="K237" s="5"/>
    </row>
    <row r="238" spans="1:1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50"/>
      <c r="K238" s="5"/>
    </row>
    <row r="239" spans="1:1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50"/>
      <c r="K239" s="5"/>
    </row>
    <row r="240" spans="1:1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50"/>
      <c r="K240" s="5"/>
    </row>
    <row r="241" spans="1:1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50"/>
      <c r="K241" s="5"/>
    </row>
    <row r="242" spans="1:1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50"/>
      <c r="K242" s="5"/>
    </row>
    <row r="243" spans="1:1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50"/>
      <c r="K243" s="5"/>
    </row>
    <row r="244" spans="1:1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50"/>
      <c r="K244" s="5"/>
    </row>
    <row r="245" spans="1:1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50"/>
      <c r="K245" s="5"/>
    </row>
    <row r="246" spans="1:1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50"/>
      <c r="K246" s="5"/>
    </row>
    <row r="247" spans="1:1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50"/>
      <c r="K247" s="5"/>
    </row>
    <row r="248" spans="1:1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50"/>
      <c r="K248" s="5"/>
    </row>
    <row r="249" spans="1:1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50"/>
      <c r="K249" s="5"/>
    </row>
    <row r="250" spans="1:1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50"/>
      <c r="K250" s="5"/>
    </row>
    <row r="251" spans="1:1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50"/>
      <c r="K251" s="5"/>
    </row>
    <row r="252" spans="1:1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50"/>
      <c r="K252" s="5"/>
    </row>
    <row r="253" spans="1:1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50"/>
      <c r="K253" s="5"/>
    </row>
    <row r="254" spans="1:1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50"/>
      <c r="K254" s="5"/>
    </row>
    <row r="255" spans="1:1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50"/>
      <c r="K255" s="5"/>
    </row>
    <row r="256" spans="1:1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50"/>
      <c r="K256" s="5"/>
    </row>
    <row r="257" spans="1:1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50"/>
      <c r="K257" s="5"/>
    </row>
    <row r="258" spans="1:1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50"/>
      <c r="K258" s="5"/>
    </row>
    <row r="259" spans="1:1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50"/>
      <c r="K259" s="5"/>
    </row>
    <row r="260" spans="1:1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50"/>
      <c r="K260" s="5"/>
    </row>
    <row r="261" spans="1:1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50"/>
      <c r="K261" s="5"/>
    </row>
    <row r="262" spans="1:1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50"/>
      <c r="K262" s="5"/>
    </row>
    <row r="263" spans="1:1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50"/>
      <c r="K263" s="5"/>
    </row>
    <row r="264" spans="1:1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50"/>
      <c r="K264" s="5"/>
    </row>
    <row r="265" spans="1:1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50"/>
      <c r="K265" s="5"/>
    </row>
    <row r="266" spans="1:1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50"/>
      <c r="K266" s="5"/>
    </row>
    <row r="267" spans="1:1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50"/>
      <c r="K267" s="5"/>
    </row>
    <row r="268" spans="1:1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50"/>
      <c r="K268" s="5"/>
    </row>
    <row r="269" spans="1:1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50"/>
      <c r="K269" s="5"/>
    </row>
    <row r="270" spans="1:1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50"/>
      <c r="K270" s="5"/>
    </row>
    <row r="271" spans="1:1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50"/>
      <c r="K271" s="5"/>
    </row>
    <row r="272" spans="1:1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50"/>
      <c r="K272" s="5"/>
    </row>
    <row r="273" spans="1:1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50"/>
      <c r="K273" s="5"/>
    </row>
    <row r="274" spans="1:1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50"/>
      <c r="K274" s="5"/>
    </row>
    <row r="275" spans="1:1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50"/>
      <c r="K275" s="5"/>
    </row>
    <row r="276" spans="1:1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50"/>
      <c r="K276" s="5"/>
    </row>
    <row r="277" spans="1:1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50"/>
      <c r="K277" s="5"/>
    </row>
    <row r="278" spans="1:1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50"/>
      <c r="K278" s="5"/>
    </row>
    <row r="279" spans="1:1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50"/>
      <c r="K279" s="5"/>
    </row>
    <row r="280" spans="1:1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50"/>
      <c r="K280" s="5"/>
    </row>
    <row r="281" spans="1:1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50"/>
      <c r="K281" s="5"/>
    </row>
    <row r="282" spans="1:1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50"/>
      <c r="K282" s="5"/>
    </row>
    <row r="283" spans="1:1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50"/>
      <c r="K283" s="5"/>
    </row>
    <row r="284" spans="1:1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50"/>
      <c r="K284" s="5"/>
    </row>
    <row r="285" spans="1:1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50"/>
      <c r="K285" s="5"/>
    </row>
    <row r="286" spans="1:1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50"/>
      <c r="K286" s="5"/>
    </row>
    <row r="287" spans="1:1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50"/>
      <c r="K287" s="5"/>
    </row>
    <row r="288" spans="1:1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50"/>
      <c r="K288" s="5"/>
    </row>
    <row r="289" spans="1:1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50"/>
      <c r="K289" s="5"/>
    </row>
    <row r="290" spans="1:1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50"/>
      <c r="K290" s="5"/>
    </row>
    <row r="291" spans="1:1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50"/>
      <c r="K291" s="5"/>
    </row>
    <row r="292" spans="1:1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50"/>
      <c r="K292" s="5"/>
    </row>
    <row r="293" spans="1:1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50"/>
      <c r="K293" s="5"/>
    </row>
    <row r="294" spans="1:1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50"/>
      <c r="K294" s="5"/>
    </row>
    <row r="295" spans="1:1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50"/>
      <c r="K295" s="5"/>
    </row>
    <row r="296" spans="1:1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50"/>
      <c r="K296" s="5"/>
    </row>
    <row r="297" spans="1:1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50"/>
      <c r="K297" s="5"/>
    </row>
    <row r="298" spans="1:1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50"/>
      <c r="K298" s="5"/>
    </row>
    <row r="299" spans="1:1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50"/>
      <c r="K299" s="5"/>
    </row>
    <row r="300" spans="1:1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50"/>
      <c r="K300" s="5"/>
    </row>
    <row r="301" spans="1:1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50"/>
      <c r="K301" s="5"/>
    </row>
    <row r="302" spans="1:1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50"/>
      <c r="K302" s="5"/>
    </row>
    <row r="303" spans="1:1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50"/>
      <c r="K303" s="5"/>
    </row>
    <row r="304" spans="1:1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50"/>
      <c r="K304" s="5"/>
    </row>
    <row r="305" spans="1:1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50"/>
      <c r="K305" s="5"/>
    </row>
    <row r="306" spans="1:1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50"/>
      <c r="K306" s="5"/>
    </row>
    <row r="307" spans="1:1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50"/>
      <c r="K307" s="5"/>
    </row>
    <row r="308" spans="1:1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50"/>
      <c r="K308" s="5"/>
    </row>
    <row r="309" spans="1:1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50"/>
      <c r="K309" s="5"/>
    </row>
    <row r="310" spans="1:1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50"/>
      <c r="K310" s="5"/>
    </row>
    <row r="311" spans="1:1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50"/>
      <c r="K311" s="5"/>
    </row>
    <row r="312" spans="1:1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50"/>
      <c r="K312" s="5"/>
    </row>
    <row r="313" spans="1:1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50"/>
      <c r="K313" s="5"/>
    </row>
    <row r="314" spans="1:1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50"/>
      <c r="K314" s="5"/>
    </row>
    <row r="315" spans="1:1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50"/>
      <c r="K315" s="5"/>
    </row>
    <row r="316" spans="1:1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50"/>
      <c r="K316" s="5"/>
    </row>
    <row r="317" spans="1:1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50"/>
      <c r="K317" s="5"/>
    </row>
    <row r="318" spans="1:1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50"/>
      <c r="K318" s="5"/>
    </row>
    <row r="319" spans="1:1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50"/>
      <c r="K319" s="5"/>
    </row>
    <row r="320" spans="1:1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50"/>
      <c r="K320" s="5"/>
    </row>
    <row r="321" spans="1:1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50"/>
      <c r="K321" s="5"/>
    </row>
    <row r="322" spans="1:1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50"/>
      <c r="K322" s="5"/>
    </row>
    <row r="323" spans="1:1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50"/>
      <c r="K323" s="5"/>
    </row>
    <row r="324" spans="1:1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50"/>
      <c r="K324" s="5"/>
    </row>
    <row r="325" spans="1:1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50"/>
      <c r="K325" s="5"/>
    </row>
    <row r="326" spans="1:1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50"/>
      <c r="K326" s="5"/>
    </row>
    <row r="327" spans="1:1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50"/>
      <c r="K327" s="5"/>
    </row>
    <row r="328" spans="1:1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50"/>
      <c r="K328" s="5"/>
    </row>
    <row r="329" spans="1:1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50"/>
      <c r="K329" s="5"/>
    </row>
    <row r="330" spans="1:1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50"/>
      <c r="K330" s="5"/>
    </row>
    <row r="331" spans="1:1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50"/>
      <c r="K331" s="5"/>
    </row>
    <row r="332" spans="1:1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50"/>
      <c r="K332" s="5"/>
    </row>
    <row r="333" spans="1:1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50"/>
      <c r="K333" s="5"/>
    </row>
    <row r="334" spans="1:1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50"/>
      <c r="K334" s="5"/>
    </row>
    <row r="335" spans="1:1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50"/>
      <c r="K335" s="5"/>
    </row>
    <row r="336" spans="1:1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50"/>
      <c r="K336" s="5"/>
    </row>
    <row r="337" spans="1:1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50"/>
      <c r="K337" s="5"/>
    </row>
    <row r="338" spans="1:1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50"/>
      <c r="K338" s="5"/>
    </row>
    <row r="339" spans="1:1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50"/>
      <c r="K339" s="5"/>
    </row>
    <row r="340" spans="1:1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50"/>
      <c r="K340" s="5"/>
    </row>
    <row r="341" spans="1:1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50"/>
      <c r="K341" s="5"/>
    </row>
    <row r="342" spans="1:1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50"/>
      <c r="K342" s="5"/>
    </row>
    <row r="343" spans="1:1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50"/>
      <c r="K343" s="5"/>
    </row>
    <row r="344" spans="1:1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50"/>
      <c r="K344" s="5"/>
    </row>
    <row r="345" spans="1:1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50"/>
      <c r="K345" s="5"/>
    </row>
    <row r="346" spans="1:1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50"/>
      <c r="K346" s="5"/>
    </row>
    <row r="347" spans="1:1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50"/>
      <c r="K347" s="5"/>
    </row>
    <row r="348" spans="1:1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50"/>
      <c r="K348" s="5"/>
    </row>
    <row r="349" spans="1:1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50"/>
      <c r="K349" s="5"/>
    </row>
    <row r="350" spans="1:1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50"/>
      <c r="K350" s="5"/>
    </row>
    <row r="351" spans="1:1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50"/>
      <c r="K351" s="5"/>
    </row>
    <row r="352" spans="1:1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50"/>
      <c r="K352" s="5"/>
    </row>
    <row r="353" spans="1:1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50"/>
      <c r="K353" s="5"/>
    </row>
    <row r="354" spans="1:1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50"/>
      <c r="K354" s="5"/>
    </row>
    <row r="355" spans="1:1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50"/>
      <c r="K355" s="5"/>
    </row>
    <row r="356" spans="1:1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50"/>
      <c r="K356" s="5"/>
    </row>
    <row r="357" spans="1:1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50"/>
      <c r="K357" s="5"/>
    </row>
    <row r="358" spans="1:1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50"/>
      <c r="K358" s="5"/>
    </row>
    <row r="359" spans="1:1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50"/>
      <c r="K359" s="5"/>
    </row>
    <row r="360" spans="1:1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50"/>
      <c r="K360" s="5"/>
    </row>
    <row r="361" spans="1:1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50"/>
      <c r="K361" s="5"/>
    </row>
    <row r="362" spans="1:1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50"/>
      <c r="K362" s="5"/>
    </row>
    <row r="363" spans="1:1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50"/>
      <c r="K363" s="5"/>
    </row>
    <row r="364" spans="1:1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50"/>
      <c r="K364" s="5"/>
    </row>
    <row r="365" spans="1:1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50"/>
      <c r="K365" s="5"/>
    </row>
    <row r="366" spans="1:1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50"/>
      <c r="K366" s="5"/>
    </row>
    <row r="367" spans="1:1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50"/>
      <c r="K367" s="5"/>
    </row>
    <row r="368" spans="1:1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50"/>
      <c r="K368" s="5"/>
    </row>
    <row r="369" spans="1:1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50"/>
      <c r="K369" s="5"/>
    </row>
    <row r="370" spans="1:1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50"/>
      <c r="K370" s="5"/>
    </row>
    <row r="371" spans="1:1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50"/>
      <c r="K371" s="5"/>
    </row>
    <row r="372" spans="1:1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50"/>
      <c r="K372" s="5"/>
    </row>
    <row r="373" spans="1:1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50"/>
      <c r="K373" s="5"/>
    </row>
    <row r="374" spans="1:1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50"/>
      <c r="K374" s="5"/>
    </row>
    <row r="375" spans="1:1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50"/>
      <c r="K375" s="5"/>
    </row>
    <row r="376" spans="1:1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50"/>
      <c r="K376" s="5"/>
    </row>
    <row r="377" spans="1:1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50"/>
      <c r="K377" s="5"/>
    </row>
    <row r="378" spans="1:1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50"/>
      <c r="K378" s="5"/>
    </row>
    <row r="379" spans="1:1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50"/>
      <c r="K379" s="5"/>
    </row>
    <row r="380" spans="1:1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50"/>
      <c r="K380" s="5"/>
    </row>
    <row r="381" spans="1:1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50"/>
      <c r="K381" s="5"/>
    </row>
    <row r="382" spans="1:1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50"/>
      <c r="K382" s="5"/>
    </row>
    <row r="383" spans="1:1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50"/>
      <c r="K383" s="5"/>
    </row>
    <row r="384" spans="1:1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50"/>
      <c r="K384" s="5"/>
    </row>
    <row r="385" spans="1:1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50"/>
      <c r="K385" s="5"/>
    </row>
    <row r="386" spans="1:1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50"/>
      <c r="K386" s="5"/>
    </row>
    <row r="387" spans="1:1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50"/>
      <c r="K387" s="5"/>
    </row>
    <row r="388" spans="1:1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50"/>
      <c r="K388" s="5"/>
    </row>
    <row r="389" spans="1:1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50"/>
      <c r="K389" s="5"/>
    </row>
    <row r="390" spans="1:1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50"/>
      <c r="K390" s="5"/>
    </row>
    <row r="391" spans="1:1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50"/>
      <c r="K391" s="5"/>
    </row>
    <row r="392" spans="1:1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50"/>
      <c r="K392" s="5"/>
    </row>
    <row r="393" spans="1:1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50"/>
      <c r="K393" s="5"/>
    </row>
    <row r="394" spans="1:1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50"/>
      <c r="K394" s="5"/>
    </row>
    <row r="395" spans="1:1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50"/>
      <c r="K395" s="5"/>
    </row>
    <row r="396" spans="1:1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50"/>
      <c r="K396" s="5"/>
    </row>
    <row r="397" spans="1:1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50"/>
      <c r="K397" s="5"/>
    </row>
    <row r="398" spans="1:1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50"/>
      <c r="K398" s="5"/>
    </row>
    <row r="399" spans="1:1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50"/>
      <c r="K399" s="5"/>
    </row>
    <row r="400" spans="1:1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50"/>
      <c r="K400" s="5"/>
    </row>
    <row r="401" spans="1:1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50"/>
      <c r="K401" s="5"/>
    </row>
    <row r="402" spans="1:1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50"/>
      <c r="K402" s="5"/>
    </row>
    <row r="403" spans="1:1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50"/>
      <c r="K403" s="5"/>
    </row>
    <row r="404" spans="1:1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50"/>
      <c r="K404" s="5"/>
    </row>
    <row r="405" spans="1:1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50"/>
      <c r="K405" s="5"/>
    </row>
    <row r="406" spans="1:1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50"/>
      <c r="K406" s="5"/>
    </row>
    <row r="407" spans="1:1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50"/>
      <c r="K407" s="5"/>
    </row>
    <row r="408" spans="1:1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50"/>
      <c r="K408" s="5"/>
    </row>
    <row r="409" spans="1:1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50"/>
      <c r="K409" s="5"/>
    </row>
    <row r="410" spans="1:1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50"/>
      <c r="K410" s="5"/>
    </row>
    <row r="411" spans="1:1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50"/>
      <c r="K411" s="5"/>
    </row>
    <row r="412" spans="1:1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50"/>
      <c r="K412" s="5"/>
    </row>
    <row r="413" spans="1:1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50"/>
      <c r="K413" s="5"/>
    </row>
    <row r="414" spans="1:1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50"/>
      <c r="K414" s="5"/>
    </row>
    <row r="415" spans="1:1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50"/>
      <c r="K415" s="5"/>
    </row>
    <row r="416" spans="1:1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50"/>
      <c r="K416" s="5"/>
    </row>
    <row r="417" spans="1:1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50"/>
      <c r="K417" s="5"/>
    </row>
    <row r="418" spans="1:1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50"/>
      <c r="K418" s="5"/>
    </row>
    <row r="419" spans="1:1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50"/>
      <c r="K419" s="5"/>
    </row>
    <row r="420" spans="1:1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50"/>
      <c r="K420" s="5"/>
    </row>
    <row r="421" spans="1:1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50"/>
      <c r="K421" s="5"/>
    </row>
    <row r="422" spans="1:1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50"/>
      <c r="K422" s="5"/>
    </row>
    <row r="423" spans="1:1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50"/>
      <c r="K423" s="5"/>
    </row>
    <row r="424" spans="1:1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50"/>
      <c r="K424" s="5"/>
    </row>
    <row r="425" spans="1:1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50"/>
      <c r="K425" s="5"/>
    </row>
    <row r="426" spans="1:1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50"/>
      <c r="K426" s="5"/>
    </row>
    <row r="427" spans="1:1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50"/>
      <c r="K427" s="5"/>
    </row>
    <row r="428" spans="1:1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50"/>
      <c r="K428" s="5"/>
    </row>
    <row r="429" spans="1:1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50"/>
      <c r="K429" s="5"/>
    </row>
    <row r="430" spans="1:1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50"/>
      <c r="K430" s="5"/>
    </row>
    <row r="431" spans="1:1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50"/>
      <c r="K431" s="5"/>
    </row>
    <row r="432" spans="1:1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50"/>
      <c r="K432" s="5"/>
    </row>
    <row r="433" spans="1:1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50"/>
      <c r="K433" s="5"/>
    </row>
    <row r="434" spans="1:1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50"/>
      <c r="K434" s="5"/>
    </row>
    <row r="435" spans="1:1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50"/>
      <c r="K435" s="5"/>
    </row>
    <row r="436" spans="1:1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50"/>
      <c r="K436" s="5"/>
    </row>
    <row r="437" spans="1:1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50"/>
      <c r="K437" s="5"/>
    </row>
    <row r="438" spans="1:1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50"/>
      <c r="K438" s="5"/>
    </row>
    <row r="439" spans="1:1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50"/>
      <c r="K439" s="5"/>
    </row>
    <row r="440" spans="1:1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50"/>
      <c r="K440" s="5"/>
    </row>
    <row r="441" spans="1:1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50"/>
      <c r="K441" s="5"/>
    </row>
    <row r="442" spans="1:1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50"/>
      <c r="K442" s="5"/>
    </row>
    <row r="443" spans="1:1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50"/>
      <c r="K443" s="5"/>
    </row>
    <row r="444" spans="1:1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50"/>
      <c r="K444" s="5"/>
    </row>
    <row r="445" spans="1:1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50"/>
      <c r="K445" s="5"/>
    </row>
    <row r="446" spans="1:1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50"/>
      <c r="K446" s="5"/>
    </row>
    <row r="447" spans="1:1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50"/>
      <c r="K447" s="5"/>
    </row>
    <row r="448" spans="1:1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50"/>
      <c r="K448" s="5"/>
    </row>
    <row r="449" spans="1:1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50"/>
      <c r="K449" s="5"/>
    </row>
    <row r="450" spans="1:1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50"/>
      <c r="K450" s="5"/>
    </row>
    <row r="451" spans="1:1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50"/>
      <c r="K451" s="5"/>
    </row>
    <row r="452" spans="1:1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50"/>
      <c r="K452" s="5"/>
    </row>
    <row r="453" spans="1:1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50"/>
      <c r="K453" s="5"/>
    </row>
    <row r="454" spans="1:1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50"/>
      <c r="K454" s="5"/>
    </row>
    <row r="455" spans="1:1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50"/>
      <c r="K455" s="5"/>
    </row>
    <row r="456" spans="1:1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50"/>
      <c r="K456" s="5"/>
    </row>
    <row r="457" spans="1:1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50"/>
      <c r="K457" s="5"/>
    </row>
    <row r="458" spans="1:1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50"/>
      <c r="K458" s="5"/>
    </row>
    <row r="459" spans="1:1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50"/>
      <c r="K459" s="5"/>
    </row>
    <row r="460" spans="1:1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50"/>
      <c r="K460" s="5"/>
    </row>
    <row r="461" spans="1:1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50"/>
      <c r="K461" s="5"/>
    </row>
    <row r="462" spans="1:1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50"/>
      <c r="K462" s="5"/>
    </row>
    <row r="463" spans="1:1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50"/>
      <c r="K463" s="5"/>
    </row>
    <row r="464" spans="1:1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50"/>
      <c r="K464" s="5"/>
    </row>
    <row r="465" spans="1:1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50"/>
      <c r="K465" s="5"/>
    </row>
    <row r="466" spans="1:1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50"/>
      <c r="K466" s="5"/>
    </row>
    <row r="467" spans="1:1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50"/>
      <c r="K467" s="5"/>
    </row>
    <row r="468" spans="1:1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50"/>
      <c r="K468" s="5"/>
    </row>
    <row r="469" spans="1:1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50"/>
      <c r="K469" s="5"/>
    </row>
    <row r="470" spans="1:1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50"/>
      <c r="K470" s="5"/>
    </row>
    <row r="471" spans="1:1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50"/>
      <c r="K471" s="5"/>
    </row>
    <row r="472" spans="1:1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50"/>
      <c r="K472" s="5"/>
    </row>
    <row r="473" spans="1:1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50"/>
      <c r="K473" s="5"/>
    </row>
    <row r="474" spans="1:1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50"/>
      <c r="K474" s="5"/>
    </row>
    <row r="475" spans="1:1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50"/>
      <c r="K475" s="5"/>
    </row>
    <row r="476" spans="1:1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50"/>
      <c r="K476" s="5"/>
    </row>
    <row r="477" spans="1:1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50"/>
      <c r="K477" s="5"/>
    </row>
    <row r="478" spans="1:1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50"/>
      <c r="K478" s="5"/>
    </row>
    <row r="479" spans="1:1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50"/>
      <c r="K479" s="5"/>
    </row>
    <row r="480" spans="1:1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50"/>
      <c r="K480" s="5"/>
    </row>
    <row r="481" spans="1:1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50"/>
      <c r="K481" s="5"/>
    </row>
    <row r="482" spans="1:1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50"/>
      <c r="K482" s="5"/>
    </row>
    <row r="483" spans="1:1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50"/>
      <c r="K483" s="5"/>
    </row>
    <row r="484" spans="1:1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50"/>
      <c r="K484" s="5"/>
    </row>
    <row r="485" spans="1:1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50"/>
      <c r="K485" s="5"/>
    </row>
    <row r="486" spans="1:1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50"/>
      <c r="K486" s="5"/>
    </row>
    <row r="487" spans="1:1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50"/>
      <c r="K487" s="5"/>
    </row>
    <row r="488" spans="1:1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50"/>
      <c r="K488" s="5"/>
    </row>
    <row r="489" spans="1:1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50"/>
      <c r="K489" s="5"/>
    </row>
    <row r="490" spans="1:1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50"/>
      <c r="K490" s="5"/>
    </row>
    <row r="491" spans="1:1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50"/>
      <c r="K491" s="5"/>
    </row>
    <row r="492" spans="1:1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50"/>
      <c r="K492" s="5"/>
    </row>
    <row r="493" spans="1:1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50"/>
      <c r="K493" s="5"/>
    </row>
    <row r="494" spans="1:1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50"/>
      <c r="K494" s="5"/>
    </row>
    <row r="495" spans="1:1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50"/>
      <c r="K495" s="5"/>
    </row>
    <row r="496" spans="1:1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50"/>
      <c r="K496" s="5"/>
    </row>
    <row r="497" spans="1:1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50"/>
      <c r="K497" s="5"/>
    </row>
    <row r="498" spans="1:1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50"/>
      <c r="K498" s="5"/>
    </row>
    <row r="499" spans="1:1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50"/>
      <c r="K499" s="5"/>
    </row>
    <row r="500" spans="1:1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50"/>
      <c r="K500" s="5"/>
    </row>
    <row r="501" spans="1:1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50"/>
      <c r="K501" s="5"/>
    </row>
    <row r="502" spans="1:1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50"/>
      <c r="K502" s="5"/>
    </row>
    <row r="503" spans="1:1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50"/>
      <c r="K503" s="5"/>
    </row>
    <row r="504" spans="1:1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50"/>
      <c r="K504" s="5"/>
    </row>
    <row r="505" spans="1:1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50"/>
      <c r="K505" s="5"/>
    </row>
    <row r="506" spans="1:1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50"/>
      <c r="K506" s="5"/>
    </row>
    <row r="507" spans="1:1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50"/>
      <c r="K507" s="5"/>
    </row>
    <row r="508" spans="1:1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50"/>
      <c r="K508" s="5"/>
    </row>
    <row r="509" spans="1:1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50"/>
      <c r="K509" s="5"/>
    </row>
    <row r="510" spans="1:1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50"/>
      <c r="K510" s="5"/>
    </row>
    <row r="511" spans="1:1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50"/>
      <c r="K511" s="5"/>
    </row>
    <row r="512" spans="1:1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50"/>
      <c r="K512" s="5"/>
    </row>
    <row r="513" spans="1:1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50"/>
      <c r="K513" s="5"/>
    </row>
    <row r="514" spans="1:1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50"/>
      <c r="K514" s="5"/>
    </row>
    <row r="515" spans="1:1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50"/>
      <c r="K515" s="5"/>
    </row>
    <row r="516" spans="1:1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50"/>
      <c r="K516" s="5"/>
    </row>
    <row r="517" spans="1:1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50"/>
      <c r="K517" s="5"/>
    </row>
    <row r="518" spans="1:1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50"/>
      <c r="K518" s="5"/>
    </row>
    <row r="519" spans="1:1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50"/>
      <c r="K519" s="5"/>
    </row>
    <row r="520" spans="1:1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50"/>
      <c r="K520" s="5"/>
    </row>
    <row r="521" spans="1:1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50"/>
      <c r="K521" s="5"/>
    </row>
    <row r="522" spans="1:1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50"/>
      <c r="K522" s="5"/>
    </row>
    <row r="523" spans="1:1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50"/>
      <c r="K523" s="5"/>
    </row>
    <row r="524" spans="1:1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50"/>
      <c r="K524" s="5"/>
    </row>
    <row r="525" spans="1:1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50"/>
      <c r="K525" s="5"/>
    </row>
    <row r="526" spans="1:1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50"/>
      <c r="K526" s="5"/>
    </row>
    <row r="527" spans="1:1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50"/>
      <c r="K527" s="5"/>
    </row>
    <row r="528" spans="1:1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50"/>
      <c r="K528" s="5"/>
    </row>
    <row r="529" spans="1:1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50"/>
      <c r="K529" s="5"/>
    </row>
    <row r="530" spans="1:1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50"/>
      <c r="K530" s="5"/>
    </row>
    <row r="531" spans="1:1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50"/>
      <c r="K531" s="5"/>
    </row>
    <row r="532" spans="1:1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50"/>
      <c r="K532" s="5"/>
    </row>
    <row r="533" spans="1:1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50"/>
      <c r="K533" s="5"/>
    </row>
    <row r="534" spans="1:1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50"/>
      <c r="K534" s="5"/>
    </row>
    <row r="535" spans="1:1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50"/>
      <c r="K535" s="5"/>
    </row>
    <row r="536" spans="1:1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50"/>
      <c r="K536" s="5"/>
    </row>
    <row r="537" spans="1:1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50"/>
      <c r="K537" s="5"/>
    </row>
    <row r="538" spans="1:1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50"/>
      <c r="K538" s="5"/>
    </row>
    <row r="539" spans="1:1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50"/>
      <c r="K539" s="5"/>
    </row>
    <row r="540" spans="1:1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50"/>
      <c r="K540" s="5"/>
    </row>
    <row r="541" spans="1:1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50"/>
      <c r="K541" s="5"/>
    </row>
    <row r="542" spans="1:1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50"/>
      <c r="K542" s="5"/>
    </row>
    <row r="543" spans="1:1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50"/>
      <c r="K543" s="5"/>
    </row>
    <row r="544" spans="1:1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50"/>
      <c r="K544" s="5"/>
    </row>
    <row r="545" spans="1:1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50"/>
      <c r="K545" s="5"/>
    </row>
    <row r="546" spans="1:1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50"/>
      <c r="K546" s="5"/>
    </row>
    <row r="547" spans="1:1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50"/>
      <c r="K547" s="5"/>
    </row>
    <row r="548" spans="1:1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50"/>
      <c r="K548" s="5"/>
    </row>
    <row r="549" spans="1:1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50"/>
      <c r="K549" s="5"/>
    </row>
    <row r="550" spans="1:1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50"/>
      <c r="K550" s="5"/>
    </row>
    <row r="551" spans="1:1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50"/>
      <c r="K551" s="5"/>
    </row>
    <row r="552" spans="1:1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50"/>
      <c r="K552" s="5"/>
    </row>
    <row r="553" spans="1:1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50"/>
      <c r="K553" s="5"/>
    </row>
    <row r="554" spans="1:1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50"/>
      <c r="K554" s="5"/>
    </row>
    <row r="555" spans="1:1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50"/>
      <c r="K555" s="5"/>
    </row>
    <row r="556" spans="1:1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50"/>
      <c r="K556" s="5"/>
    </row>
    <row r="557" spans="1:1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50"/>
      <c r="K557" s="5"/>
    </row>
    <row r="558" spans="1:1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50"/>
      <c r="K558" s="5"/>
    </row>
    <row r="559" spans="1:1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50"/>
      <c r="K559" s="5"/>
    </row>
    <row r="560" spans="1:1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50"/>
      <c r="K560" s="5"/>
    </row>
    <row r="561" spans="1:1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50"/>
      <c r="K561" s="5"/>
    </row>
    <row r="562" spans="1:1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50"/>
      <c r="K562" s="5"/>
    </row>
    <row r="563" spans="1:1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50"/>
      <c r="K563" s="5"/>
    </row>
    <row r="564" spans="1:1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50"/>
      <c r="K564" s="5"/>
    </row>
    <row r="565" spans="1:1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50"/>
      <c r="K565" s="5"/>
    </row>
    <row r="566" spans="1:1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50"/>
      <c r="K566" s="5"/>
    </row>
    <row r="567" spans="1:1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50"/>
      <c r="K567" s="5"/>
    </row>
    <row r="568" spans="1:1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50"/>
      <c r="K568" s="5"/>
    </row>
    <row r="569" spans="1:1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50"/>
      <c r="K569" s="5"/>
    </row>
    <row r="570" spans="1:1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50"/>
      <c r="K570" s="5"/>
    </row>
    <row r="571" spans="1:1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50"/>
      <c r="K571" s="5"/>
    </row>
    <row r="572" spans="1:1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50"/>
      <c r="K572" s="5"/>
    </row>
    <row r="573" spans="1:1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50"/>
      <c r="K573" s="5"/>
    </row>
    <row r="574" spans="1:1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50"/>
      <c r="K574" s="5"/>
    </row>
    <row r="575" spans="1:1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50"/>
      <c r="K575" s="5"/>
    </row>
    <row r="576" spans="1:1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50"/>
      <c r="K576" s="5"/>
    </row>
    <row r="577" spans="1:1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50"/>
      <c r="K577" s="5"/>
    </row>
    <row r="578" spans="1:1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50"/>
      <c r="K578" s="5"/>
    </row>
    <row r="579" spans="1:1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50"/>
      <c r="K579" s="5"/>
    </row>
    <row r="580" spans="1:1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50"/>
      <c r="K580" s="5"/>
    </row>
    <row r="581" spans="1:1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50"/>
      <c r="K581" s="5"/>
    </row>
    <row r="582" spans="1:1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50"/>
      <c r="K582" s="5"/>
    </row>
    <row r="583" spans="1:1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50"/>
      <c r="K583" s="5"/>
    </row>
    <row r="584" spans="1:1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50"/>
      <c r="K584" s="5"/>
    </row>
    <row r="585" spans="1:1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50"/>
      <c r="K585" s="5"/>
    </row>
    <row r="586" spans="1:1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50"/>
      <c r="K586" s="5"/>
    </row>
    <row r="587" spans="1:1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50"/>
      <c r="K587" s="5"/>
    </row>
    <row r="588" spans="1:1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50"/>
      <c r="K588" s="5"/>
    </row>
    <row r="589" spans="1:1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50"/>
      <c r="K589" s="5"/>
    </row>
    <row r="590" spans="1:1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50"/>
      <c r="K590" s="5"/>
    </row>
    <row r="591" spans="1:1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50"/>
      <c r="K591" s="5"/>
    </row>
    <row r="592" spans="1:1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50"/>
      <c r="K592" s="5"/>
    </row>
    <row r="593" spans="1:1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50"/>
      <c r="K593" s="5"/>
    </row>
    <row r="594" spans="1:1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50"/>
      <c r="K594" s="5"/>
    </row>
    <row r="595" spans="1:1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50"/>
      <c r="K595" s="5"/>
    </row>
    <row r="596" spans="1:1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50"/>
      <c r="K596" s="5"/>
    </row>
    <row r="597" spans="1:1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50"/>
      <c r="K597" s="5"/>
    </row>
    <row r="598" spans="1:1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50"/>
      <c r="K598" s="5"/>
    </row>
    <row r="599" spans="1:1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50"/>
      <c r="K599" s="5"/>
    </row>
    <row r="600" spans="1:1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50"/>
      <c r="K600" s="5"/>
    </row>
    <row r="601" spans="1:1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50"/>
      <c r="K601" s="5"/>
    </row>
    <row r="602" spans="1:1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50"/>
      <c r="K602" s="5"/>
    </row>
    <row r="603" spans="1:1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50"/>
      <c r="K603" s="5"/>
    </row>
    <row r="604" spans="1:1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50"/>
      <c r="K604" s="5"/>
    </row>
    <row r="605" spans="1:1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50"/>
      <c r="K605" s="5"/>
    </row>
    <row r="606" spans="1:1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50"/>
      <c r="K606" s="5"/>
    </row>
    <row r="607" spans="1:1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50"/>
      <c r="K607" s="5"/>
    </row>
    <row r="608" spans="1:1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50"/>
      <c r="K608" s="5"/>
    </row>
    <row r="609" spans="1:1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50"/>
      <c r="K609" s="5"/>
    </row>
    <row r="610" spans="1:1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50"/>
      <c r="K610" s="5"/>
    </row>
    <row r="611" spans="1:1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50"/>
      <c r="K611" s="5"/>
    </row>
    <row r="612" spans="1:1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50"/>
      <c r="K612" s="5"/>
    </row>
    <row r="613" spans="1:1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50"/>
      <c r="K613" s="5"/>
    </row>
    <row r="614" spans="1:1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50"/>
      <c r="K614" s="5"/>
    </row>
    <row r="615" spans="1:1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50"/>
      <c r="K615" s="5"/>
    </row>
    <row r="616" spans="1:1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50"/>
      <c r="K616" s="5"/>
    </row>
    <row r="617" spans="1:1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50"/>
      <c r="K617" s="5"/>
    </row>
    <row r="618" spans="1:1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50"/>
      <c r="K618" s="5"/>
    </row>
    <row r="619" spans="1:1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50"/>
      <c r="K619" s="5"/>
    </row>
    <row r="620" spans="1:1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50"/>
      <c r="K620" s="5"/>
    </row>
    <row r="621" spans="1:1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50"/>
      <c r="K621" s="5"/>
    </row>
    <row r="622" spans="1:1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50"/>
      <c r="K622" s="5"/>
    </row>
    <row r="623" spans="1:1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50"/>
      <c r="K623" s="5"/>
    </row>
    <row r="624" spans="1:1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50"/>
      <c r="K624" s="5"/>
    </row>
    <row r="625" spans="1:1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50"/>
      <c r="K625" s="5"/>
    </row>
    <row r="626" spans="1:1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50"/>
      <c r="K626" s="5"/>
    </row>
    <row r="627" spans="1:1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50"/>
      <c r="K627" s="5"/>
    </row>
    <row r="628" spans="1:1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50"/>
      <c r="K628" s="5"/>
    </row>
    <row r="629" spans="1:1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50"/>
      <c r="K629" s="5"/>
    </row>
    <row r="630" spans="1:1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50"/>
      <c r="K630" s="5"/>
    </row>
    <row r="631" spans="1:1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50"/>
      <c r="K631" s="5"/>
    </row>
    <row r="632" spans="1:1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50"/>
      <c r="K632" s="5"/>
    </row>
    <row r="633" spans="1:1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50"/>
      <c r="K633" s="5"/>
    </row>
    <row r="634" spans="1:1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50"/>
      <c r="K634" s="5"/>
    </row>
    <row r="635" spans="1:1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50"/>
      <c r="K635" s="5"/>
    </row>
    <row r="636" spans="1:1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50"/>
      <c r="K636" s="5"/>
    </row>
    <row r="637" spans="1:1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50"/>
      <c r="K637" s="5"/>
    </row>
    <row r="638" spans="1:1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50"/>
      <c r="K638" s="5"/>
    </row>
    <row r="639" spans="1:1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50"/>
      <c r="K639" s="5"/>
    </row>
    <row r="640" spans="1:1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50"/>
      <c r="K640" s="5"/>
    </row>
    <row r="641" spans="1:1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50"/>
      <c r="K641" s="5"/>
    </row>
    <row r="642" spans="1:1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50"/>
      <c r="K642" s="5"/>
    </row>
    <row r="643" spans="1:1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50"/>
      <c r="K643" s="5"/>
    </row>
    <row r="644" spans="1:1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50"/>
      <c r="K644" s="5"/>
    </row>
    <row r="645" spans="1:1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50"/>
      <c r="K645" s="5"/>
    </row>
    <row r="646" spans="1:1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50"/>
      <c r="K646" s="5"/>
    </row>
    <row r="647" spans="1:1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50"/>
      <c r="K647" s="5"/>
    </row>
    <row r="648" spans="1:1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50"/>
      <c r="K648" s="5"/>
    </row>
    <row r="649" spans="1:1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50"/>
      <c r="K649" s="5"/>
    </row>
    <row r="650" spans="1:1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50"/>
      <c r="K650" s="5"/>
    </row>
    <row r="651" spans="1:1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50"/>
      <c r="K651" s="5"/>
    </row>
    <row r="652" spans="1:1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50"/>
      <c r="K652" s="5"/>
    </row>
    <row r="653" spans="1:1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50"/>
      <c r="K653" s="5"/>
    </row>
    <row r="654" spans="1:1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50"/>
      <c r="K654" s="5"/>
    </row>
    <row r="655" spans="1:1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50"/>
      <c r="K655" s="5"/>
    </row>
    <row r="656" spans="1:1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50"/>
      <c r="K656" s="5"/>
    </row>
    <row r="657" spans="1:1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50"/>
      <c r="K657" s="5"/>
    </row>
    <row r="658" spans="1:1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50"/>
      <c r="K658" s="5"/>
    </row>
    <row r="659" spans="1:1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50"/>
      <c r="K659" s="5"/>
    </row>
    <row r="660" spans="1:1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50"/>
      <c r="K660" s="5"/>
    </row>
    <row r="661" spans="1:1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50"/>
      <c r="K661" s="5"/>
    </row>
    <row r="662" spans="1:1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50"/>
      <c r="K662" s="5"/>
    </row>
    <row r="663" spans="1:1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50"/>
      <c r="K663" s="5"/>
    </row>
    <row r="664" spans="1:1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50"/>
      <c r="K664" s="5"/>
    </row>
    <row r="665" spans="1:1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50"/>
      <c r="K665" s="5"/>
    </row>
    <row r="666" spans="1:1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50"/>
      <c r="K666" s="5"/>
    </row>
    <row r="667" spans="1:1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50"/>
      <c r="K667" s="5"/>
    </row>
    <row r="668" spans="1:1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50"/>
      <c r="K668" s="5"/>
    </row>
    <row r="669" spans="1:1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50"/>
      <c r="K669" s="5"/>
    </row>
    <row r="670" spans="1:1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50"/>
      <c r="K670" s="5"/>
    </row>
    <row r="671" spans="1:1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50"/>
      <c r="K671" s="5"/>
    </row>
    <row r="672" spans="1:1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50"/>
      <c r="K672" s="5"/>
    </row>
    <row r="673" spans="1:1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50"/>
      <c r="K673" s="5"/>
    </row>
    <row r="674" spans="1:1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50"/>
      <c r="K674" s="5"/>
    </row>
    <row r="675" spans="1:1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50"/>
      <c r="K675" s="5"/>
    </row>
    <row r="676" spans="1:1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50"/>
      <c r="K676" s="5"/>
    </row>
    <row r="677" spans="1:1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50"/>
      <c r="K677" s="5"/>
    </row>
    <row r="678" spans="1:1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50"/>
      <c r="K678" s="5"/>
    </row>
    <row r="679" spans="1:1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50"/>
      <c r="K679" s="5"/>
    </row>
    <row r="680" spans="1:1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50"/>
      <c r="K680" s="5"/>
    </row>
    <row r="681" spans="1:1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50"/>
      <c r="K681" s="5"/>
    </row>
    <row r="682" spans="1:1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50"/>
      <c r="K682" s="5"/>
    </row>
    <row r="683" spans="1:1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50"/>
      <c r="K683" s="5"/>
    </row>
    <row r="684" spans="1:1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50"/>
      <c r="K684" s="5"/>
    </row>
    <row r="685" spans="1:1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50"/>
      <c r="K685" s="5"/>
    </row>
    <row r="686" spans="1:1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50"/>
      <c r="K686" s="5"/>
    </row>
    <row r="687" spans="1:1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50"/>
      <c r="K687" s="5"/>
    </row>
    <row r="688" spans="1:1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50"/>
      <c r="K688" s="5"/>
    </row>
    <row r="689" spans="1:1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50"/>
      <c r="K689" s="5"/>
    </row>
    <row r="690" spans="1:1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50"/>
      <c r="K690" s="5"/>
    </row>
    <row r="691" spans="1:1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50"/>
      <c r="K691" s="5"/>
    </row>
    <row r="692" spans="1:1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50"/>
      <c r="K692" s="5"/>
    </row>
    <row r="693" spans="1:1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50"/>
      <c r="K693" s="5"/>
    </row>
    <row r="694" spans="1:1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50"/>
      <c r="K694" s="5"/>
    </row>
    <row r="695" spans="1:1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50"/>
      <c r="K695" s="5"/>
    </row>
    <row r="696" spans="1:1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50"/>
      <c r="K696" s="5"/>
    </row>
    <row r="697" spans="1:1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50"/>
      <c r="K697" s="5"/>
    </row>
    <row r="698" spans="1:1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50"/>
      <c r="K698" s="5"/>
    </row>
    <row r="699" spans="1:1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50"/>
      <c r="K699" s="5"/>
    </row>
    <row r="700" spans="1:1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50"/>
      <c r="K700" s="5"/>
    </row>
    <row r="701" spans="1:1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50"/>
      <c r="K701" s="5"/>
    </row>
    <row r="702" spans="1:1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50"/>
      <c r="K702" s="5"/>
    </row>
    <row r="703" spans="1:1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50"/>
      <c r="K703" s="5"/>
    </row>
    <row r="704" spans="1:1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50"/>
      <c r="K704" s="5"/>
    </row>
    <row r="705" spans="1:1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50"/>
      <c r="K705" s="5"/>
    </row>
    <row r="706" spans="1:1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50"/>
      <c r="K706" s="5"/>
    </row>
    <row r="707" spans="1:1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50"/>
      <c r="K707" s="5"/>
    </row>
    <row r="708" spans="1:1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50"/>
      <c r="K708" s="5"/>
    </row>
    <row r="709" spans="1:1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50"/>
      <c r="K709" s="5"/>
    </row>
    <row r="710" spans="1:1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50"/>
      <c r="K710" s="5"/>
    </row>
    <row r="711" spans="1:1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50"/>
      <c r="K711" s="5"/>
    </row>
    <row r="712" spans="1:1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50"/>
      <c r="K712" s="5"/>
    </row>
    <row r="713" spans="1:1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50"/>
      <c r="K713" s="5"/>
    </row>
    <row r="714" spans="1:1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50"/>
      <c r="K714" s="5"/>
    </row>
    <row r="715" spans="1:1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50"/>
      <c r="K715" s="5"/>
    </row>
    <row r="716" spans="1:1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50"/>
      <c r="K716" s="5"/>
    </row>
    <row r="717" spans="1:1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50"/>
      <c r="K717" s="5"/>
    </row>
    <row r="718" spans="1:1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50"/>
      <c r="K718" s="5"/>
    </row>
    <row r="719" spans="1:1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50"/>
      <c r="K719" s="5"/>
    </row>
    <row r="720" spans="1:1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50"/>
      <c r="K720" s="5"/>
    </row>
    <row r="721" spans="1:1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50"/>
      <c r="K721" s="5"/>
    </row>
    <row r="722" spans="1:1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50"/>
      <c r="K722" s="5"/>
    </row>
    <row r="723" spans="1:1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50"/>
      <c r="K723" s="5"/>
    </row>
    <row r="724" spans="1:1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50"/>
      <c r="K724" s="5"/>
    </row>
    <row r="725" spans="1:1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50"/>
      <c r="K725" s="5"/>
    </row>
    <row r="726" spans="1:1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50"/>
      <c r="K726" s="5"/>
    </row>
    <row r="727" spans="1:1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50"/>
      <c r="K727" s="5"/>
    </row>
    <row r="728" spans="1:1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50"/>
      <c r="K728" s="5"/>
    </row>
    <row r="729" spans="1:1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50"/>
      <c r="K729" s="5"/>
    </row>
    <row r="730" spans="1:1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50"/>
      <c r="K730" s="5"/>
    </row>
    <row r="731" spans="1:1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50"/>
      <c r="K731" s="5"/>
    </row>
    <row r="732" spans="1:1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50"/>
      <c r="K732" s="5"/>
    </row>
    <row r="733" spans="1:1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50"/>
      <c r="K733" s="5"/>
    </row>
    <row r="734" spans="1:1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50"/>
      <c r="K734" s="5"/>
    </row>
    <row r="735" spans="1:1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50"/>
      <c r="K735" s="5"/>
    </row>
    <row r="736" spans="1:1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50"/>
      <c r="K736" s="5"/>
    </row>
    <row r="737" spans="1:1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50"/>
      <c r="K737" s="5"/>
    </row>
    <row r="738" spans="1:1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50"/>
      <c r="K738" s="5"/>
    </row>
    <row r="739" spans="1:1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50"/>
      <c r="K739" s="5"/>
    </row>
    <row r="740" spans="1:1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50"/>
      <c r="K740" s="5"/>
    </row>
    <row r="741" spans="1:1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50"/>
      <c r="K741" s="5"/>
    </row>
    <row r="742" spans="1:1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50"/>
      <c r="K742" s="5"/>
    </row>
    <row r="743" spans="1:1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50"/>
      <c r="K743" s="5"/>
    </row>
    <row r="744" spans="1:1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50"/>
      <c r="K744" s="5"/>
    </row>
    <row r="745" spans="1:1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50"/>
      <c r="K745" s="5"/>
    </row>
    <row r="746" spans="1:1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50"/>
      <c r="K746" s="5"/>
    </row>
    <row r="747" spans="1:1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50"/>
      <c r="K747" s="5"/>
    </row>
    <row r="748" spans="1:1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50"/>
      <c r="K748" s="5"/>
    </row>
    <row r="749" spans="1:1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50"/>
      <c r="K749" s="5"/>
    </row>
    <row r="750" spans="1:1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50"/>
      <c r="K750" s="5"/>
    </row>
    <row r="751" spans="1:1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50"/>
      <c r="K751" s="5"/>
    </row>
    <row r="752" spans="1:1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50"/>
      <c r="K752" s="5"/>
    </row>
    <row r="753" spans="1:1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50"/>
      <c r="K753" s="5"/>
    </row>
    <row r="754" spans="1:1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50"/>
      <c r="K754" s="5"/>
    </row>
    <row r="755" spans="1:1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50"/>
      <c r="K755" s="5"/>
    </row>
    <row r="756" spans="1:1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50"/>
      <c r="K756" s="5"/>
    </row>
    <row r="757" spans="1:1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50"/>
      <c r="K757" s="5"/>
    </row>
    <row r="758" spans="1:1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50"/>
      <c r="K758" s="5"/>
    </row>
    <row r="759" spans="1:1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50"/>
      <c r="K759" s="5"/>
    </row>
    <row r="760" spans="1:1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50"/>
      <c r="K760" s="5"/>
    </row>
    <row r="761" spans="1:1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50"/>
      <c r="K761" s="5"/>
    </row>
    <row r="762" spans="1:1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50"/>
      <c r="K762" s="5"/>
    </row>
    <row r="763" spans="1:1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50"/>
      <c r="K763" s="5"/>
    </row>
    <row r="764" spans="1:1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50"/>
      <c r="K764" s="5"/>
    </row>
    <row r="765" spans="1:1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50"/>
      <c r="K765" s="5"/>
    </row>
    <row r="766" spans="1:1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50"/>
      <c r="K766" s="5"/>
    </row>
    <row r="767" spans="1:1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50"/>
      <c r="K767" s="5"/>
    </row>
    <row r="768" spans="1:1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50"/>
      <c r="K768" s="5"/>
    </row>
    <row r="769" spans="1:1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50"/>
      <c r="K769" s="5"/>
    </row>
    <row r="770" spans="1:1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50"/>
      <c r="K770" s="5"/>
    </row>
    <row r="771" spans="1:1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50"/>
      <c r="K771" s="5"/>
    </row>
    <row r="772" spans="1:1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50"/>
      <c r="K772" s="5"/>
    </row>
    <row r="773" spans="1:1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50"/>
      <c r="K773" s="5"/>
    </row>
    <row r="774" spans="1:1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50"/>
      <c r="K774" s="5"/>
    </row>
    <row r="775" spans="1:1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50"/>
      <c r="K775" s="5"/>
    </row>
    <row r="776" spans="1:1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50"/>
      <c r="K776" s="5"/>
    </row>
    <row r="777" spans="1:1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50"/>
      <c r="K777" s="5"/>
    </row>
    <row r="778" spans="1:1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50"/>
      <c r="K778" s="5"/>
    </row>
    <row r="779" spans="1:1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50"/>
      <c r="K779" s="5"/>
    </row>
    <row r="780" spans="1:1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50"/>
      <c r="K780" s="5"/>
    </row>
    <row r="781" spans="1:1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50"/>
      <c r="K781" s="5"/>
    </row>
    <row r="782" spans="1:1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50"/>
      <c r="K782" s="5"/>
    </row>
    <row r="783" spans="1:1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50"/>
      <c r="K783" s="5"/>
    </row>
    <row r="784" spans="1:1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50"/>
      <c r="K784" s="5"/>
    </row>
    <row r="785" spans="1:1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50"/>
      <c r="K785" s="5"/>
    </row>
    <row r="786" spans="1:1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50"/>
      <c r="K786" s="5"/>
    </row>
    <row r="787" spans="1:1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50"/>
      <c r="K787" s="5"/>
    </row>
    <row r="788" spans="1:1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50"/>
      <c r="K788" s="5"/>
    </row>
    <row r="789" spans="1:1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50"/>
      <c r="K789" s="5"/>
    </row>
    <row r="790" spans="1:1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50"/>
      <c r="K790" s="5"/>
    </row>
    <row r="791" spans="1:1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50"/>
      <c r="K791" s="5"/>
    </row>
    <row r="792" spans="1:1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50"/>
      <c r="K792" s="5"/>
    </row>
    <row r="793" spans="1:1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50"/>
      <c r="K793" s="5"/>
    </row>
    <row r="794" spans="1:1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50"/>
      <c r="K794" s="5"/>
    </row>
    <row r="795" spans="1:1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50"/>
      <c r="K795" s="5"/>
    </row>
    <row r="796" spans="1:1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50"/>
      <c r="K796" s="5"/>
    </row>
    <row r="797" spans="1:1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50"/>
      <c r="K797" s="5"/>
    </row>
    <row r="798" spans="1:1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50"/>
      <c r="K798" s="5"/>
    </row>
    <row r="799" spans="1:1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50"/>
      <c r="K799" s="5"/>
    </row>
    <row r="800" spans="1:1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50"/>
      <c r="K800" s="5"/>
    </row>
    <row r="801" spans="1:1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50"/>
      <c r="K801" s="5"/>
    </row>
    <row r="802" spans="1:1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50"/>
      <c r="K802" s="5"/>
    </row>
    <row r="803" spans="1:1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50"/>
      <c r="K803" s="5"/>
    </row>
    <row r="804" spans="1:1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50"/>
      <c r="K804" s="5"/>
    </row>
    <row r="805" spans="1:1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50"/>
      <c r="K805" s="5"/>
    </row>
    <row r="806" spans="1:1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50"/>
      <c r="K806" s="5"/>
    </row>
    <row r="807" spans="1:1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50"/>
      <c r="K807" s="5"/>
    </row>
    <row r="808" spans="1:1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50"/>
      <c r="K808" s="5"/>
    </row>
    <row r="809" spans="1:1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50"/>
      <c r="K809" s="5"/>
    </row>
    <row r="810" spans="1:1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50"/>
      <c r="K810" s="5"/>
    </row>
    <row r="811" spans="1:1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50"/>
      <c r="K811" s="5"/>
    </row>
    <row r="812" spans="1:1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50"/>
      <c r="K812" s="5"/>
    </row>
    <row r="813" spans="1:1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50"/>
      <c r="K813" s="5"/>
    </row>
    <row r="814" spans="1:1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50"/>
      <c r="K814" s="5"/>
    </row>
    <row r="815" spans="1:1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50"/>
      <c r="K815" s="5"/>
    </row>
    <row r="816" spans="1:1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50"/>
      <c r="K816" s="5"/>
    </row>
    <row r="817" spans="1:1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50"/>
      <c r="K817" s="5"/>
    </row>
    <row r="818" spans="1:1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50"/>
      <c r="K818" s="5"/>
    </row>
    <row r="819" spans="1:1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50"/>
      <c r="K819" s="5"/>
    </row>
    <row r="820" spans="1:1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50"/>
      <c r="K820" s="5"/>
    </row>
    <row r="821" spans="1:1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50"/>
      <c r="K821" s="5"/>
    </row>
    <row r="822" spans="1:1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50"/>
      <c r="K822" s="5"/>
    </row>
    <row r="823" spans="1:1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50"/>
      <c r="K823" s="5"/>
    </row>
    <row r="824" spans="1:1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50"/>
      <c r="K824" s="5"/>
    </row>
    <row r="825" spans="1:1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50"/>
      <c r="K825" s="5"/>
    </row>
    <row r="826" spans="1:1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50"/>
      <c r="K826" s="5"/>
    </row>
    <row r="827" spans="1:1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50"/>
      <c r="K827" s="5"/>
    </row>
    <row r="828" spans="1:1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50"/>
      <c r="K828" s="5"/>
    </row>
    <row r="829" spans="1:1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50"/>
      <c r="K829" s="5"/>
    </row>
    <row r="830" spans="1:1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50"/>
      <c r="K830" s="5"/>
    </row>
    <row r="831" spans="1:1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50"/>
      <c r="K831" s="5"/>
    </row>
    <row r="832" spans="1:1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50"/>
      <c r="K832" s="5"/>
    </row>
    <row r="833" spans="1:1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50"/>
      <c r="K833" s="5"/>
    </row>
    <row r="834" spans="1:1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50"/>
      <c r="K834" s="5"/>
    </row>
    <row r="835" spans="1:1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50"/>
      <c r="K835" s="5"/>
    </row>
    <row r="836" spans="1:1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50"/>
      <c r="K836" s="5"/>
    </row>
    <row r="837" spans="1:1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50"/>
      <c r="K837" s="5"/>
    </row>
    <row r="838" spans="1:1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50"/>
      <c r="K838" s="5"/>
    </row>
  </sheetData>
  <mergeCells count="26">
    <mergeCell ref="B11:C11"/>
    <mergeCell ref="B12:C12"/>
    <mergeCell ref="A6:B6"/>
    <mergeCell ref="B7:C7"/>
    <mergeCell ref="B8:C8"/>
    <mergeCell ref="B9:C9"/>
    <mergeCell ref="B10:C10"/>
    <mergeCell ref="A1:B1"/>
    <mergeCell ref="A2:B2"/>
    <mergeCell ref="A3:B3"/>
    <mergeCell ref="A4:B4"/>
    <mergeCell ref="A5:B5"/>
    <mergeCell ref="B14:C14"/>
    <mergeCell ref="B26:C26"/>
    <mergeCell ref="B27:C27"/>
    <mergeCell ref="B18:C18"/>
    <mergeCell ref="B17:C17"/>
    <mergeCell ref="B16:C16"/>
    <mergeCell ref="B22:C22"/>
    <mergeCell ref="B23:C23"/>
    <mergeCell ref="B24:C24"/>
    <mergeCell ref="B25:C25"/>
    <mergeCell ref="B15:C15"/>
    <mergeCell ref="B21:C21"/>
    <mergeCell ref="B20:C20"/>
    <mergeCell ref="B19:C19"/>
  </mergeCells>
  <printOptions horizontalCentered="1"/>
  <pageMargins left="0.2" right="0.2" top="0.5" bottom="0.25" header="0.3" footer="0.3"/>
  <pageSetup scale="5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28563-5AB5-40B7-9A01-6E0275854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9142DA-0D34-4D98-A209-704B28C95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SMS</vt:lpstr>
      <vt:lpstr>PPS</vt:lpstr>
      <vt:lpstr>GRADING</vt:lpstr>
      <vt:lpstr>COMMENTS!Print_Area</vt:lpstr>
      <vt:lpstr>GRADING!Print_Area</vt:lpstr>
      <vt:lpstr>PPS!Print_Area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2024-03-26T15:22:08Z</cp:lastPrinted>
  <dcterms:created xsi:type="dcterms:W3CDTF">2016-07-21T00:16:02Z</dcterms:created>
  <dcterms:modified xsi:type="dcterms:W3CDTF">2025-03-12T06:11:59Z</dcterms:modified>
</cp:coreProperties>
</file>