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DROP 1/"/>
    </mc:Choice>
  </mc:AlternateContent>
  <xr:revisionPtr revIDLastSave="24" documentId="13_ncr:1_{7EAD3AC8-BAE2-E54A-96FE-3E4ED9A80674}" xr6:coauthVersionLast="47" xr6:coauthVersionMax="47" xr10:uidLastSave="{B5BD0CF4-7D99-4CC7-A623-D6899B4765F3}"/>
  <bookViews>
    <workbookView xWindow="-110" yWindow="-110" windowWidth="19420" windowHeight="10300" activeTab="2" xr2:uid="{00000000-000D-0000-FFFF-FFFF00000000}"/>
  </bookViews>
  <sheets>
    <sheet name="COMMENTS" sheetId="1" r:id="rId1"/>
    <sheet name="PPS" sheetId="5" r:id="rId2"/>
    <sheet name="GRADING" sheetId="3" r:id="rId3"/>
  </sheets>
  <definedNames>
    <definedName name="_xlnm.Print_Area" localSheetId="0">COMMENTS!$A$1:$H$25</definedName>
    <definedName name="_xlnm.Print_Area" localSheetId="2">GRADING!$A$1:$K$27</definedName>
    <definedName name="_xlnm.Print_Area" localSheetId="1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G27" i="1" l="1"/>
  <c r="G26" i="1"/>
  <c r="G25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24" i="1"/>
  <c r="G23" i="1"/>
  <c r="G15" i="1"/>
  <c r="C6" i="3"/>
  <c r="C5" i="3"/>
  <c r="C4" i="3"/>
  <c r="C3" i="3"/>
  <c r="C2" i="3"/>
  <c r="C1" i="3"/>
  <c r="I25" i="3"/>
  <c r="K25" i="3" s="1"/>
  <c r="J25" i="3"/>
  <c r="G25" i="3"/>
  <c r="F25" i="3" s="1"/>
  <c r="I24" i="3"/>
  <c r="K24" i="3" s="1"/>
  <c r="J24" i="3"/>
  <c r="G24" i="3"/>
  <c r="F24" i="3" s="1"/>
  <c r="I23" i="3"/>
  <c r="K23" i="3" s="1"/>
  <c r="J23" i="3"/>
  <c r="G23" i="3"/>
  <c r="F23" i="3" s="1"/>
  <c r="I22" i="3"/>
  <c r="K22" i="3" s="1"/>
  <c r="J22" i="3"/>
  <c r="G22" i="3"/>
  <c r="F22" i="3" s="1"/>
  <c r="I26" i="3"/>
  <c r="K26" i="3" s="1"/>
  <c r="I27" i="3"/>
  <c r="K27" i="3" s="1"/>
  <c r="J27" i="3"/>
  <c r="J26" i="3"/>
  <c r="G27" i="3"/>
  <c r="F27" i="3" s="1"/>
  <c r="G26" i="3"/>
  <c r="F26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0" i="3"/>
  <c r="F20" i="3" s="1"/>
  <c r="I20" i="3"/>
  <c r="K20" i="3" s="1"/>
  <c r="J20" i="3"/>
  <c r="G19" i="3"/>
  <c r="F19" i="3" s="1"/>
  <c r="G16" i="3"/>
  <c r="F16" i="3" s="1"/>
  <c r="G17" i="3"/>
  <c r="F17" i="3" s="1"/>
  <c r="G21" i="3"/>
  <c r="F21" i="3" s="1"/>
  <c r="G9" i="3"/>
  <c r="F9" i="3" s="1"/>
  <c r="J16" i="3"/>
  <c r="J19" i="3"/>
  <c r="I19" i="3"/>
  <c r="K19" i="3" s="1"/>
  <c r="J17" i="3"/>
  <c r="I17" i="3"/>
  <c r="K17" i="3" s="1"/>
  <c r="J21" i="3"/>
  <c r="I21" i="3"/>
  <c r="K21" i="3" s="1"/>
  <c r="J9" i="3"/>
  <c r="I9" i="3"/>
  <c r="K9" i="3" s="1"/>
</calcChain>
</file>

<file path=xl/sharedStrings.xml><?xml version="1.0" encoding="utf-8"?>
<sst xmlns="http://schemas.openxmlformats.org/spreadsheetml/2006/main" count="111" uniqueCount="74">
  <si>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</si>
  <si>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</si>
  <si>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</si>
  <si>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</si>
  <si>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</si>
  <si>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</si>
  <si>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</si>
  <si>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</si>
  <si>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</si>
  <si>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</si>
  <si>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</si>
  <si>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</si>
  <si>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</si>
  <si>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</si>
  <si>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</si>
  <si>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</si>
  <si>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</si>
  <si>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</si>
  <si>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</si>
  <si>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</si>
  <si>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</si>
  <si>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</si>
  <si>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</si>
  <si>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</si>
  <si>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</si>
  <si>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</si>
  <si>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</si>
  <si>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</si>
  <si>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</si>
  <si>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</si>
  <si>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</si>
  <si>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>CUFF HEIGHT</t>
  </si>
  <si>
    <t>EMB PLACEMENT FROM HPS</t>
  </si>
  <si>
    <t>***BRING BACK TO SPECS</t>
  </si>
  <si>
    <t>NECK RIB / TRIM DEPTH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</si>
  <si>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</si>
  <si>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</si>
  <si>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</si>
  <si>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</si>
  <si>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</si>
  <si>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FINISHED MEASUREMENTS</t>
  </si>
  <si>
    <t>UNAVALABLE</t>
  </si>
  <si>
    <t>PRINT PLACEMENT FROM NECK SEAM</t>
  </si>
  <si>
    <t>SLEEVE LENGTH FROM NECK SEAM TO EDGE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</si>
  <si>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</si>
  <si>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RAGLAN FLEECE CREW</t>
  </si>
  <si>
    <t>PRINT PLACEMENT FROM NECK EDGE</t>
  </si>
  <si>
    <t>XS</t>
  </si>
  <si>
    <r>
      <t xml:space="preserve">Armhole (RAGLAN ) </t>
    </r>
    <r>
      <rPr>
        <b/>
        <sz val="16"/>
        <rFont val="Calibri"/>
        <family val="2"/>
      </rPr>
      <t>HPS by NK SEAM TO ARMHOLE</t>
    </r>
  </si>
  <si>
    <t>PPS</t>
  </si>
  <si>
    <t>COMMENTS: PROCEED TO BULK  WITH CHANGES</t>
  </si>
  <si>
    <t>BRING BACK TO SPECS ALL THE HIGHLIGHTED POMS.</t>
  </si>
  <si>
    <t>PROCEEED TO BULK WITH CHANGES</t>
  </si>
  <si>
    <t>FA25</t>
  </si>
  <si>
    <t>DATE: 5/6/2025</t>
  </si>
  <si>
    <t>COMMENTS 5/6/2025</t>
  </si>
  <si>
    <t>MUST FOLLOW TECHPACK FOR LABELS, TRIMS AND COLORWAY.</t>
  </si>
  <si>
    <t>RỘNG CỔ</t>
  </si>
  <si>
    <t>NGỰC - DƯỚI NÁCH 1 INCH</t>
  </si>
  <si>
    <t>NGANG LAI</t>
  </si>
  <si>
    <t>DÀI THÂN TRƯỚC TỪ ĐỈNH VAI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</si>
  <si>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</si>
  <si>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</si>
  <si>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</si>
  <si>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</si>
  <si>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</si>
  <si>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</si>
  <si>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</si>
  <si>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HẠ CỔ TRƯỚC</t>
  </si>
  <si>
    <t>HẠ CỔ SAU</t>
  </si>
  <si>
    <t>KHUỶU TAY DƯỚI NÁCH 8 INCH</t>
  </si>
  <si>
    <t>CẲNG TAY TRÊN ĐƯỜNG MAY CỔ TAY 4 INCH</t>
  </si>
  <si>
    <t>CỬA TAY TẠI ĐƯỜNG MAY TAY</t>
  </si>
  <si>
    <t>NGANG LAI TẠI ĐƯỜNG MAY BO LAI ĐO CĂNG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</si>
</sst>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0" fontId="18" fillId="2" borderId="11" xfId="0" applyFont="1" applyFill="1" applyBorder="1"/>
    <xf numFmtId="12" fontId="22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8" borderId="26" xfId="0" applyFont="1" applyFill="1" applyBorder="1" applyAlignment="1">
      <alignment horizontal="center"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18" fillId="8" borderId="11" xfId="0" applyFont="1" applyFill="1" applyBorder="1"/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35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5" xfId="0" applyFont="1" applyFill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41" xfId="0" applyFont="1" applyBorder="1"/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</xdr:colOff>
      <xdr:row>0</xdr:row>
      <xdr:rowOff>0</xdr:rowOff>
    </xdr:from>
    <xdr:to>
      <xdr:col>5</xdr:col>
      <xdr:colOff>673961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3148" y="0"/>
          <a:ext cx="1892913" cy="996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8AB6CC0-B373-440B-9BAF-110FA519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5031</xdr:rowOff>
    </xdr:from>
    <xdr:to>
      <xdr:col>2</xdr:col>
      <xdr:colOff>593808</xdr:colOff>
      <xdr:row>18</xdr:row>
      <xdr:rowOff>200533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C24D4-295D-463F-BF18-4510A11B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62678" y="2542639"/>
          <a:ext cx="3701417" cy="2776062"/>
        </a:xfrm>
        <a:prstGeom prst="rect">
          <a:avLst/>
        </a:prstGeom>
      </xdr:spPr>
    </xdr:pic>
    <xdr:clientData/>
  </xdr:twoCellAnchor>
  <xdr:twoCellAnchor editAs="oneCell">
    <xdr:from>
      <xdr:col>2</xdr:col>
      <xdr:colOff>540834</xdr:colOff>
      <xdr:row>6</xdr:row>
      <xdr:rowOff>2794</xdr:rowOff>
    </xdr:from>
    <xdr:to>
      <xdr:col>2</xdr:col>
      <xdr:colOff>3315748</xdr:colOff>
      <xdr:row>18</xdr:row>
      <xdr:rowOff>196764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0D4F6-AA0F-4DFA-9123-C916D765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260602" y="2540210"/>
          <a:ext cx="3699885" cy="2774914"/>
        </a:xfrm>
        <a:prstGeom prst="rect">
          <a:avLst/>
        </a:prstGeom>
      </xdr:spPr>
    </xdr:pic>
    <xdr:clientData/>
  </xdr:twoCellAnchor>
  <xdr:twoCellAnchor editAs="oneCell">
    <xdr:from>
      <xdr:col>2</xdr:col>
      <xdr:colOff>3217687</xdr:colOff>
      <xdr:row>5</xdr:row>
      <xdr:rowOff>486312</xdr:rowOff>
    </xdr:from>
    <xdr:to>
      <xdr:col>4</xdr:col>
      <xdr:colOff>1202847</xdr:colOff>
      <xdr:row>18</xdr:row>
      <xdr:rowOff>196760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BC5738-90D2-4810-933D-F0A03794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4935290" y="2525048"/>
          <a:ext cx="3717208" cy="2787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600808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44643" y="0"/>
          <a:ext cx="1616808" cy="886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46"/>
  <sheetViews>
    <sheetView zoomScale="78" zoomScaleNormal="78" zoomScaleSheetLayoutView="62" workbookViewId="0">
      <pane xSplit="8" ySplit="5" topLeftCell="I7" activePane="bottomRight" state="frozen"/>
      <selection activeCell="C5" sqref="C5"/>
      <selection pane="topRight" activeCell="C5" sqref="C5"/>
      <selection pane="bottomLeft" activeCell="C5" sqref="C5"/>
      <selection pane="bottomRight" sqref="A1:B1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6.1796875" customWidth="1"/>
    <col min="4" max="4" width="12.36328125" style="7" customWidth="1"/>
    <col min="5" max="5" width="17.453125" style="25" customWidth="1"/>
    <col min="6" max="6" width="18" style="10" customWidth="1"/>
    <col min="7" max="7" width="11.1796875" style="10" customWidth="1"/>
    <col min="8" max="8" width="67.45312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6">
      <c r="A1" s="121" t="s">
        <v>9</v>
      </c>
      <c r="B1" s="121"/>
      <c r="C1" s="50">
        <v>118570</v>
      </c>
      <c r="E1" s="122"/>
      <c r="F1" s="122"/>
      <c r="G1" s="122"/>
      <c r="H1" s="26"/>
    </row>
    <row r="2" spans="1:22" ht="24.75" customHeight="1" thickBot="1" x14ac:dyDescent="0.55000000000000004">
      <c r="A2" s="121" t="s">
        <v>10</v>
      </c>
      <c r="B2" s="121"/>
      <c r="C2" s="51" t="s">
        <v>45</v>
      </c>
      <c r="E2" s="123"/>
      <c r="F2" s="123"/>
      <c r="G2" s="123"/>
      <c r="H2" s="27"/>
    </row>
    <row r="3" spans="1:22" ht="24.75" customHeight="1" thickBot="1" x14ac:dyDescent="1.05">
      <c r="A3" s="127" t="s">
        <v>24</v>
      </c>
      <c r="B3" s="128"/>
      <c r="C3" s="30" t="s">
        <v>41</v>
      </c>
      <c r="E3" s="24"/>
      <c r="F3" s="14"/>
      <c r="G3" s="14"/>
      <c r="H3" s="27"/>
    </row>
    <row r="4" spans="1:22" ht="22.75" customHeight="1" thickBot="1" x14ac:dyDescent="0.55000000000000004">
      <c r="A4" s="121" t="s">
        <v>29</v>
      </c>
      <c r="B4" s="121"/>
      <c r="C4" s="28" t="s">
        <v>53</v>
      </c>
      <c r="E4" s="95" t="s">
        <v>54</v>
      </c>
      <c r="G4" s="13"/>
      <c r="H4" s="27"/>
    </row>
    <row r="5" spans="1:22" ht="22.75" customHeight="1" thickBot="1" x14ac:dyDescent="0.55000000000000004">
      <c r="A5" s="126" t="s">
        <v>11</v>
      </c>
      <c r="B5" s="126"/>
      <c r="C5" s="15" t="s">
        <v>13</v>
      </c>
      <c r="G5" s="13"/>
      <c r="H5" s="27"/>
    </row>
    <row r="6" spans="1:22" ht="24.75" customHeight="1" thickBot="1" x14ac:dyDescent="1.05">
      <c r="A6" s="124" t="s">
        <v>8</v>
      </c>
      <c r="B6" s="125"/>
      <c r="C6" s="58"/>
      <c r="E6" s="24"/>
      <c r="F6" s="14"/>
      <c r="G6" s="14"/>
      <c r="H6" s="27"/>
    </row>
    <row r="7" spans="1:22" ht="39.75" customHeight="1" thickBot="1" x14ac:dyDescent="0.55000000000000004">
      <c r="A7" s="59"/>
      <c r="B7" s="141" t="s">
        <v>4</v>
      </c>
      <c r="C7" s="142"/>
      <c r="D7" s="63"/>
      <c r="E7" s="67" t="s">
        <v>12</v>
      </c>
      <c r="F7" s="65" t="s">
        <v>49</v>
      </c>
      <c r="G7" s="33"/>
      <c r="H7" s="60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4" customHeight="1" thickBot="1" x14ac:dyDescent="0.55000000000000004">
      <c r="A8" s="61" t="s">
        <v>5</v>
      </c>
      <c r="B8" s="143" t="s">
        <v>40</v>
      </c>
      <c r="C8" s="144"/>
      <c r="D8" s="64" t="s">
        <v>14</v>
      </c>
      <c r="E8" s="68" t="s">
        <v>13</v>
      </c>
      <c r="F8" s="66">
        <v>45783</v>
      </c>
      <c r="G8" s="62" t="s">
        <v>28</v>
      </c>
      <c r="H8" s="69" t="s">
        <v>50</v>
      </c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71" customFormat="1" ht="25" customHeight="1" x14ac:dyDescent="0.5">
      <c r="A9" s="103">
        <v>1</v>
      </c>
      <c r="B9" s="139" t="s">
        <v>20</v>
      </c>
      <c r="C9" s="145"/>
      <c r="D9" s="104">
        <v>0.25</v>
      </c>
      <c r="E9" s="105">
        <v>7</v>
      </c>
      <c r="F9" s="106">
        <v>6.75</v>
      </c>
      <c r="G9" s="107">
        <f t="shared" ref="G9" si="0">F9-E9</f>
        <v>-0.25</v>
      </c>
      <c r="H9" s="108" t="s">
        <v>33</v>
      </c>
      <c r="I9" s="7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71" customFormat="1" ht="25" customHeight="1" x14ac:dyDescent="0.5">
      <c r="A10" s="57">
        <v>3</v>
      </c>
      <c r="B10" s="133" t="s">
        <v>25</v>
      </c>
      <c r="C10" s="133"/>
      <c r="D10" s="81">
        <v>0.75</v>
      </c>
      <c r="E10" s="47">
        <v>23.5</v>
      </c>
      <c r="F10" s="72">
        <v>23.5</v>
      </c>
      <c r="G10" s="73">
        <f t="shared" ref="G10" si="1">F10-E10</f>
        <v>0</v>
      </c>
      <c r="H10" s="74"/>
      <c r="I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71" customFormat="1" ht="25" customHeight="1" x14ac:dyDescent="0.5">
      <c r="A11" s="109">
        <v>4</v>
      </c>
      <c r="B11" s="134" t="s">
        <v>26</v>
      </c>
      <c r="C11" s="135"/>
      <c r="D11" s="112">
        <v>0.75</v>
      </c>
      <c r="E11" s="113">
        <v>18.5</v>
      </c>
      <c r="F11" s="114">
        <v>18</v>
      </c>
      <c r="G11" s="115">
        <f t="shared" ref="G11:G17" si="2">F11-E11</f>
        <v>-0.5</v>
      </c>
      <c r="H11" s="116" t="s">
        <v>33</v>
      </c>
      <c r="I11" s="7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71" customFormat="1" ht="25" customHeight="1" x14ac:dyDescent="0.5">
      <c r="A12" s="109">
        <v>5</v>
      </c>
      <c r="B12" s="139" t="s">
        <v>23</v>
      </c>
      <c r="C12" s="140"/>
      <c r="D12" s="104">
        <v>0.625</v>
      </c>
      <c r="E12" s="105">
        <v>26</v>
      </c>
      <c r="F12" s="114">
        <v>26.5</v>
      </c>
      <c r="G12" s="115">
        <f t="shared" si="2"/>
        <v>0.5</v>
      </c>
      <c r="H12" s="116" t="s">
        <v>33</v>
      </c>
      <c r="I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71" customFormat="1" ht="25" customHeight="1" x14ac:dyDescent="0.5">
      <c r="A13" s="109">
        <v>6</v>
      </c>
      <c r="B13" s="110" t="s">
        <v>48</v>
      </c>
      <c r="C13" s="111"/>
      <c r="D13" s="112">
        <v>0.375</v>
      </c>
      <c r="E13" s="113">
        <v>15.5</v>
      </c>
      <c r="F13" s="114">
        <v>16</v>
      </c>
      <c r="G13" s="115">
        <f t="shared" si="2"/>
        <v>0.5</v>
      </c>
      <c r="H13" s="116" t="s">
        <v>33</v>
      </c>
      <c r="I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71" customFormat="1" ht="25" customHeight="1" x14ac:dyDescent="0.5">
      <c r="A14" s="109">
        <v>7</v>
      </c>
      <c r="B14" s="134" t="s">
        <v>27</v>
      </c>
      <c r="C14" s="135"/>
      <c r="D14" s="112">
        <v>0.375</v>
      </c>
      <c r="E14" s="113">
        <v>10.5</v>
      </c>
      <c r="F14" s="114">
        <v>10.75</v>
      </c>
      <c r="G14" s="115">
        <f t="shared" si="2"/>
        <v>0.25</v>
      </c>
      <c r="H14" s="116" t="s">
        <v>33</v>
      </c>
      <c r="I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71" customFormat="1" ht="25" customHeight="1" x14ac:dyDescent="0.5">
      <c r="A15" s="109">
        <v>8</v>
      </c>
      <c r="B15" s="134" t="s">
        <v>43</v>
      </c>
      <c r="C15" s="135"/>
      <c r="D15" s="112">
        <v>0.625</v>
      </c>
      <c r="E15" s="113">
        <v>31.5</v>
      </c>
      <c r="F15" s="114">
        <v>31.75</v>
      </c>
      <c r="G15" s="115">
        <f t="shared" si="2"/>
        <v>0.25</v>
      </c>
      <c r="H15" s="116" t="s">
        <v>33</v>
      </c>
      <c r="I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71" customFormat="1" ht="25" customHeight="1" x14ac:dyDescent="0.5">
      <c r="A16" s="109">
        <v>10</v>
      </c>
      <c r="B16" s="134" t="s">
        <v>38</v>
      </c>
      <c r="C16" s="135"/>
      <c r="D16" s="112">
        <v>0.25</v>
      </c>
      <c r="E16" s="113">
        <v>3.5</v>
      </c>
      <c r="F16" s="114">
        <v>3.25</v>
      </c>
      <c r="G16" s="115">
        <f t="shared" si="2"/>
        <v>-0.25</v>
      </c>
      <c r="H16" s="116" t="s">
        <v>33</v>
      </c>
      <c r="I16" s="7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4" s="71" customFormat="1" ht="25" customHeight="1" x14ac:dyDescent="0.5">
      <c r="A17" s="57">
        <v>11</v>
      </c>
      <c r="B17" s="132" t="s">
        <v>31</v>
      </c>
      <c r="C17" s="133"/>
      <c r="D17" s="81">
        <v>0.125</v>
      </c>
      <c r="E17" s="47">
        <v>3</v>
      </c>
      <c r="F17" s="72">
        <v>3</v>
      </c>
      <c r="G17" s="73">
        <f t="shared" si="2"/>
        <v>0</v>
      </c>
      <c r="H17" s="74"/>
      <c r="I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4" s="71" customFormat="1" ht="25" customHeight="1" x14ac:dyDescent="0.5">
      <c r="A18" s="57">
        <v>12</v>
      </c>
      <c r="B18" s="136" t="s">
        <v>30</v>
      </c>
      <c r="C18" s="137"/>
      <c r="D18" s="91">
        <v>0.125</v>
      </c>
      <c r="E18" s="54">
        <v>3</v>
      </c>
      <c r="F18" s="72">
        <v>3</v>
      </c>
      <c r="G18" s="73">
        <f t="shared" ref="G18" si="3">F18-E18</f>
        <v>0</v>
      </c>
      <c r="H18" s="9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4" s="71" customFormat="1" ht="25" customHeight="1" x14ac:dyDescent="0.5">
      <c r="A19" s="57">
        <v>13</v>
      </c>
      <c r="B19" s="132" t="s">
        <v>34</v>
      </c>
      <c r="C19" s="133"/>
      <c r="D19" s="81">
        <v>0.125</v>
      </c>
      <c r="E19" s="47">
        <v>1</v>
      </c>
      <c r="F19" s="72">
        <v>1</v>
      </c>
      <c r="G19" s="73">
        <f t="shared" ref="G19" si="4">F19-E19</f>
        <v>0</v>
      </c>
      <c r="H19" s="74"/>
      <c r="I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4" s="71" customFormat="1" ht="25" customHeight="1" x14ac:dyDescent="0.5">
      <c r="A20" s="57">
        <v>14</v>
      </c>
      <c r="B20" s="132" t="s">
        <v>21</v>
      </c>
      <c r="C20" s="133"/>
      <c r="D20" s="81">
        <v>0.125</v>
      </c>
      <c r="E20" s="47">
        <v>4.25</v>
      </c>
      <c r="F20" s="72">
        <v>4.125</v>
      </c>
      <c r="G20" s="73">
        <f>F20-E20</f>
        <v>-0.125</v>
      </c>
      <c r="H20" s="74"/>
      <c r="I20" s="7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4" s="71" customFormat="1" ht="25" customHeight="1" x14ac:dyDescent="0.5">
      <c r="A21" s="109">
        <v>15</v>
      </c>
      <c r="B21" s="134" t="s">
        <v>22</v>
      </c>
      <c r="C21" s="135"/>
      <c r="D21" s="112">
        <v>0.125</v>
      </c>
      <c r="E21" s="113">
        <v>1</v>
      </c>
      <c r="F21" s="114">
        <v>1.25</v>
      </c>
      <c r="G21" s="115">
        <f>F21-E21</f>
        <v>0.25</v>
      </c>
      <c r="H21" s="117" t="s">
        <v>33</v>
      </c>
      <c r="I21" s="7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4" s="71" customFormat="1" ht="25" customHeight="1" x14ac:dyDescent="0.5">
      <c r="A22" s="57">
        <v>16</v>
      </c>
      <c r="B22" s="138" t="s">
        <v>35</v>
      </c>
      <c r="C22" s="138"/>
      <c r="D22" s="97">
        <v>0.25</v>
      </c>
      <c r="E22" s="86">
        <v>8.5</v>
      </c>
      <c r="F22" s="72">
        <v>8.625</v>
      </c>
      <c r="G22" s="73">
        <f t="shared" ref="G22:G25" si="5">F22-E22</f>
        <v>0.125</v>
      </c>
      <c r="H22" s="74"/>
      <c r="I22" s="7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4" s="71" customFormat="1" ht="25" customHeight="1" x14ac:dyDescent="0.5">
      <c r="A23" s="57">
        <v>17</v>
      </c>
      <c r="B23" s="138" t="s">
        <v>36</v>
      </c>
      <c r="C23" s="138"/>
      <c r="D23" s="97">
        <v>0.25</v>
      </c>
      <c r="E23" s="86">
        <v>7</v>
      </c>
      <c r="F23" s="72">
        <v>7</v>
      </c>
      <c r="G23" s="73">
        <f t="shared" si="5"/>
        <v>0</v>
      </c>
      <c r="H23" s="74"/>
      <c r="I23" s="7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4" s="71" customFormat="1" ht="25" customHeight="1" x14ac:dyDescent="0.5">
      <c r="A24" s="109">
        <v>18</v>
      </c>
      <c r="B24" s="134" t="s">
        <v>39</v>
      </c>
      <c r="C24" s="135"/>
      <c r="D24" s="118">
        <v>0.25</v>
      </c>
      <c r="E24" s="119">
        <v>5.75</v>
      </c>
      <c r="F24" s="114">
        <v>5.5</v>
      </c>
      <c r="G24" s="115">
        <f t="shared" si="5"/>
        <v>-0.25</v>
      </c>
      <c r="H24" s="116" t="s">
        <v>33</v>
      </c>
      <c r="I24" s="70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4" s="71" customFormat="1" ht="25" customHeight="1" x14ac:dyDescent="0.5">
      <c r="A25" s="57">
        <v>19</v>
      </c>
      <c r="B25" s="132" t="s">
        <v>37</v>
      </c>
      <c r="C25" s="133"/>
      <c r="D25" s="97">
        <v>0.5</v>
      </c>
      <c r="E25" s="86">
        <v>22</v>
      </c>
      <c r="F25" s="72">
        <v>22</v>
      </c>
      <c r="G25" s="73">
        <f t="shared" si="5"/>
        <v>0</v>
      </c>
      <c r="H25" s="74"/>
      <c r="I25" s="7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4" s="71" customFormat="1" ht="20.5" hidden="1" customHeight="1" x14ac:dyDescent="0.5">
      <c r="A26" s="57">
        <v>15</v>
      </c>
      <c r="B26" s="130" t="s">
        <v>32</v>
      </c>
      <c r="C26" s="131"/>
      <c r="D26" s="81">
        <v>0.125</v>
      </c>
      <c r="E26" s="47">
        <v>8.75</v>
      </c>
      <c r="F26" s="72"/>
      <c r="G26" s="73">
        <f>F26-E26</f>
        <v>-8.75</v>
      </c>
      <c r="H26" s="74"/>
      <c r="I26" s="70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4" s="71" customFormat="1" ht="24.5" hidden="1" customHeight="1" x14ac:dyDescent="0.5">
      <c r="A27" s="57">
        <v>20</v>
      </c>
      <c r="B27" s="129" t="s">
        <v>46</v>
      </c>
      <c r="C27" s="129"/>
      <c r="D27" s="81">
        <v>0.125</v>
      </c>
      <c r="E27" s="47"/>
      <c r="F27" s="72"/>
      <c r="G27" s="73">
        <f>F27-E27</f>
        <v>0</v>
      </c>
      <c r="H27" s="96" t="s">
        <v>33</v>
      </c>
      <c r="I27" s="7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4" s="71" customFormat="1" ht="19" customHeight="1" x14ac:dyDescent="0.5">
      <c r="A28" s="6"/>
      <c r="B28" s="99" t="s">
        <v>55</v>
      </c>
      <c r="C28" s="6"/>
      <c r="D28" s="100"/>
      <c r="E28" s="101"/>
      <c r="F28" s="100"/>
      <c r="G28" s="100"/>
      <c r="H28" s="100"/>
      <c r="I28" s="100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71" customFormat="1" ht="19" customHeight="1" x14ac:dyDescent="0.5">
      <c r="A29" s="6">
        <v>1</v>
      </c>
      <c r="B29" s="102" t="s">
        <v>51</v>
      </c>
      <c r="C29" s="6"/>
      <c r="D29" s="100"/>
      <c r="E29" s="101"/>
      <c r="F29" s="100"/>
      <c r="G29" s="100"/>
      <c r="H29" s="100"/>
      <c r="I29" s="100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71" customFormat="1" ht="19" customHeight="1" x14ac:dyDescent="0.5">
      <c r="A30" s="6">
        <v>2</v>
      </c>
      <c r="B30" s="102" t="s">
        <v>56</v>
      </c>
      <c r="C30" s="6"/>
      <c r="D30" s="100"/>
      <c r="E30" s="101"/>
      <c r="F30" s="100"/>
      <c r="G30" s="100"/>
      <c r="H30" s="100"/>
      <c r="I30" s="10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71" customFormat="1" ht="19" customHeight="1" x14ac:dyDescent="0.5">
      <c r="A31" s="6">
        <v>3</v>
      </c>
      <c r="B31" s="102" t="s">
        <v>52</v>
      </c>
      <c r="C31" s="6"/>
      <c r="D31" s="100"/>
      <c r="E31" s="101"/>
      <c r="F31" s="100"/>
      <c r="G31" s="100"/>
      <c r="H31" s="100"/>
      <c r="I31" s="10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9" customHeight="1" x14ac:dyDescent="0.35">
      <c r="A32" s="5"/>
      <c r="B32" s="80"/>
      <c r="C32" s="29"/>
      <c r="D32" s="8"/>
      <c r="E32" s="11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9" customHeight="1" x14ac:dyDescent="0.35">
      <c r="A33" s="5"/>
      <c r="B33" s="92"/>
      <c r="C33" s="5"/>
      <c r="D33" s="8"/>
      <c r="E33" s="94"/>
      <c r="F33" s="8"/>
      <c r="G33" s="8"/>
      <c r="H33" s="5"/>
      <c r="I33" s="5"/>
      <c r="J33" s="5"/>
      <c r="K33" s="5"/>
      <c r="L33" s="5"/>
      <c r="M33" s="5"/>
      <c r="N33" s="5"/>
      <c r="O33" s="5"/>
      <c r="P33" s="5"/>
    </row>
    <row r="34" spans="1:22" ht="19" customHeight="1" x14ac:dyDescent="0.35">
      <c r="A34" s="5"/>
      <c r="B34" s="92"/>
      <c r="C34" s="5"/>
      <c r="D34" s="8"/>
      <c r="E34" s="94"/>
      <c r="F34" s="8"/>
      <c r="G34" s="8"/>
      <c r="H34" s="5"/>
      <c r="I34" s="5"/>
      <c r="J34" s="5"/>
      <c r="K34" s="5"/>
      <c r="L34" s="5"/>
      <c r="M34" s="5"/>
      <c r="N34" s="5"/>
      <c r="O34" s="5"/>
      <c r="P34" s="5"/>
    </row>
    <row r="35" spans="1:22" ht="19" customHeight="1" x14ac:dyDescent="0.35">
      <c r="A35" s="5"/>
      <c r="B35" s="92"/>
      <c r="C35" s="5"/>
      <c r="D35" s="8"/>
      <c r="E35" s="94"/>
      <c r="F35" s="8"/>
      <c r="G35" s="8"/>
      <c r="H35" s="5"/>
      <c r="I35" s="5"/>
      <c r="J35" s="5"/>
      <c r="K35" s="5"/>
      <c r="L35" s="5"/>
      <c r="M35" s="5"/>
      <c r="N35" s="5"/>
      <c r="O35" s="5"/>
      <c r="P35" s="5"/>
    </row>
    <row r="36" spans="1:22" ht="19" customHeight="1" x14ac:dyDescent="0.35">
      <c r="A36" s="5"/>
      <c r="B36" s="93"/>
      <c r="C36" s="5"/>
      <c r="D36" s="8"/>
      <c r="E36" s="11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9" customHeight="1" x14ac:dyDescent="0.35">
      <c r="A37" s="5"/>
      <c r="B37" s="93"/>
      <c r="C37" s="5"/>
      <c r="D37" s="8"/>
      <c r="E37" s="11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9" customHeight="1" x14ac:dyDescent="0.35">
      <c r="A38" s="5"/>
      <c r="B38" s="90"/>
      <c r="C38" s="5"/>
      <c r="D38" s="8"/>
      <c r="E38" s="11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93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93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93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92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92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92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92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92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29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29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29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29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29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29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29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29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29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29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29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</sheetData>
  <mergeCells count="27">
    <mergeCell ref="B12:C12"/>
    <mergeCell ref="B11:C11"/>
    <mergeCell ref="B7:C7"/>
    <mergeCell ref="B8:C8"/>
    <mergeCell ref="B9:C9"/>
    <mergeCell ref="B10:C10"/>
    <mergeCell ref="B27:C27"/>
    <mergeCell ref="B26:C26"/>
    <mergeCell ref="B20:C20"/>
    <mergeCell ref="B21:C21"/>
    <mergeCell ref="B14:C14"/>
    <mergeCell ref="B17:C17"/>
    <mergeCell ref="B18:C18"/>
    <mergeCell ref="B19:C19"/>
    <mergeCell ref="B22:C22"/>
    <mergeCell ref="B23:C23"/>
    <mergeCell ref="B24:C24"/>
    <mergeCell ref="B15:C15"/>
    <mergeCell ref="B16:C16"/>
    <mergeCell ref="B25:C25"/>
    <mergeCell ref="A1:B1"/>
    <mergeCell ref="E1:G2"/>
    <mergeCell ref="A2:B2"/>
    <mergeCell ref="A4:B4"/>
    <mergeCell ref="A6:B6"/>
    <mergeCell ref="A5:B5"/>
    <mergeCell ref="A3:B3"/>
  </mergeCells>
  <printOptions horizontalCentered="1"/>
  <pageMargins left="0.2" right="0.2" top="0.5" bottom="0.25" header="0.3" footer="0.3"/>
  <pageSetup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B993-0DB9-4AF6-9D09-9C09062BE560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1" t="s">
        <v>0</v>
      </c>
      <c r="B1" s="121"/>
      <c r="C1" s="82">
        <f>COMMENTS!C1</f>
        <v>118570</v>
      </c>
      <c r="E1" s="155"/>
      <c r="F1" s="122"/>
      <c r="G1" s="122"/>
      <c r="H1" s="16"/>
    </row>
    <row r="2" spans="1:22" ht="24.75" customHeight="1" thickBot="1" x14ac:dyDescent="0.55000000000000004">
      <c r="A2" s="121" t="s">
        <v>1</v>
      </c>
      <c r="B2" s="121"/>
      <c r="C2" s="1" t="str">
        <f>COMMENTS!C2</f>
        <v>RAGLAN FLEECE CREW</v>
      </c>
      <c r="E2" s="156"/>
      <c r="F2" s="123"/>
      <c r="G2" s="123"/>
      <c r="H2" s="17"/>
    </row>
    <row r="3" spans="1:22" ht="22.75" customHeight="1" thickBot="1" x14ac:dyDescent="0.55000000000000004">
      <c r="A3" s="121" t="s">
        <v>2</v>
      </c>
      <c r="B3" s="121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26" t="s">
        <v>3</v>
      </c>
      <c r="B4" s="126"/>
      <c r="C4" s="15" t="s">
        <v>13</v>
      </c>
      <c r="E4" s="83" t="str">
        <f>COMMENTS!E4</f>
        <v>DATE: 5/6/2025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7" t="s">
        <v>7</v>
      </c>
      <c r="C6" s="15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6"/>
      <c r="B7" s="147"/>
      <c r="C7" s="147"/>
      <c r="D7" s="147"/>
      <c r="E7" s="147"/>
      <c r="F7" s="147"/>
      <c r="G7" s="147"/>
      <c r="H7" s="14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9"/>
      <c r="B8" s="150"/>
      <c r="C8" s="150"/>
      <c r="D8" s="150"/>
      <c r="E8" s="150"/>
      <c r="F8" s="150"/>
      <c r="G8" s="150"/>
      <c r="H8" s="15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9"/>
      <c r="B9" s="150"/>
      <c r="C9" s="150"/>
      <c r="D9" s="150"/>
      <c r="E9" s="150"/>
      <c r="F9" s="150"/>
      <c r="G9" s="150"/>
      <c r="H9" s="15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9"/>
      <c r="B10" s="150"/>
      <c r="C10" s="150"/>
      <c r="D10" s="150"/>
      <c r="E10" s="150"/>
      <c r="F10" s="150"/>
      <c r="G10" s="150"/>
      <c r="H10" s="15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9"/>
      <c r="B11" s="150"/>
      <c r="C11" s="150"/>
      <c r="D11" s="150"/>
      <c r="E11" s="150"/>
      <c r="F11" s="150"/>
      <c r="G11" s="150"/>
      <c r="H11" s="15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9"/>
      <c r="B12" s="150"/>
      <c r="C12" s="150"/>
      <c r="D12" s="150"/>
      <c r="E12" s="150"/>
      <c r="F12" s="150"/>
      <c r="G12" s="150"/>
      <c r="H12" s="15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9"/>
      <c r="B13" s="150"/>
      <c r="C13" s="150"/>
      <c r="D13" s="150"/>
      <c r="E13" s="150"/>
      <c r="F13" s="150"/>
      <c r="G13" s="150"/>
      <c r="H13" s="15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9"/>
      <c r="B14" s="150"/>
      <c r="C14" s="150"/>
      <c r="D14" s="150"/>
      <c r="E14" s="150"/>
      <c r="F14" s="150"/>
      <c r="G14" s="150"/>
      <c r="H14" s="15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9"/>
      <c r="B15" s="150"/>
      <c r="C15" s="150"/>
      <c r="D15" s="150"/>
      <c r="E15" s="150"/>
      <c r="F15" s="150"/>
      <c r="G15" s="150"/>
      <c r="H15" s="15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9"/>
      <c r="B16" s="150"/>
      <c r="C16" s="150"/>
      <c r="D16" s="150"/>
      <c r="E16" s="150"/>
      <c r="F16" s="150"/>
      <c r="G16" s="150"/>
      <c r="H16" s="15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9"/>
      <c r="B17" s="150"/>
      <c r="C17" s="150"/>
      <c r="D17" s="150"/>
      <c r="E17" s="150"/>
      <c r="F17" s="150"/>
      <c r="G17" s="150"/>
      <c r="H17" s="15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9"/>
      <c r="B18" s="150"/>
      <c r="C18" s="150"/>
      <c r="D18" s="150"/>
      <c r="E18" s="150"/>
      <c r="F18" s="150"/>
      <c r="G18" s="150"/>
      <c r="H18" s="15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9"/>
      <c r="B19" s="150"/>
      <c r="C19" s="150"/>
      <c r="D19" s="150"/>
      <c r="E19" s="150"/>
      <c r="F19" s="150"/>
      <c r="G19" s="150"/>
      <c r="H19" s="15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9"/>
      <c r="B20" s="150"/>
      <c r="C20" s="150"/>
      <c r="D20" s="150"/>
      <c r="E20" s="150"/>
      <c r="F20" s="150"/>
      <c r="G20" s="150"/>
      <c r="H20" s="15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9"/>
      <c r="B21" s="150"/>
      <c r="C21" s="150"/>
      <c r="D21" s="150"/>
      <c r="E21" s="150"/>
      <c r="F21" s="150"/>
      <c r="G21" s="150"/>
      <c r="H21" s="15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9"/>
      <c r="B22" s="150"/>
      <c r="C22" s="150"/>
      <c r="D22" s="150"/>
      <c r="E22" s="150"/>
      <c r="F22" s="150"/>
      <c r="G22" s="150"/>
      <c r="H22" s="15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9"/>
      <c r="B23" s="150"/>
      <c r="C23" s="150"/>
      <c r="D23" s="150"/>
      <c r="E23" s="150"/>
      <c r="F23" s="150"/>
      <c r="G23" s="150"/>
      <c r="H23" s="15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9"/>
      <c r="B24" s="150"/>
      <c r="C24" s="150"/>
      <c r="D24" s="150"/>
      <c r="E24" s="150"/>
      <c r="F24" s="150"/>
      <c r="G24" s="150"/>
      <c r="H24" s="15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9"/>
      <c r="B25" s="150"/>
      <c r="C25" s="150"/>
      <c r="D25" s="150"/>
      <c r="E25" s="150"/>
      <c r="F25" s="150"/>
      <c r="G25" s="150"/>
      <c r="H25" s="15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9"/>
      <c r="B26" s="150"/>
      <c r="C26" s="150"/>
      <c r="D26" s="150"/>
      <c r="E26" s="150"/>
      <c r="F26" s="150"/>
      <c r="G26" s="150"/>
      <c r="H26" s="15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9"/>
      <c r="B27" s="150"/>
      <c r="C27" s="150"/>
      <c r="D27" s="150"/>
      <c r="E27" s="150"/>
      <c r="F27" s="150"/>
      <c r="G27" s="150"/>
      <c r="H27" s="15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9"/>
      <c r="B28" s="150"/>
      <c r="C28" s="150"/>
      <c r="D28" s="150"/>
      <c r="E28" s="150"/>
      <c r="F28" s="150"/>
      <c r="G28" s="150"/>
      <c r="H28" s="15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9"/>
      <c r="B29" s="150"/>
      <c r="C29" s="150"/>
      <c r="D29" s="150"/>
      <c r="E29" s="150"/>
      <c r="F29" s="150"/>
      <c r="G29" s="150"/>
      <c r="H29" s="15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9"/>
      <c r="B30" s="150"/>
      <c r="C30" s="150"/>
      <c r="D30" s="150"/>
      <c r="E30" s="150"/>
      <c r="F30" s="150"/>
      <c r="G30" s="150"/>
      <c r="H30" s="15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9"/>
      <c r="B31" s="150"/>
      <c r="C31" s="150"/>
      <c r="D31" s="150"/>
      <c r="E31" s="150"/>
      <c r="F31" s="150"/>
      <c r="G31" s="150"/>
      <c r="H31" s="15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9"/>
      <c r="B32" s="150"/>
      <c r="C32" s="150"/>
      <c r="D32" s="150"/>
      <c r="E32" s="150"/>
      <c r="F32" s="150"/>
      <c r="G32" s="150"/>
      <c r="H32" s="15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9"/>
      <c r="B33" s="150"/>
      <c r="C33" s="150"/>
      <c r="D33" s="150"/>
      <c r="E33" s="150"/>
      <c r="F33" s="150"/>
      <c r="G33" s="150"/>
      <c r="H33" s="15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9"/>
      <c r="B34" s="150"/>
      <c r="C34" s="150"/>
      <c r="D34" s="150"/>
      <c r="E34" s="150"/>
      <c r="F34" s="150"/>
      <c r="G34" s="150"/>
      <c r="H34" s="15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9"/>
      <c r="B35" s="150"/>
      <c r="C35" s="150"/>
      <c r="D35" s="150"/>
      <c r="E35" s="150"/>
      <c r="F35" s="150"/>
      <c r="G35" s="150"/>
      <c r="H35" s="15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9"/>
      <c r="B36" s="150"/>
      <c r="C36" s="150"/>
      <c r="D36" s="150"/>
      <c r="E36" s="150"/>
      <c r="F36" s="150"/>
      <c r="G36" s="150"/>
      <c r="H36" s="15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9"/>
      <c r="B37" s="150"/>
      <c r="C37" s="150"/>
      <c r="D37" s="150"/>
      <c r="E37" s="150"/>
      <c r="F37" s="150"/>
      <c r="G37" s="150"/>
      <c r="H37" s="15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2"/>
      <c r="B38" s="153"/>
      <c r="C38" s="153"/>
      <c r="D38" s="153"/>
      <c r="E38" s="153"/>
      <c r="F38" s="153"/>
      <c r="G38" s="153"/>
      <c r="H38" s="15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K838"/>
  <sheetViews>
    <sheetView tabSelected="1" view="pageBreakPreview" zoomScale="46" zoomScaleNormal="31" zoomScaleSheetLayoutView="46" workbookViewId="0">
      <pane xSplit="10" ySplit="5" topLeftCell="L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3" sqref="D1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</cols>
  <sheetData>
    <row r="1" spans="1:11" ht="24.75" customHeight="1" thickBot="1" x14ac:dyDescent="1.05">
      <c r="A1" s="121" t="s">
        <v>9</v>
      </c>
      <c r="B1" s="121"/>
      <c r="C1" s="82">
        <f>COMMENTS!C1</f>
        <v>118570</v>
      </c>
      <c r="D1" s="169"/>
      <c r="E1" s="34"/>
      <c r="F1" s="35"/>
      <c r="G1" s="35"/>
      <c r="H1" s="14"/>
      <c r="I1" s="14"/>
      <c r="J1" s="14"/>
    </row>
    <row r="2" spans="1:11" ht="24.75" customHeight="1" thickBot="1" x14ac:dyDescent="1.05">
      <c r="A2" s="121" t="s">
        <v>10</v>
      </c>
      <c r="B2" s="121"/>
      <c r="C2" s="82" t="str">
        <f>COMMENTS!C2</f>
        <v>RAGLAN FLEECE CREW</v>
      </c>
      <c r="D2" s="169"/>
      <c r="F2" s="7"/>
      <c r="G2" s="7"/>
      <c r="H2" s="14"/>
      <c r="I2" s="14"/>
      <c r="J2" s="14"/>
    </row>
    <row r="3" spans="1:11" ht="22.75" customHeight="1" thickBot="1" x14ac:dyDescent="0.55000000000000004">
      <c r="A3" s="127" t="s">
        <v>24</v>
      </c>
      <c r="B3" s="128"/>
      <c r="C3" s="82" t="str">
        <f>COMMENTS!C3</f>
        <v>UNAVALABLE</v>
      </c>
      <c r="D3" s="169"/>
      <c r="F3" s="36"/>
      <c r="G3" s="36"/>
      <c r="H3" s="37"/>
    </row>
    <row r="4" spans="1:11" ht="22.75" customHeight="1" thickBot="1" x14ac:dyDescent="0.55000000000000004">
      <c r="A4" s="121" t="s">
        <v>29</v>
      </c>
      <c r="B4" s="121"/>
      <c r="C4" s="82" t="str">
        <f>COMMENTS!C4</f>
        <v>FA25</v>
      </c>
      <c r="D4" s="169"/>
      <c r="F4" s="83"/>
      <c r="G4" s="83"/>
      <c r="H4" s="37"/>
    </row>
    <row r="5" spans="1:11" ht="22.75" customHeight="1" thickBot="1" x14ac:dyDescent="0.55000000000000004">
      <c r="A5" s="126" t="s">
        <v>11</v>
      </c>
      <c r="B5" s="126"/>
      <c r="C5" s="82" t="str">
        <f>COMMENTS!C5</f>
        <v>M</v>
      </c>
      <c r="D5" s="169"/>
      <c r="F5" s="36"/>
      <c r="G5" s="36"/>
    </row>
    <row r="6" spans="1:11" ht="22.75" customHeight="1" thickBot="1" x14ac:dyDescent="0.55000000000000004">
      <c r="A6" s="127" t="s">
        <v>8</v>
      </c>
      <c r="B6" s="128"/>
      <c r="C6" s="82">
        <f>COMMENTS!C6</f>
        <v>0</v>
      </c>
      <c r="D6" s="169"/>
      <c r="J6" s="39"/>
    </row>
    <row r="7" spans="1:11" ht="39.75" customHeight="1" thickBot="1" x14ac:dyDescent="0.4">
      <c r="A7" s="40"/>
      <c r="B7" s="157" t="s">
        <v>4</v>
      </c>
      <c r="C7" s="162"/>
      <c r="D7" s="176"/>
      <c r="E7" s="171" t="s">
        <v>14</v>
      </c>
      <c r="F7" s="41"/>
      <c r="G7" s="41"/>
      <c r="H7" s="41" t="s">
        <v>15</v>
      </c>
      <c r="I7" s="42"/>
      <c r="J7" s="43"/>
      <c r="K7" s="44"/>
    </row>
    <row r="8" spans="1:11" ht="36" customHeight="1" thickBot="1" x14ac:dyDescent="0.4">
      <c r="A8" s="75"/>
      <c r="B8" s="163" t="s">
        <v>6</v>
      </c>
      <c r="C8" s="170"/>
      <c r="D8" s="176"/>
      <c r="E8" s="172"/>
      <c r="F8" s="76" t="s">
        <v>47</v>
      </c>
      <c r="G8" s="76" t="s">
        <v>16</v>
      </c>
      <c r="H8" s="77" t="s">
        <v>13</v>
      </c>
      <c r="I8" s="78" t="s">
        <v>17</v>
      </c>
      <c r="J8" s="79" t="s">
        <v>18</v>
      </c>
      <c r="K8" s="79" t="s">
        <v>19</v>
      </c>
    </row>
    <row r="9" spans="1:11" ht="22" customHeight="1" x14ac:dyDescent="0.35">
      <c r="A9" s="52">
        <v>1</v>
      </c>
      <c r="B9" s="161" t="s">
        <v>20</v>
      </c>
      <c r="C9" s="164"/>
      <c r="D9" s="179" t="s">
        <v>57</v>
      </c>
      <c r="E9" s="173">
        <v>0.25</v>
      </c>
      <c r="F9" s="53">
        <f>G9-1/4</f>
        <v>6.5</v>
      </c>
      <c r="G9" s="53">
        <f>H9-1/4</f>
        <v>6.75</v>
      </c>
      <c r="H9" s="54">
        <v>7</v>
      </c>
      <c r="I9" s="55">
        <f>H9+1/4</f>
        <v>7.25</v>
      </c>
      <c r="J9" s="55">
        <f>H9+0.5</f>
        <v>7.5</v>
      </c>
      <c r="K9" s="56">
        <f>I9+0.5</f>
        <v>7.75</v>
      </c>
    </row>
    <row r="10" spans="1:11" ht="22" customHeight="1" x14ac:dyDescent="0.35">
      <c r="A10" s="45">
        <v>3</v>
      </c>
      <c r="B10" s="160" t="s">
        <v>25</v>
      </c>
      <c r="C10" s="160"/>
      <c r="D10" s="179" t="s">
        <v>58</v>
      </c>
      <c r="E10" s="174">
        <v>0.75</v>
      </c>
      <c r="F10" s="46">
        <f t="shared" ref="F10:G12" si="0">G10-1</f>
        <v>21.5</v>
      </c>
      <c r="G10" s="46">
        <f t="shared" si="0"/>
        <v>22.5</v>
      </c>
      <c r="H10" s="47">
        <v>23.5</v>
      </c>
      <c r="I10" s="23">
        <f>H10+1</f>
        <v>24.5</v>
      </c>
      <c r="J10" s="23">
        <f t="shared" ref="J10" si="1">H10+2</f>
        <v>25.5</v>
      </c>
      <c r="K10" s="48">
        <f t="shared" ref="K10" si="2">I10+2</f>
        <v>26.5</v>
      </c>
    </row>
    <row r="11" spans="1:11" ht="22" customHeight="1" x14ac:dyDescent="0.35">
      <c r="A11" s="45">
        <v>4</v>
      </c>
      <c r="B11" s="159" t="s">
        <v>26</v>
      </c>
      <c r="C11" s="160"/>
      <c r="D11" s="179" t="s">
        <v>59</v>
      </c>
      <c r="E11" s="174">
        <v>0.75</v>
      </c>
      <c r="F11" s="46">
        <f t="shared" si="0"/>
        <v>16.5</v>
      </c>
      <c r="G11" s="46">
        <f t="shared" si="0"/>
        <v>17.5</v>
      </c>
      <c r="H11" s="47">
        <v>18.5</v>
      </c>
      <c r="I11" s="23">
        <f>H11+1</f>
        <v>19.5</v>
      </c>
      <c r="J11" s="23">
        <f t="shared" ref="J11:K11" si="3">H11+2</f>
        <v>20.5</v>
      </c>
      <c r="K11" s="48">
        <f t="shared" si="3"/>
        <v>21.5</v>
      </c>
    </row>
    <row r="12" spans="1:11" ht="22" customHeight="1" x14ac:dyDescent="0.35">
      <c r="A12" s="52">
        <v>5</v>
      </c>
      <c r="B12" s="161" t="s">
        <v>23</v>
      </c>
      <c r="C12" s="164"/>
      <c r="D12" s="179" t="s">
        <v>60</v>
      </c>
      <c r="E12" s="173">
        <v>0.625</v>
      </c>
      <c r="F12" s="53">
        <f t="shared" si="0"/>
        <v>24</v>
      </c>
      <c r="G12" s="53">
        <f t="shared" si="0"/>
        <v>25</v>
      </c>
      <c r="H12" s="54">
        <v>26</v>
      </c>
      <c r="I12" s="55">
        <f>H12+1</f>
        <v>27</v>
      </c>
      <c r="J12" s="55">
        <f>H12+2</f>
        <v>28</v>
      </c>
      <c r="K12" s="56">
        <f>I12+2</f>
        <v>29</v>
      </c>
    </row>
    <row r="13" spans="1:11" ht="40.5" customHeight="1" x14ac:dyDescent="0.35">
      <c r="A13" s="45">
        <v>6</v>
      </c>
      <c r="B13" s="89" t="s">
        <v>44</v>
      </c>
      <c r="C13" s="31"/>
      <c r="D13" s="179" t="s">
        <v>61</v>
      </c>
      <c r="E13" s="174">
        <v>0.375</v>
      </c>
      <c r="F13" s="46">
        <f>G13-0.5</f>
        <v>14.5</v>
      </c>
      <c r="G13" s="46">
        <f>H13-0.5</f>
        <v>15</v>
      </c>
      <c r="H13" s="47">
        <v>15.5</v>
      </c>
      <c r="I13" s="23">
        <f>H13+0.5</f>
        <v>16</v>
      </c>
      <c r="J13" s="23">
        <f>H13+1</f>
        <v>16.5</v>
      </c>
      <c r="K13" s="48">
        <f>H13+1.5</f>
        <v>17</v>
      </c>
    </row>
    <row r="14" spans="1:11" ht="22" customHeight="1" x14ac:dyDescent="0.35">
      <c r="A14" s="45">
        <v>7</v>
      </c>
      <c r="B14" s="159" t="s">
        <v>27</v>
      </c>
      <c r="C14" s="160"/>
      <c r="D14" s="179" t="s">
        <v>62</v>
      </c>
      <c r="E14" s="174">
        <v>0.375</v>
      </c>
      <c r="F14" s="46">
        <f>G14-0.5</f>
        <v>9.5</v>
      </c>
      <c r="G14" s="46">
        <f>H14-0.5</f>
        <v>10</v>
      </c>
      <c r="H14" s="47">
        <v>10.5</v>
      </c>
      <c r="I14" s="23">
        <f>H14+0.5</f>
        <v>11</v>
      </c>
      <c r="J14" s="23">
        <f>H14+1</f>
        <v>11.5</v>
      </c>
      <c r="K14" s="48">
        <f>I14+1</f>
        <v>12</v>
      </c>
    </row>
    <row r="15" spans="1:11" ht="22" customHeight="1" x14ac:dyDescent="0.35">
      <c r="A15" s="45">
        <v>8</v>
      </c>
      <c r="B15" s="159" t="s">
        <v>43</v>
      </c>
      <c r="C15" s="160"/>
      <c r="D15" s="179" t="s">
        <v>63</v>
      </c>
      <c r="E15" s="174">
        <v>0.625</v>
      </c>
      <c r="F15" s="46">
        <f>G15-1</f>
        <v>29.5</v>
      </c>
      <c r="G15" s="46">
        <f>H15-1</f>
        <v>30.5</v>
      </c>
      <c r="H15" s="47">
        <v>31.5</v>
      </c>
      <c r="I15" s="23">
        <f>H15+1</f>
        <v>32.5</v>
      </c>
      <c r="J15" s="23">
        <f>H15+2</f>
        <v>33.5</v>
      </c>
      <c r="K15" s="48">
        <f>I15+2</f>
        <v>34.5</v>
      </c>
    </row>
    <row r="16" spans="1:11" ht="22" customHeight="1" x14ac:dyDescent="0.35">
      <c r="A16" s="45">
        <v>10</v>
      </c>
      <c r="B16" s="159" t="s">
        <v>38</v>
      </c>
      <c r="C16" s="160"/>
      <c r="D16" s="179" t="s">
        <v>64</v>
      </c>
      <c r="E16" s="174">
        <v>0.25</v>
      </c>
      <c r="F16" s="46">
        <f>G16-1/4</f>
        <v>3</v>
      </c>
      <c r="G16" s="46">
        <f>H16-1/4</f>
        <v>3.25</v>
      </c>
      <c r="H16" s="47">
        <v>3.5</v>
      </c>
      <c r="I16" s="23">
        <f>H16+1/4</f>
        <v>3.75</v>
      </c>
      <c r="J16" s="23">
        <f>H16+0.5</f>
        <v>4</v>
      </c>
      <c r="K16" s="48">
        <f>I16+0.5</f>
        <v>4.25</v>
      </c>
    </row>
    <row r="17" spans="1:11" ht="22" customHeight="1" x14ac:dyDescent="0.35">
      <c r="A17" s="45">
        <v>11</v>
      </c>
      <c r="B17" s="159" t="s">
        <v>31</v>
      </c>
      <c r="C17" s="160"/>
      <c r="D17" s="179" t="s">
        <v>65</v>
      </c>
      <c r="E17" s="174">
        <v>0.125</v>
      </c>
      <c r="F17" s="46">
        <f t="shared" ref="F17:G19" si="4">G17-0</f>
        <v>3</v>
      </c>
      <c r="G17" s="46">
        <f t="shared" si="4"/>
        <v>3</v>
      </c>
      <c r="H17" s="47">
        <v>3</v>
      </c>
      <c r="I17" s="23">
        <f>H17+0</f>
        <v>3</v>
      </c>
      <c r="J17" s="23">
        <f>H17+0</f>
        <v>3</v>
      </c>
      <c r="K17" s="48">
        <f>I17+0</f>
        <v>3</v>
      </c>
    </row>
    <row r="18" spans="1:11" ht="22" customHeight="1" x14ac:dyDescent="0.35">
      <c r="A18" s="52">
        <v>12</v>
      </c>
      <c r="B18" s="165" t="s">
        <v>30</v>
      </c>
      <c r="C18" s="166"/>
      <c r="D18" s="180" t="s">
        <v>66</v>
      </c>
      <c r="E18" s="173">
        <v>0.125</v>
      </c>
      <c r="F18" s="53">
        <f t="shared" si="4"/>
        <v>3</v>
      </c>
      <c r="G18" s="53">
        <f t="shared" si="4"/>
        <v>3</v>
      </c>
      <c r="H18" s="54">
        <v>3</v>
      </c>
      <c r="I18" s="55">
        <f>H18+0</f>
        <v>3</v>
      </c>
      <c r="J18" s="55">
        <f>H18+0</f>
        <v>3</v>
      </c>
      <c r="K18" s="56">
        <f>I18+0</f>
        <v>3</v>
      </c>
    </row>
    <row r="19" spans="1:11" ht="22" customHeight="1" x14ac:dyDescent="0.35">
      <c r="A19" s="45">
        <v>13</v>
      </c>
      <c r="B19" s="159" t="s">
        <v>34</v>
      </c>
      <c r="C19" s="160"/>
      <c r="D19" s="179" t="s">
        <v>67</v>
      </c>
      <c r="E19" s="174">
        <v>0.125</v>
      </c>
      <c r="F19" s="46">
        <f t="shared" si="4"/>
        <v>1</v>
      </c>
      <c r="G19" s="46">
        <f t="shared" si="4"/>
        <v>1</v>
      </c>
      <c r="H19" s="47">
        <v>1</v>
      </c>
      <c r="I19" s="23">
        <f>H19+0</f>
        <v>1</v>
      </c>
      <c r="J19" s="23">
        <f t="shared" ref="J19:K19" si="5">H19+0</f>
        <v>1</v>
      </c>
      <c r="K19" s="48">
        <f t="shared" si="5"/>
        <v>1</v>
      </c>
    </row>
    <row r="20" spans="1:11" ht="22" customHeight="1" x14ac:dyDescent="0.35">
      <c r="A20" s="45">
        <v>14</v>
      </c>
      <c r="B20" s="159" t="s">
        <v>21</v>
      </c>
      <c r="C20" s="160"/>
      <c r="D20" s="179" t="s">
        <v>68</v>
      </c>
      <c r="E20" s="174">
        <v>0.125</v>
      </c>
      <c r="F20" s="46">
        <f>G20-1/4</f>
        <v>3.75</v>
      </c>
      <c r="G20" s="46">
        <f>H20-1/4</f>
        <v>4</v>
      </c>
      <c r="H20" s="47">
        <v>4.25</v>
      </c>
      <c r="I20" s="23">
        <f>H20+1/4</f>
        <v>4.5</v>
      </c>
      <c r="J20" s="23">
        <f>H20+1/2</f>
        <v>4.75</v>
      </c>
      <c r="K20" s="48">
        <f>I20+0.5</f>
        <v>5</v>
      </c>
    </row>
    <row r="21" spans="1:11" ht="22" customHeight="1" x14ac:dyDescent="0.35">
      <c r="A21" s="45">
        <v>15</v>
      </c>
      <c r="B21" s="159" t="s">
        <v>22</v>
      </c>
      <c r="C21" s="160"/>
      <c r="D21" s="179" t="s">
        <v>69</v>
      </c>
      <c r="E21" s="174">
        <v>0.125</v>
      </c>
      <c r="F21" s="46">
        <f>G21-0</f>
        <v>1</v>
      </c>
      <c r="G21" s="46">
        <f>H21-0</f>
        <v>1</v>
      </c>
      <c r="H21" s="47">
        <v>1</v>
      </c>
      <c r="I21" s="23">
        <f>H21+0</f>
        <v>1</v>
      </c>
      <c r="J21" s="23">
        <f t="shared" ref="J21:K21" si="6">H21+0</f>
        <v>1</v>
      </c>
      <c r="K21" s="48">
        <f t="shared" si="6"/>
        <v>1</v>
      </c>
    </row>
    <row r="22" spans="1:11" ht="25" customHeight="1" x14ac:dyDescent="0.35">
      <c r="A22" s="84">
        <v>16</v>
      </c>
      <c r="B22" s="138" t="s">
        <v>35</v>
      </c>
      <c r="C22" s="132"/>
      <c r="D22" s="178" t="s">
        <v>70</v>
      </c>
      <c r="E22" s="175">
        <v>0.25</v>
      </c>
      <c r="F22" s="85">
        <f>G22-3/8</f>
        <v>7.75</v>
      </c>
      <c r="G22" s="85">
        <f>H22-3/8</f>
        <v>8.125</v>
      </c>
      <c r="H22" s="86">
        <v>8.5</v>
      </c>
      <c r="I22" s="87">
        <f>H22+0.375</f>
        <v>8.875</v>
      </c>
      <c r="J22" s="87">
        <f>H22+0.75</f>
        <v>9.25</v>
      </c>
      <c r="K22" s="88">
        <f>I22+3/4</f>
        <v>9.625</v>
      </c>
    </row>
    <row r="23" spans="1:11" ht="45" customHeight="1" x14ac:dyDescent="0.35">
      <c r="A23" s="84">
        <v>17</v>
      </c>
      <c r="B23" s="138" t="s">
        <v>36</v>
      </c>
      <c r="C23" s="132"/>
      <c r="D23" s="178" t="s">
        <v>71</v>
      </c>
      <c r="E23" s="175">
        <v>0.25</v>
      </c>
      <c r="F23" s="85">
        <f>G23-0.375</f>
        <v>6.25</v>
      </c>
      <c r="G23" s="85">
        <f>H23-0.375</f>
        <v>6.625</v>
      </c>
      <c r="H23" s="86">
        <v>7</v>
      </c>
      <c r="I23" s="87">
        <f>H23+0.375</f>
        <v>7.375</v>
      </c>
      <c r="J23" s="87">
        <f>H23+0.75</f>
        <v>7.75</v>
      </c>
      <c r="K23" s="88">
        <f>I23+0.75</f>
        <v>8.125</v>
      </c>
    </row>
    <row r="24" spans="1:11" ht="25" customHeight="1" x14ac:dyDescent="0.35">
      <c r="A24" s="84">
        <v>18</v>
      </c>
      <c r="B24" s="167" t="s">
        <v>39</v>
      </c>
      <c r="C24" s="168"/>
      <c r="D24" s="177" t="s">
        <v>72</v>
      </c>
      <c r="E24" s="175">
        <v>0.25</v>
      </c>
      <c r="F24" s="85">
        <f>G24-1/4</f>
        <v>5.25</v>
      </c>
      <c r="G24" s="85">
        <f>H24-1/4</f>
        <v>5.5</v>
      </c>
      <c r="H24" s="86">
        <v>5.75</v>
      </c>
      <c r="I24" s="87">
        <f>H24+1/4</f>
        <v>6</v>
      </c>
      <c r="J24" s="87">
        <f>H24+0.5</f>
        <v>6.25</v>
      </c>
      <c r="K24" s="88">
        <f>I24+0.5</f>
        <v>6.5</v>
      </c>
    </row>
    <row r="25" spans="1:11" ht="37" customHeight="1" x14ac:dyDescent="0.35">
      <c r="A25" s="84">
        <v>19</v>
      </c>
      <c r="B25" s="167" t="s">
        <v>37</v>
      </c>
      <c r="C25" s="168"/>
      <c r="D25" s="177" t="s">
        <v>73</v>
      </c>
      <c r="E25" s="175">
        <v>0.75</v>
      </c>
      <c r="F25" s="85">
        <f>G25-1</f>
        <v>20</v>
      </c>
      <c r="G25" s="85">
        <f>H25-1</f>
        <v>21</v>
      </c>
      <c r="H25" s="86">
        <v>22</v>
      </c>
      <c r="I25" s="87">
        <f>H25+1</f>
        <v>23</v>
      </c>
      <c r="J25" s="87">
        <f t="shared" ref="J25:K25" si="7">H25+2</f>
        <v>24</v>
      </c>
      <c r="K25" s="88">
        <f t="shared" si="7"/>
        <v>25</v>
      </c>
    </row>
    <row r="26" spans="1:11" ht="22" hidden="1" customHeight="1" x14ac:dyDescent="0.35">
      <c r="A26" s="45">
        <v>15</v>
      </c>
      <c r="B26" s="159" t="s">
        <v>32</v>
      </c>
      <c r="C26" s="160"/>
      <c r="D26" s="31"/>
      <c r="E26" s="32">
        <v>0.125</v>
      </c>
      <c r="F26" s="46">
        <f>G26-0.25</f>
        <v>8.25</v>
      </c>
      <c r="G26" s="46">
        <f>H26-0.25</f>
        <v>8.5</v>
      </c>
      <c r="H26" s="47">
        <v>8.75</v>
      </c>
      <c r="I26" s="23">
        <f>H26+0.25</f>
        <v>9</v>
      </c>
      <c r="J26" s="23">
        <f>H26+0.5</f>
        <v>9.25</v>
      </c>
      <c r="K26" s="48">
        <f>I26+0.5</f>
        <v>9.5</v>
      </c>
    </row>
    <row r="27" spans="1:11" ht="18.5" hidden="1" customHeight="1" x14ac:dyDescent="0.35">
      <c r="A27" s="45">
        <v>20</v>
      </c>
      <c r="B27" s="129" t="s">
        <v>42</v>
      </c>
      <c r="C27" s="129"/>
      <c r="D27" s="120"/>
      <c r="E27" s="32">
        <v>0.125</v>
      </c>
      <c r="F27" s="46">
        <f>G27-0.125</f>
        <v>-0.25</v>
      </c>
      <c r="G27" s="46">
        <f>H27-0.125</f>
        <v>-0.125</v>
      </c>
      <c r="H27" s="47"/>
      <c r="I27" s="23">
        <f>H27+0.125</f>
        <v>0.125</v>
      </c>
      <c r="J27" s="23">
        <f>H27+0.25</f>
        <v>0.25</v>
      </c>
      <c r="K27" s="48">
        <f>I27+0.25</f>
        <v>0.375</v>
      </c>
    </row>
    <row r="28" spans="1:11" ht="19" customHeight="1" x14ac:dyDescent="0.35">
      <c r="A28" s="5"/>
      <c r="B28" s="5"/>
      <c r="C28" s="5"/>
      <c r="D28" s="5"/>
      <c r="E28" s="11"/>
      <c r="F28" s="11"/>
      <c r="G28" s="11"/>
      <c r="H28" s="11"/>
      <c r="I28" s="8"/>
      <c r="J28" s="49"/>
      <c r="K28" s="5"/>
    </row>
    <row r="29" spans="1:11" ht="19" customHeight="1" x14ac:dyDescent="0.35">
      <c r="A29" s="5"/>
      <c r="B29" s="5"/>
      <c r="C29" s="5"/>
      <c r="D29" s="5"/>
      <c r="E29" s="11"/>
      <c r="F29" s="11"/>
      <c r="G29" s="11"/>
      <c r="H29" s="11"/>
      <c r="I29" s="8"/>
      <c r="J29" s="49"/>
      <c r="K29" s="5"/>
    </row>
    <row r="30" spans="1:11" ht="19" customHeight="1" x14ac:dyDescent="0.35">
      <c r="A30" s="5"/>
      <c r="B30" s="5"/>
      <c r="C30" s="5"/>
      <c r="D30" s="5"/>
      <c r="E30" s="11"/>
      <c r="F30" s="11"/>
      <c r="G30" s="11"/>
      <c r="H30" s="11"/>
      <c r="I30" s="8"/>
      <c r="J30" s="49"/>
      <c r="K30" s="5"/>
    </row>
    <row r="31" spans="1:11" ht="19" customHeight="1" x14ac:dyDescent="0.35">
      <c r="A31" s="5"/>
      <c r="B31" s="5"/>
      <c r="C31" s="5"/>
      <c r="D31" s="5"/>
      <c r="E31" s="11"/>
      <c r="F31" s="11"/>
      <c r="G31" s="11"/>
      <c r="H31" s="11"/>
      <c r="I31" s="8"/>
      <c r="J31" s="49"/>
      <c r="K31" s="5"/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9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9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9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9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9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9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9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9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9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9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9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9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9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9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9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9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9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9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9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9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9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9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9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9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9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9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9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9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9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9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9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9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9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9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9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9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9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9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9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9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9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9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9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9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9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9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9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9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9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9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9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9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9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9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9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9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9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9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9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9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9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9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9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9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9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9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9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9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9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9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9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9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9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9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9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9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9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9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9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9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9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9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9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9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9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9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9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9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9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9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9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9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9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9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9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9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9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9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9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9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9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9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9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9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9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9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9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9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9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9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9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9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9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9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9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9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9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9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9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9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9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9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9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9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9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9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9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9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9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9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9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9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9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9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9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9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9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9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9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9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9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9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9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9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9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9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9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9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9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9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9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9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9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9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9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9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9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9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9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9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9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9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9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9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9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9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9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9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9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9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9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9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9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9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9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9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9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9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9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9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9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9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9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9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9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9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9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9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9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9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9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9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9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9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9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9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9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9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9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9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9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9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9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9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9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9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9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9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9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9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9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9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9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9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9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9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9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9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9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9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9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9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9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9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9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9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9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9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9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9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9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9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9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9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9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9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9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9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9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9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9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9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9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9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9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9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9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9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9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9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9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9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9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9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9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9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9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9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9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9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9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9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9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9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9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9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9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9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9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9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9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9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9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9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9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9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9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9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9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9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9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9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9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9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9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9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9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9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9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9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9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9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9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9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9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9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9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9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9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9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9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9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9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9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9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9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9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9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9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9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9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9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9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9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9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9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9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9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9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9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9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9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9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9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9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9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9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9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9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9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9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9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9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9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9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9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9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9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9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9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9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9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9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9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9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9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9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9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9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9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9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9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9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9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9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9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9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9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9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9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9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9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9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9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9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9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9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9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9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9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9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9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9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9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9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9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9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9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9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9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9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9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9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9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9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9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9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9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9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9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9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9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9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9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9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9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9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9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9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9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9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9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9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9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9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9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9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9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9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9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9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9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9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9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9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9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9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9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9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9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9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9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9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9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9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9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9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9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9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9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9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9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9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9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9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9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9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9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9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9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9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9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9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9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9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9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9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9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9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9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9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9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9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9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9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9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9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9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9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9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9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9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9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9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9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9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9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9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9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9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9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9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9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9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9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9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9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9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9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9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9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9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9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9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9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9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9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9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9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9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9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9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9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9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9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9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9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9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9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9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9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9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9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9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9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9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9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9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9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9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9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9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9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9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9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9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9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9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9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9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9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9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9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9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9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9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9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9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9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9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9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9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9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9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9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9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9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9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9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9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9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9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9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9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9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9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9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9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9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9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9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9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9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9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9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9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9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9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9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9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9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9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9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9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9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9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9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9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9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9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9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9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9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9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9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9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9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9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9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9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9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9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9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9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9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9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9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9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9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9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9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9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9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9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9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9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9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9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9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9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9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9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9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9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9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9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9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9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9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9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9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9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9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9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9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9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9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9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9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9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9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9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9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9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9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9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9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9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9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9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9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9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9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9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9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9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9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9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9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9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9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9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9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9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9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9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9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9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9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9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9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9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9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9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9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9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9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9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9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9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9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9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9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9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9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9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9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9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9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9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9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9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9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9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9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9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9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9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9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9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9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9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9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9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9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9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9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9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9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9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9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9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9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9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9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9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9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9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9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9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9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9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9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9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9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9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9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9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9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9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9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9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9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9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9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9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9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9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9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9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9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9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9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9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9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9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9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9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9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9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9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9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9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9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9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9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9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9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9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9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9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9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9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9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9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9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9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9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9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9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9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9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9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9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9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9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9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9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9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9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9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9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9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9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9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9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9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9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9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9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9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9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9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9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9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9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9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9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9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9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9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9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9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9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9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9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9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9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9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9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9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9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9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9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9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9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9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9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9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9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9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9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9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9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9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9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9"/>
      <c r="K838" s="5"/>
    </row>
  </sheetData>
  <mergeCells count="26">
    <mergeCell ref="B14:C14"/>
    <mergeCell ref="B26:C26"/>
    <mergeCell ref="B27:C27"/>
    <mergeCell ref="B18:C18"/>
    <mergeCell ref="B17:C17"/>
    <mergeCell ref="B16:C16"/>
    <mergeCell ref="B22:C22"/>
    <mergeCell ref="B23:C23"/>
    <mergeCell ref="B24:C24"/>
    <mergeCell ref="B25:C25"/>
    <mergeCell ref="B15:C15"/>
    <mergeCell ref="B21:C21"/>
    <mergeCell ref="B20:C20"/>
    <mergeCell ref="B19:C19"/>
    <mergeCell ref="A1:B1"/>
    <mergeCell ref="A2:B2"/>
    <mergeCell ref="A3:B3"/>
    <mergeCell ref="A4:B4"/>
    <mergeCell ref="A5:B5"/>
    <mergeCell ref="B11:C11"/>
    <mergeCell ref="B12:C12"/>
    <mergeCell ref="A6:B6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735EC8-DA31-434C-A764-6134F9C445B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7B5F0F87-DDBA-4319-8BC1-7C69E5112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EDFAEA-7C5E-4B58-95A1-7128D84F8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PPS</vt:lpstr>
      <vt:lpstr>GRADING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2025-05-22T10:11:06Z</cp:lastPrinted>
  <dcterms:created xsi:type="dcterms:W3CDTF">2016-07-21T00:16:02Z</dcterms:created>
  <dcterms:modified xsi:type="dcterms:W3CDTF">2025-05-22T10:11:30Z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