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8-HO25/1-SAMPLE/2-STYLE-FILE/COMMENTS/PROTO/"/>
    </mc:Choice>
  </mc:AlternateContent>
  <xr:revisionPtr revIDLastSave="23" documentId="13_ncr:1_{95F1FF31-42A0-E244-9A67-C2B03F736693}" xr6:coauthVersionLast="47" xr6:coauthVersionMax="47" xr10:uidLastSave="{334B45F5-96B2-4982-903D-2A7EC9CC9A85}"/>
  <bookViews>
    <workbookView xWindow="-110" yWindow="-110" windowWidth="19420" windowHeight="10300" xr2:uid="{00000000-000D-0000-FFFF-FFFF00000000}"/>
  </bookViews>
  <sheets>
    <sheet name="COMMENTS" sheetId="1" r:id="rId1"/>
    <sheet name="1ST. PROTO" sheetId="5" r:id="rId2"/>
    <sheet name="GRADING" sheetId="3" r:id="rId3"/>
  </sheets>
  <definedNames>
    <definedName name="_xlnm.Print_Area" localSheetId="1">'1ST. PROTO'!$A$1:$H$38</definedName>
    <definedName name="_xlnm.Print_Area" localSheetId="0">COMMENTS!$A$1:$I$33</definedName>
    <definedName name="_xlnm.Print_Area" localSheetId="2">GRADING!$A$1:$L$38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3" l="1"/>
  <c r="I35" i="3"/>
  <c r="K35" i="3" s="1"/>
  <c r="G35" i="3"/>
  <c r="F35" i="3" s="1"/>
  <c r="H34" i="1"/>
  <c r="F25" i="3"/>
  <c r="G22" i="3"/>
  <c r="F22" i="3" s="1"/>
  <c r="E4" i="5"/>
  <c r="C3" i="5"/>
  <c r="C2" i="5"/>
  <c r="C1" i="5"/>
  <c r="J34" i="3"/>
  <c r="I34" i="3"/>
  <c r="K34" i="3" s="1"/>
  <c r="G34" i="3"/>
  <c r="F34" i="3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I33" i="3"/>
  <c r="K33" i="3"/>
  <c r="J33" i="3"/>
  <c r="G33" i="3"/>
  <c r="F33" i="3"/>
  <c r="C6" i="3"/>
  <c r="C5" i="3"/>
  <c r="C4" i="3"/>
  <c r="C3" i="3"/>
  <c r="C2" i="3"/>
  <c r="C1" i="3"/>
  <c r="I32" i="3"/>
  <c r="K32" i="3" s="1"/>
  <c r="J32" i="3"/>
  <c r="G32" i="3"/>
  <c r="F32" i="3" s="1"/>
  <c r="I31" i="3"/>
  <c r="K31" i="3" s="1"/>
  <c r="J31" i="3"/>
  <c r="G31" i="3"/>
  <c r="F31" i="3"/>
  <c r="G4" i="3"/>
  <c r="I30" i="3"/>
  <c r="K30" i="3" s="1"/>
  <c r="J30" i="3"/>
  <c r="G30" i="3"/>
  <c r="F30" i="3"/>
  <c r="I29" i="3"/>
  <c r="K29" i="3"/>
  <c r="J29" i="3"/>
  <c r="G29" i="3"/>
  <c r="F29" i="3" s="1"/>
  <c r="I28" i="3"/>
  <c r="K28" i="3"/>
  <c r="J28" i="3"/>
  <c r="G28" i="3"/>
  <c r="F28" i="3" s="1"/>
  <c r="I25" i="3"/>
  <c r="K25" i="3"/>
  <c r="J25" i="3"/>
  <c r="G25" i="3"/>
  <c r="I24" i="3"/>
  <c r="K24" i="3"/>
  <c r="J24" i="3"/>
  <c r="I23" i="3"/>
  <c r="K23" i="3" s="1"/>
  <c r="J23" i="3"/>
  <c r="G23" i="3"/>
  <c r="F23" i="3" s="1"/>
  <c r="I22" i="3"/>
  <c r="K22" i="3"/>
  <c r="J22" i="3"/>
  <c r="G21" i="3"/>
  <c r="F21" i="3"/>
  <c r="I21" i="3"/>
  <c r="K21" i="3" s="1"/>
  <c r="J21" i="3"/>
  <c r="I20" i="3"/>
  <c r="K20" i="3"/>
  <c r="J20" i="3"/>
  <c r="G20" i="3"/>
  <c r="F20" i="3"/>
  <c r="I18" i="3"/>
  <c r="K18" i="3" s="1"/>
  <c r="J18" i="3"/>
  <c r="G18" i="3"/>
  <c r="F18" i="3" s="1"/>
  <c r="I11" i="3"/>
  <c r="K11" i="3"/>
  <c r="J11" i="3"/>
  <c r="G11" i="3"/>
  <c r="F11" i="3"/>
  <c r="I16" i="3"/>
  <c r="K16" i="3"/>
  <c r="J16" i="3"/>
  <c r="G16" i="3"/>
  <c r="F16" i="3"/>
  <c r="I19" i="3"/>
  <c r="K19" i="3" s="1"/>
  <c r="J19" i="3"/>
  <c r="G19" i="3"/>
  <c r="F19" i="3"/>
  <c r="G15" i="3"/>
  <c r="F15" i="3" s="1"/>
  <c r="I15" i="3"/>
  <c r="K15" i="3"/>
  <c r="J15" i="3"/>
  <c r="G13" i="3"/>
  <c r="F13" i="3"/>
  <c r="I13" i="3"/>
  <c r="K13" i="3"/>
  <c r="J13" i="3"/>
  <c r="I17" i="3"/>
  <c r="K17" i="3"/>
  <c r="G14" i="3"/>
  <c r="F14" i="3" s="1"/>
  <c r="K14" i="3"/>
  <c r="J14" i="3"/>
  <c r="I14" i="3"/>
  <c r="I12" i="3"/>
  <c r="K12" i="3"/>
  <c r="J12" i="3"/>
  <c r="G12" i="3"/>
  <c r="F12" i="3" s="1"/>
  <c r="G10" i="3"/>
  <c r="F10" i="3"/>
  <c r="I10" i="3"/>
  <c r="K10" i="3" s="1"/>
  <c r="J10" i="3"/>
  <c r="G26" i="3"/>
  <c r="F26" i="3"/>
  <c r="I26" i="3"/>
  <c r="K26" i="3"/>
  <c r="J26" i="3"/>
  <c r="G24" i="3"/>
  <c r="F24" i="3" s="1"/>
  <c r="G17" i="3"/>
  <c r="F17" i="3"/>
  <c r="G27" i="3"/>
  <c r="F27" i="3"/>
  <c r="G9" i="3"/>
  <c r="F9" i="3"/>
  <c r="J17" i="3"/>
  <c r="J27" i="3"/>
  <c r="I27" i="3"/>
  <c r="K27" i="3"/>
  <c r="J9" i="3"/>
  <c r="I9" i="3"/>
  <c r="K9" i="3" s="1"/>
</calcChain>
</file>

<file path=xl/sharedStrings.xml><?xml version="1.0" encoding="utf-8"?>
<sst xmlns="http://schemas.openxmlformats.org/spreadsheetml/2006/main" count="177" uniqueCount="113">
  <si>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</si>
  <si>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</si>
  <si>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</si>
  <si>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</si>
  <si>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</si>
  <si>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</si>
  <si>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</si>
  <si>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</si>
  <si>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</si>
  <si>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</si>
  <si>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</si>
  <si>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</si>
  <si>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</si>
  <si>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</si>
  <si>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</si>
  <si>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</si>
  <si>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</si>
  <si>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</si>
  <si>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</si>
  <si>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</si>
  <si>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</si>
  <si>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</si>
  <si>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</si>
  <si>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</si>
  <si>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</si>
  <si>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</si>
  <si>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</si>
  <si>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</si>
  <si>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</si>
  <si>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</si>
  <si>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</si>
  <si>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</si>
  <si>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</si>
  <si>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</si>
  <si>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</si>
  <si>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</si>
  <si>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</si>
  <si>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</si>
  <si>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</si>
  <si>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</si>
  <si>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</si>
  <si>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</si>
  <si>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</si>
  <si>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MUST FOLLOW TECHPACK FOR LABELS, TRIMS &amp; COLOR WAY.</t>
  </si>
  <si>
    <t>UNAVAILABLE</t>
  </si>
  <si>
    <t>BICEP 1" below armhole FLAT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</si>
  <si>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</si>
  <si>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</si>
  <si>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</si>
  <si>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</si>
  <si>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</si>
  <si>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</si>
  <si>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</si>
  <si>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</si>
  <si>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</si>
  <si>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</si>
  <si>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</si>
  <si>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</si>
  <si>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</si>
  <si>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</si>
  <si>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</si>
  <si>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</si>
  <si>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</si>
  <si>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</si>
  <si>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</si>
  <si>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</si>
  <si>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</si>
  <si>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</si>
  <si>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SLEEVE INSEAM</t>
  </si>
  <si>
    <t>EMB PLACEMENT FROM NECK</t>
  </si>
  <si>
    <t>1ST. PROTO</t>
  </si>
  <si>
    <t>XS</t>
  </si>
  <si>
    <t>STUSSY EST PRINTED ZIP HOOD</t>
  </si>
  <si>
    <t>DATE: 12/17/2024</t>
  </si>
  <si>
    <t>COMMENTS 12/17/2024 :</t>
  </si>
  <si>
    <t>FIX HOOD SHAPE</t>
  </si>
  <si>
    <t>FA25</t>
  </si>
  <si>
    <t>PROCEED TO PHOTO SAMPLE WITH CHANGES.</t>
  </si>
  <si>
    <t>COMMENTS:  PROCEED TO PHOTO SAMPLE WITH CHANGES</t>
  </si>
  <si>
    <t>PRINT PLACEMENT FROM NECK SEAM</t>
  </si>
  <si>
    <t>PRINT  PLACEMENT FROM NECK SEAM</t>
  </si>
  <si>
    <t>RỘNG CỔ ( TỪ ĐỈNH VAI - GIỮA 2 ĐƯỜNG MAY)</t>
  </si>
  <si>
    <t>NGANG VAI</t>
  </si>
  <si>
    <t>NGANG NGỰC DƯỚI NÁCH 1 INCH</t>
  </si>
  <si>
    <t>NGANG LAI TẠI ĐƯỜNG TRA RIB</t>
  </si>
  <si>
    <t>DÀI THÂN TỪ ĐỈNH VAI</t>
  </si>
  <si>
    <t>NÁCH - TỪ VAI TỚI ĐƯỜNG MAY TAY</t>
  </si>
  <si>
    <t>BẮP TAY - DƯỚI NÁCH 1 INCH</t>
  </si>
  <si>
    <t>DÀI TAY TỪ ĐƯỜNG VAI TỚI MÉP</t>
  </si>
  <si>
    <t>CỬA TAY</t>
  </si>
  <si>
    <t>CAO BO TAY</t>
  </si>
  <si>
    <t>CAO LAI</t>
  </si>
  <si>
    <t>CAO NÓN</t>
  </si>
  <si>
    <t>SÂU NÓN  - 4 INCH TỪ ĐỈNH NÓN</t>
  </si>
  <si>
    <t>RỘNG TÚI PHÍA TRÊN</t>
  </si>
  <si>
    <t>RỘNG TÚI PHÍA DƯỚI</t>
  </si>
  <si>
    <t>CAO TÚI</t>
  </si>
  <si>
    <t>RỘNG MIỆNG TÚI</t>
  </si>
  <si>
    <t>HẠ CỔ TRƯỚC - TỪ ĐỈNH VẢI ĐẾN ĐƯỜNG MAY CỔ</t>
  </si>
  <si>
    <t>HẠ CỔ SAU - TỪ ĐỈNH VẢI ĐẾN ĐƯỜNG MAY CỔ</t>
  </si>
  <si>
    <t>KHUỶU TAY DƯỚI NÁCH 8 INCH</t>
  </si>
  <si>
    <t>CẲNG TAY TRÊN ĐƯỜNG MAY CỔ TAY 4 INCH</t>
  </si>
  <si>
    <t>CỬA TAY TẠI ĐƯỜNG TẠI MÉP BO</t>
  </si>
  <si>
    <t>ĐO CĂNG NGANG LAI TẠI ĐƯỜNG TRA RIB</t>
  </si>
  <si>
    <t>ĐỘ DÀI DÂY LUỒN THÀNH PHẨM</t>
  </si>
  <si>
    <t>SƯỜN TRONG TAY ÁO</t>
  </si>
  <si>
    <t>ĐỊNH VỊ HÌNH IN TỪ ĐƯỜNG MAY CỔ</t>
  </si>
  <si>
    <t>THÔNG SỐ SAI QUÁ NHIỀU, CẦN CHÍNH XÁC NHƯ BTS</t>
  </si>
  <si>
    <t>ĐIỀU CHỈNH LẠI DÁNG NÓN</t>
  </si>
  <si>
    <t>PHỤ LIỆU ĐÚNG NHƯ TECHPACK</t>
  </si>
  <si>
    <t>ĐIỀUCHỈNH THEO COMMNET LÊN PHOTOSHOOT</t>
  </si>
  <si>
    <t>\</t>
  </si>
  <si>
    <t>***BRING BACK TO SPECS- CẦN ĐÚNG THÔNG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</si>
</sst>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3" fillId="0" borderId="31" xfId="0" applyFont="1" applyBorder="1" applyAlignment="1">
      <alignment horizontal="center" vertical="center"/>
    </xf>
    <xf numFmtId="12" fontId="10" fillId="0" borderId="11" xfId="0" applyNumberFormat="1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25" fillId="8" borderId="26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5" fillId="0" borderId="20" xfId="0" applyFont="1" applyBorder="1"/>
    <xf numFmtId="0" fontId="5" fillId="0" borderId="23" xfId="0" applyFont="1" applyBorder="1"/>
    <xf numFmtId="0" fontId="11" fillId="8" borderId="26" xfId="0" applyFont="1" applyFill="1" applyBorder="1"/>
    <xf numFmtId="0" fontId="11" fillId="8" borderId="11" xfId="0" applyFont="1" applyFill="1" applyBorder="1" applyAlignment="1">
      <alignment horizontal="left"/>
    </xf>
    <xf numFmtId="0" fontId="11" fillId="8" borderId="11" xfId="0" applyFont="1" applyFill="1" applyBorder="1" applyAlignment="1">
      <alignment horizontal="left" vertical="center"/>
    </xf>
    <xf numFmtId="0" fontId="11" fillId="8" borderId="11" xfId="0" applyFont="1" applyFill="1" applyBorder="1"/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5" fillId="0" borderId="0" xfId="0" applyFont="1"/>
    <xf numFmtId="0" fontId="11" fillId="2" borderId="12" xfId="0" applyFont="1" applyFill="1" applyBorder="1" applyAlignment="1">
      <alignment vertical="center"/>
    </xf>
    <xf numFmtId="0" fontId="5" fillId="0" borderId="21" xfId="0" applyFont="1" applyBorder="1"/>
    <xf numFmtId="0" fontId="11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26" xfId="0" applyFont="1" applyFill="1" applyBorder="1" applyAlignment="1">
      <alignment vertical="center"/>
    </xf>
    <xf numFmtId="0" fontId="11" fillId="8" borderId="26" xfId="0" applyFont="1" applyFill="1" applyBorder="1"/>
    <xf numFmtId="0" fontId="11" fillId="8" borderId="11" xfId="0" applyFont="1" applyFill="1" applyBorder="1" applyAlignment="1">
      <alignment horizontal="left"/>
    </xf>
    <xf numFmtId="0" fontId="11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1" fillId="2" borderId="12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3007</xdr:colOff>
      <xdr:row>0</xdr:row>
      <xdr:rowOff>0</xdr:rowOff>
    </xdr:from>
    <xdr:to>
      <xdr:col>6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B287B3E-F7DD-4635-96A2-FCE07711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24077</xdr:colOff>
      <xdr:row>6</xdr:row>
      <xdr:rowOff>11176</xdr:rowOff>
    </xdr:from>
    <xdr:to>
      <xdr:col>2</xdr:col>
      <xdr:colOff>1659837</xdr:colOff>
      <xdr:row>23</xdr:row>
      <xdr:rowOff>241329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B5B00-1A0D-45D0-B232-1B40F1C5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11911" y="2710914"/>
          <a:ext cx="5087903" cy="3815927"/>
        </a:xfrm>
        <a:prstGeom prst="rect">
          <a:avLst/>
        </a:prstGeom>
      </xdr:spPr>
    </xdr:pic>
    <xdr:clientData/>
  </xdr:twoCellAnchor>
  <xdr:twoCellAnchor editAs="oneCell">
    <xdr:from>
      <xdr:col>2</xdr:col>
      <xdr:colOff>1645133</xdr:colOff>
      <xdr:row>5</xdr:row>
      <xdr:rowOff>497025</xdr:rowOff>
    </xdr:from>
    <xdr:to>
      <xdr:col>4</xdr:col>
      <xdr:colOff>664881</xdr:colOff>
      <xdr:row>23</xdr:row>
      <xdr:rowOff>241300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1762CB-0447-48A0-8F83-1296A0A7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187870" y="2700788"/>
          <a:ext cx="5099442" cy="3824581"/>
        </a:xfrm>
        <a:prstGeom prst="rect">
          <a:avLst/>
        </a:prstGeom>
      </xdr:spPr>
    </xdr:pic>
    <xdr:clientData/>
  </xdr:twoCellAnchor>
  <xdr:twoCellAnchor editAs="oneCell">
    <xdr:from>
      <xdr:col>4</xdr:col>
      <xdr:colOff>642015</xdr:colOff>
      <xdr:row>5</xdr:row>
      <xdr:rowOff>469479</xdr:rowOff>
    </xdr:from>
    <xdr:to>
      <xdr:col>7</xdr:col>
      <xdr:colOff>472468</xdr:colOff>
      <xdr:row>23</xdr:row>
      <xdr:rowOff>222250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3A4ADC-C505-45BB-AD78-F24E5F6C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7803439" y="2452055"/>
          <a:ext cx="5107938" cy="4190786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472097A-9A87-425F-A18D-8BD543C71BBF}"/>
            </a:ext>
          </a:extLst>
        </xdr:cNvPr>
        <xdr:cNvSpPr txBox="1"/>
      </xdr:nvSpPr>
      <xdr:spPr>
        <a:xfrm>
          <a:off x="18669000" y="8597900"/>
          <a:ext cx="312420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2000" b="1"/>
        </a:p>
      </xdr:txBody>
    </xdr:sp>
    <xdr:clientData/>
  </xdr:twoCellAnchor>
  <xdr:twoCellAnchor>
    <xdr:from>
      <xdr:col>5</xdr:col>
      <xdr:colOff>1227667</xdr:colOff>
      <xdr:row>7</xdr:row>
      <xdr:rowOff>169333</xdr:rowOff>
    </xdr:from>
    <xdr:to>
      <xdr:col>6</xdr:col>
      <xdr:colOff>359833</xdr:colOff>
      <xdr:row>11</xdr:row>
      <xdr:rowOff>80433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069007B-0BD7-2B36-6A35-F09957859E35}"/>
            </a:ext>
          </a:extLst>
        </xdr:cNvPr>
        <xdr:cNvSpPr/>
      </xdr:nvSpPr>
      <xdr:spPr>
        <a:xfrm>
          <a:off x="9429750" y="2688166"/>
          <a:ext cx="730250" cy="101176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844"/>
  <sheetViews>
    <sheetView tabSelected="1" zoomScale="42" zoomScaleNormal="42" zoomScaleSheetLayoutView="62" workbookViewId="0">
      <pane xSplit="9" ySplit="5" topLeftCell="J6" activePane="bottomRight" state="frozen"/>
      <selection activeCell="C5" sqref="C5"/>
      <selection pane="topRight" activeCell="C5" sqref="C5"/>
      <selection pane="bottomLeft" activeCell="C5" sqref="C5"/>
      <selection pane="bottomRight" activeCell="I32" sqref="I32:I33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4" width="59.1796875" customWidth="1"/>
    <col min="5" max="5" width="12.36328125" style="7" customWidth="1"/>
    <col min="6" max="6" width="17.453125" style="24" customWidth="1"/>
    <col min="7" max="7" width="19.1796875" style="10" customWidth="1"/>
    <col min="8" max="8" width="12.453125" style="10" customWidth="1"/>
    <col min="9" max="9" width="69" customWidth="1"/>
    <col min="10" max="10" width="12.6328125" customWidth="1"/>
    <col min="11" max="11" width="13.453125" customWidth="1"/>
    <col min="12" max="12" width="17" customWidth="1"/>
    <col min="13" max="13" width="11.81640625" customWidth="1"/>
    <col min="14" max="23" width="22.36328125" customWidth="1"/>
  </cols>
  <sheetData>
    <row r="1" spans="1:23" ht="32.25" customHeight="1" thickBot="1" x14ac:dyDescent="0.55000000000000004">
      <c r="A1" s="151" t="s">
        <v>9</v>
      </c>
      <c r="B1" s="151"/>
      <c r="C1" s="71">
        <v>118597</v>
      </c>
      <c r="D1" s="125"/>
      <c r="F1" s="149"/>
      <c r="G1" s="149"/>
      <c r="H1" s="149"/>
      <c r="I1" s="25"/>
    </row>
    <row r="2" spans="1:23" ht="24.75" customHeight="1" thickBot="1" x14ac:dyDescent="0.55000000000000004">
      <c r="A2" s="151" t="s">
        <v>10</v>
      </c>
      <c r="B2" s="151"/>
      <c r="C2" s="44" t="s">
        <v>72</v>
      </c>
      <c r="D2" s="126"/>
      <c r="F2" s="150"/>
      <c r="G2" s="150"/>
      <c r="H2" s="150"/>
      <c r="I2" s="26"/>
    </row>
    <row r="3" spans="1:23" ht="24.75" customHeight="1" thickBot="1" x14ac:dyDescent="1.05">
      <c r="A3" s="155" t="s">
        <v>29</v>
      </c>
      <c r="B3" s="156"/>
      <c r="C3" s="29" t="s">
        <v>44</v>
      </c>
      <c r="D3" s="127"/>
      <c r="F3" s="23"/>
      <c r="G3" s="14"/>
      <c r="H3" s="14"/>
      <c r="I3" s="26"/>
    </row>
    <row r="4" spans="1:23" ht="22.75" customHeight="1" thickBot="1" x14ac:dyDescent="0.55000000000000004">
      <c r="A4" s="151" t="s">
        <v>36</v>
      </c>
      <c r="B4" s="151"/>
      <c r="C4" s="27" t="s">
        <v>76</v>
      </c>
      <c r="D4" s="88"/>
      <c r="F4" s="24" t="s">
        <v>73</v>
      </c>
      <c r="H4" s="13"/>
      <c r="I4" s="26"/>
    </row>
    <row r="5" spans="1:23" ht="22.75" customHeight="1" thickBot="1" x14ac:dyDescent="0.55000000000000004">
      <c r="A5" s="154" t="s">
        <v>11</v>
      </c>
      <c r="B5" s="154"/>
      <c r="C5" s="15" t="s">
        <v>13</v>
      </c>
      <c r="D5" s="59"/>
      <c r="H5" s="13"/>
      <c r="I5" s="26"/>
    </row>
    <row r="6" spans="1:23" ht="24.75" customHeight="1" thickBot="1" x14ac:dyDescent="1.05">
      <c r="A6" s="152" t="s">
        <v>8</v>
      </c>
      <c r="B6" s="153"/>
      <c r="C6" s="46"/>
      <c r="D6" s="127"/>
      <c r="F6" s="23"/>
      <c r="G6" s="14"/>
      <c r="H6" s="14"/>
      <c r="I6" s="26"/>
    </row>
    <row r="7" spans="1:23" ht="39.75" customHeight="1" thickBot="1" x14ac:dyDescent="0.55000000000000004">
      <c r="A7" s="47"/>
      <c r="B7" s="136" t="s">
        <v>4</v>
      </c>
      <c r="C7" s="137"/>
      <c r="D7" s="117"/>
      <c r="E7" s="51"/>
      <c r="F7" s="55" t="s">
        <v>12</v>
      </c>
      <c r="G7" s="53" t="s">
        <v>70</v>
      </c>
      <c r="H7" s="30"/>
      <c r="I7" s="48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44" customHeight="1" thickBot="1" x14ac:dyDescent="0.55000000000000004">
      <c r="A8" s="49" t="s">
        <v>5</v>
      </c>
      <c r="B8" s="138" t="s">
        <v>56</v>
      </c>
      <c r="C8" s="139"/>
      <c r="D8" s="118"/>
      <c r="E8" s="52" t="s">
        <v>18</v>
      </c>
      <c r="F8" s="56" t="s">
        <v>13</v>
      </c>
      <c r="G8" s="54">
        <v>45643</v>
      </c>
      <c r="H8" s="50" t="s">
        <v>35</v>
      </c>
      <c r="I8" s="57" t="s">
        <v>78</v>
      </c>
      <c r="J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s="59" customFormat="1" ht="25" customHeight="1" x14ac:dyDescent="0.5">
      <c r="A9" s="103">
        <v>1</v>
      </c>
      <c r="B9" s="140" t="s">
        <v>30</v>
      </c>
      <c r="C9" s="141"/>
      <c r="D9" s="119" t="s">
        <v>81</v>
      </c>
      <c r="E9" s="104">
        <v>0.25</v>
      </c>
      <c r="F9" s="101">
        <v>7.5</v>
      </c>
      <c r="G9" s="105">
        <v>8</v>
      </c>
      <c r="H9" s="106">
        <f t="shared" ref="H9" si="0">G9-F9</f>
        <v>0.5</v>
      </c>
      <c r="I9" s="107" t="s">
        <v>112</v>
      </c>
      <c r="J9" s="5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9" customFormat="1" ht="25" customHeight="1" x14ac:dyDescent="0.5">
      <c r="A10" s="95">
        <v>2</v>
      </c>
      <c r="B10" s="144" t="s">
        <v>40</v>
      </c>
      <c r="C10" s="145"/>
      <c r="D10" s="122" t="s">
        <v>82</v>
      </c>
      <c r="E10" s="96">
        <v>0.75</v>
      </c>
      <c r="F10" s="97">
        <v>26</v>
      </c>
      <c r="G10" s="98">
        <v>26.5</v>
      </c>
      <c r="H10" s="99">
        <f t="shared" ref="H10" si="1">G10-F10</f>
        <v>0.5</v>
      </c>
      <c r="I10" s="107" t="s">
        <v>112</v>
      </c>
      <c r="J10" s="58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59" customFormat="1" ht="25" customHeight="1" x14ac:dyDescent="0.5">
      <c r="A11" s="45">
        <v>3</v>
      </c>
      <c r="B11" s="146" t="s">
        <v>31</v>
      </c>
      <c r="C11" s="147"/>
      <c r="D11" s="123" t="s">
        <v>83</v>
      </c>
      <c r="E11" s="60">
        <v>0.75</v>
      </c>
      <c r="F11" s="80">
        <v>27</v>
      </c>
      <c r="G11" s="61">
        <v>27</v>
      </c>
      <c r="H11" s="62">
        <f t="shared" ref="H11" si="2">G11-F11</f>
        <v>0</v>
      </c>
      <c r="I11" s="63"/>
      <c r="J11" s="5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59" customFormat="1" ht="25" customHeight="1" x14ac:dyDescent="0.5">
      <c r="A12" s="95">
        <v>4</v>
      </c>
      <c r="B12" s="100" t="s">
        <v>61</v>
      </c>
      <c r="C12" s="100"/>
      <c r="D12" s="100" t="s">
        <v>84</v>
      </c>
      <c r="E12" s="96">
        <v>0.75</v>
      </c>
      <c r="F12" s="97">
        <v>20</v>
      </c>
      <c r="G12" s="98">
        <v>19.5</v>
      </c>
      <c r="H12" s="99">
        <f t="shared" ref="H12:H18" si="3">G12-F12</f>
        <v>-0.5</v>
      </c>
      <c r="I12" s="107" t="s">
        <v>112</v>
      </c>
      <c r="J12" s="5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59" customFormat="1" ht="25" customHeight="1" x14ac:dyDescent="0.5">
      <c r="A13" s="95">
        <v>5</v>
      </c>
      <c r="B13" s="100" t="s">
        <v>14</v>
      </c>
      <c r="C13" s="100"/>
      <c r="D13" s="100" t="s">
        <v>85</v>
      </c>
      <c r="E13" s="96">
        <v>0.75</v>
      </c>
      <c r="F13" s="101">
        <v>26</v>
      </c>
      <c r="G13" s="98">
        <v>27</v>
      </c>
      <c r="H13" s="99">
        <f t="shared" si="3"/>
        <v>1</v>
      </c>
      <c r="I13" s="107" t="s">
        <v>112</v>
      </c>
      <c r="J13" s="5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59" customFormat="1" ht="25" customHeight="1" x14ac:dyDescent="0.5">
      <c r="A14" s="95">
        <v>6</v>
      </c>
      <c r="B14" s="100" t="s">
        <v>38</v>
      </c>
      <c r="C14" s="100"/>
      <c r="D14" s="100" t="s">
        <v>86</v>
      </c>
      <c r="E14" s="96">
        <v>0.375</v>
      </c>
      <c r="F14" s="97">
        <v>11.5</v>
      </c>
      <c r="G14" s="98">
        <v>12</v>
      </c>
      <c r="H14" s="99">
        <f t="shared" si="3"/>
        <v>0.5</v>
      </c>
      <c r="I14" s="107" t="s">
        <v>112</v>
      </c>
      <c r="J14" s="58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59" customFormat="1" ht="25" customHeight="1" x14ac:dyDescent="0.5">
      <c r="A15" s="95">
        <v>7</v>
      </c>
      <c r="B15" s="143" t="s">
        <v>45</v>
      </c>
      <c r="C15" s="143"/>
      <c r="D15" s="121" t="s">
        <v>87</v>
      </c>
      <c r="E15" s="96">
        <v>0.375</v>
      </c>
      <c r="F15" s="97">
        <v>11.75</v>
      </c>
      <c r="G15" s="98">
        <v>12</v>
      </c>
      <c r="H15" s="99">
        <f t="shared" si="3"/>
        <v>0.25</v>
      </c>
      <c r="I15" s="107" t="s">
        <v>112</v>
      </c>
      <c r="J15" s="5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59" customFormat="1" ht="25" customHeight="1" x14ac:dyDescent="0.5">
      <c r="A16" s="95">
        <v>8</v>
      </c>
      <c r="B16" s="100" t="s">
        <v>17</v>
      </c>
      <c r="C16" s="100"/>
      <c r="D16" s="100" t="s">
        <v>88</v>
      </c>
      <c r="E16" s="96">
        <v>0.75</v>
      </c>
      <c r="F16" s="97">
        <v>20.5</v>
      </c>
      <c r="G16" s="98">
        <v>22.75</v>
      </c>
      <c r="H16" s="99">
        <f t="shared" si="3"/>
        <v>2.25</v>
      </c>
      <c r="I16" s="107" t="s">
        <v>112</v>
      </c>
      <c r="J16" s="5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59" customFormat="1" ht="25" customHeight="1" x14ac:dyDescent="0.5">
      <c r="A17" s="95">
        <v>9</v>
      </c>
      <c r="B17" s="142" t="s">
        <v>46</v>
      </c>
      <c r="C17" s="142"/>
      <c r="D17" s="120" t="s">
        <v>89</v>
      </c>
      <c r="E17" s="96">
        <v>0.25</v>
      </c>
      <c r="F17" s="97">
        <v>3.5</v>
      </c>
      <c r="G17" s="98">
        <v>3.25</v>
      </c>
      <c r="H17" s="99">
        <f t="shared" si="3"/>
        <v>-0.25</v>
      </c>
      <c r="I17" s="107" t="s">
        <v>112</v>
      </c>
      <c r="J17" s="58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59" customFormat="1" ht="25" customHeight="1" x14ac:dyDescent="0.5">
      <c r="A18" s="45">
        <v>10</v>
      </c>
      <c r="B18" s="135" t="s">
        <v>47</v>
      </c>
      <c r="C18" s="135"/>
      <c r="D18" s="116" t="s">
        <v>90</v>
      </c>
      <c r="E18" s="60">
        <v>0.125</v>
      </c>
      <c r="F18" s="80">
        <v>3</v>
      </c>
      <c r="G18" s="61">
        <v>3</v>
      </c>
      <c r="H18" s="62">
        <f t="shared" si="3"/>
        <v>0</v>
      </c>
      <c r="I18" s="63"/>
      <c r="J18" s="5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s="59" customFormat="1" ht="25" customHeight="1" x14ac:dyDescent="0.5">
      <c r="A19" s="45">
        <v>11</v>
      </c>
      <c r="B19" s="148" t="s">
        <v>48</v>
      </c>
      <c r="C19" s="148"/>
      <c r="D19" s="124" t="s">
        <v>91</v>
      </c>
      <c r="E19" s="60">
        <v>0.125</v>
      </c>
      <c r="F19" s="74">
        <v>3</v>
      </c>
      <c r="G19" s="61">
        <v>3</v>
      </c>
      <c r="H19" s="62">
        <f t="shared" ref="H19" si="4">G19-F19</f>
        <v>0</v>
      </c>
      <c r="I19" s="10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59" customFormat="1" ht="25" customHeight="1" x14ac:dyDescent="0.5">
      <c r="A20" s="95">
        <v>12</v>
      </c>
      <c r="B20" s="100" t="s">
        <v>49</v>
      </c>
      <c r="C20" s="100"/>
      <c r="D20" s="100" t="s">
        <v>92</v>
      </c>
      <c r="E20" s="96">
        <v>0.25</v>
      </c>
      <c r="F20" s="97">
        <v>15.75</v>
      </c>
      <c r="G20" s="98">
        <v>16.5</v>
      </c>
      <c r="H20" s="99">
        <f>G20-F20</f>
        <v>0.75</v>
      </c>
      <c r="I20" s="107" t="s">
        <v>112</v>
      </c>
      <c r="J20" s="5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s="59" customFormat="1" ht="25" customHeight="1" x14ac:dyDescent="0.5">
      <c r="A21" s="95">
        <v>13</v>
      </c>
      <c r="B21" s="142" t="s">
        <v>50</v>
      </c>
      <c r="C21" s="142"/>
      <c r="D21" s="120" t="s">
        <v>93</v>
      </c>
      <c r="E21" s="96">
        <v>0.25</v>
      </c>
      <c r="F21" s="97">
        <v>11</v>
      </c>
      <c r="G21" s="98">
        <v>10.75</v>
      </c>
      <c r="H21" s="99">
        <f>G21-F21</f>
        <v>-0.25</v>
      </c>
      <c r="I21" s="107" t="s">
        <v>112</v>
      </c>
      <c r="J21" s="58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59" customFormat="1" ht="25" customHeight="1" x14ac:dyDescent="0.5">
      <c r="A22" s="95">
        <v>14</v>
      </c>
      <c r="B22" s="142" t="s">
        <v>51</v>
      </c>
      <c r="C22" s="142"/>
      <c r="D22" s="120" t="s">
        <v>94</v>
      </c>
      <c r="E22" s="96">
        <v>0.375</v>
      </c>
      <c r="F22" s="97">
        <v>10.5</v>
      </c>
      <c r="G22" s="98">
        <v>11</v>
      </c>
      <c r="H22" s="99">
        <f t="shared" ref="H22" si="5">G22-F22</f>
        <v>0.5</v>
      </c>
      <c r="I22" s="107" t="s">
        <v>112</v>
      </c>
      <c r="J22" s="58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s="59" customFormat="1" ht="25" customHeight="1" x14ac:dyDescent="0.5">
      <c r="A23" s="95">
        <v>15</v>
      </c>
      <c r="B23" s="143" t="s">
        <v>52</v>
      </c>
      <c r="C23" s="143"/>
      <c r="D23" s="121" t="s">
        <v>95</v>
      </c>
      <c r="E23" s="96">
        <v>0.375</v>
      </c>
      <c r="F23" s="97">
        <v>12</v>
      </c>
      <c r="G23" s="98">
        <v>12.5</v>
      </c>
      <c r="H23" s="99">
        <f t="shared" ref="H23:H25" si="6">G23-F23</f>
        <v>0.5</v>
      </c>
      <c r="I23" s="107" t="s">
        <v>112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s="59" customFormat="1" ht="25" customHeight="1" x14ac:dyDescent="0.5">
      <c r="A24" s="95">
        <v>16</v>
      </c>
      <c r="B24" s="143" t="s">
        <v>53</v>
      </c>
      <c r="C24" s="143"/>
      <c r="D24" s="121" t="s">
        <v>96</v>
      </c>
      <c r="E24" s="96">
        <v>0.25</v>
      </c>
      <c r="F24" s="97">
        <v>9.5</v>
      </c>
      <c r="G24" s="98">
        <v>9.625</v>
      </c>
      <c r="H24" s="99">
        <f t="shared" si="6"/>
        <v>0.125</v>
      </c>
      <c r="I24" s="107" t="s">
        <v>112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s="59" customFormat="1" ht="25" customHeight="1" x14ac:dyDescent="0.5">
      <c r="A25" s="95">
        <v>17</v>
      </c>
      <c r="B25" s="100" t="s">
        <v>54</v>
      </c>
      <c r="C25" s="100"/>
      <c r="D25" s="100" t="s">
        <v>97</v>
      </c>
      <c r="E25" s="96">
        <v>0.25</v>
      </c>
      <c r="F25" s="97">
        <v>6.25</v>
      </c>
      <c r="G25" s="98">
        <v>6.5</v>
      </c>
      <c r="H25" s="99">
        <f t="shared" si="6"/>
        <v>0.25</v>
      </c>
      <c r="I25" s="107" t="s">
        <v>112</v>
      </c>
      <c r="J25" s="5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59" customFormat="1" ht="25" customHeight="1" x14ac:dyDescent="0.5">
      <c r="A26" s="95">
        <v>18</v>
      </c>
      <c r="B26" s="144" t="s">
        <v>15</v>
      </c>
      <c r="C26" s="145"/>
      <c r="D26" s="122" t="s">
        <v>98</v>
      </c>
      <c r="E26" s="96">
        <v>0.125</v>
      </c>
      <c r="F26" s="97">
        <v>3.75</v>
      </c>
      <c r="G26" s="98">
        <v>3.5</v>
      </c>
      <c r="H26" s="99">
        <f>G26-F26</f>
        <v>-0.25</v>
      </c>
      <c r="I26" s="107" t="s">
        <v>112</v>
      </c>
      <c r="J26" s="5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s="59" customFormat="1" ht="25" customHeight="1" x14ac:dyDescent="0.5">
      <c r="A27" s="95">
        <v>19</v>
      </c>
      <c r="B27" s="144" t="s">
        <v>16</v>
      </c>
      <c r="C27" s="145"/>
      <c r="D27" s="122" t="s">
        <v>99</v>
      </c>
      <c r="E27" s="96">
        <v>0.125</v>
      </c>
      <c r="F27" s="97">
        <v>0.5</v>
      </c>
      <c r="G27" s="98">
        <v>0</v>
      </c>
      <c r="H27" s="99">
        <f>G27-F27</f>
        <v>-0.5</v>
      </c>
      <c r="I27" s="107" t="s">
        <v>112</v>
      </c>
      <c r="J27" s="58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59" customFormat="1" ht="25" customHeight="1" x14ac:dyDescent="0.5">
      <c r="A28" s="45">
        <v>22</v>
      </c>
      <c r="B28" s="148" t="s">
        <v>57</v>
      </c>
      <c r="C28" s="148"/>
      <c r="D28" s="124" t="s">
        <v>100</v>
      </c>
      <c r="E28" s="60">
        <v>0.25</v>
      </c>
      <c r="F28" s="80">
        <v>9.75</v>
      </c>
      <c r="G28" s="61">
        <v>9.75</v>
      </c>
      <c r="H28" s="62">
        <f t="shared" ref="H28" si="7">G28-F28</f>
        <v>0</v>
      </c>
      <c r="I28" s="63"/>
      <c r="J28" s="5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s="59" customFormat="1" ht="25" customHeight="1" x14ac:dyDescent="0.5">
      <c r="A29" s="45">
        <v>23</v>
      </c>
      <c r="B29" s="148" t="s">
        <v>59</v>
      </c>
      <c r="C29" s="148"/>
      <c r="D29" s="124" t="s">
        <v>101</v>
      </c>
      <c r="E29" s="60">
        <v>0.25</v>
      </c>
      <c r="F29" s="80">
        <v>7</v>
      </c>
      <c r="G29" s="61">
        <v>7</v>
      </c>
      <c r="H29" s="62">
        <f t="shared" ref="H29" si="8">G29-F29</f>
        <v>0</v>
      </c>
      <c r="I29" s="63"/>
      <c r="J29" s="5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59" customFormat="1" ht="25" customHeight="1" x14ac:dyDescent="0.5">
      <c r="A30" s="95">
        <v>24</v>
      </c>
      <c r="B30" s="143" t="s">
        <v>58</v>
      </c>
      <c r="C30" s="143"/>
      <c r="D30" s="121" t="s">
        <v>102</v>
      </c>
      <c r="E30" s="96">
        <v>0.25</v>
      </c>
      <c r="F30" s="97">
        <v>5</v>
      </c>
      <c r="G30" s="98">
        <v>4.75</v>
      </c>
      <c r="H30" s="99">
        <f t="shared" ref="H30:H31" si="9">G30-F30</f>
        <v>-0.25</v>
      </c>
      <c r="I30" s="107" t="s">
        <v>112</v>
      </c>
      <c r="J30" s="58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s="59" customFormat="1" ht="25" customHeight="1" x14ac:dyDescent="0.5">
      <c r="A31" s="45">
        <v>25</v>
      </c>
      <c r="B31" s="85" t="s">
        <v>62</v>
      </c>
      <c r="C31" s="85"/>
      <c r="D31" s="85" t="s">
        <v>103</v>
      </c>
      <c r="E31" s="60">
        <v>0.75</v>
      </c>
      <c r="F31" s="80">
        <v>24</v>
      </c>
      <c r="G31" s="61">
        <v>24</v>
      </c>
      <c r="H31" s="62">
        <f t="shared" si="9"/>
        <v>0</v>
      </c>
      <c r="I31" s="63"/>
      <c r="J31" s="58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59" customFormat="1" ht="25" customHeight="1" x14ac:dyDescent="0.5">
      <c r="A32" s="95">
        <v>26</v>
      </c>
      <c r="B32" s="100" t="s">
        <v>66</v>
      </c>
      <c r="C32" s="100"/>
      <c r="D32" s="100" t="s">
        <v>104</v>
      </c>
      <c r="E32" s="96">
        <v>0.5</v>
      </c>
      <c r="F32" s="97">
        <v>46</v>
      </c>
      <c r="G32" s="98">
        <v>45</v>
      </c>
      <c r="H32" s="99">
        <f t="shared" ref="H32:H34" si="10">G32-F32</f>
        <v>-1</v>
      </c>
      <c r="I32" s="107" t="s">
        <v>112</v>
      </c>
      <c r="J32" s="58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6" s="59" customFormat="1" ht="25" customHeight="1" x14ac:dyDescent="0.5">
      <c r="A33" s="95">
        <v>27</v>
      </c>
      <c r="B33" s="100" t="s">
        <v>68</v>
      </c>
      <c r="C33" s="100"/>
      <c r="D33" s="100" t="s">
        <v>105</v>
      </c>
      <c r="E33" s="96">
        <v>0.75</v>
      </c>
      <c r="F33" s="97">
        <v>20.5</v>
      </c>
      <c r="G33" s="98">
        <v>23</v>
      </c>
      <c r="H33" s="99">
        <f t="shared" si="10"/>
        <v>2.5</v>
      </c>
      <c r="I33" s="107" t="s">
        <v>112</v>
      </c>
      <c r="J33" s="58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6" s="59" customFormat="1" ht="25" customHeight="1" x14ac:dyDescent="0.5">
      <c r="A34" s="45">
        <v>28</v>
      </c>
      <c r="B34" s="135" t="s">
        <v>79</v>
      </c>
      <c r="C34" s="135"/>
      <c r="D34" s="116" t="s">
        <v>106</v>
      </c>
      <c r="E34" s="60">
        <v>0.125</v>
      </c>
      <c r="F34" s="80">
        <v>4</v>
      </c>
      <c r="G34" s="61">
        <v>4</v>
      </c>
      <c r="H34" s="62">
        <f t="shared" si="10"/>
        <v>0</v>
      </c>
      <c r="I34" s="63"/>
      <c r="J34" s="58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6" s="59" customFormat="1" ht="35.5" customHeight="1" x14ac:dyDescent="0.5">
      <c r="A35" s="6"/>
      <c r="B35" s="87" t="s">
        <v>74</v>
      </c>
      <c r="C35" s="6"/>
      <c r="D35" s="6"/>
      <c r="E35" s="109"/>
      <c r="F35" s="110"/>
      <c r="G35" s="109"/>
      <c r="H35" s="109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6" s="59" customFormat="1" ht="35.5" customHeight="1" x14ac:dyDescent="0.5">
      <c r="A36" s="6">
        <v>1</v>
      </c>
      <c r="B36" s="108" t="s">
        <v>34</v>
      </c>
      <c r="C36" s="6"/>
      <c r="D36" s="87" t="s">
        <v>107</v>
      </c>
      <c r="E36" s="109"/>
      <c r="F36" s="110"/>
      <c r="G36" s="109"/>
      <c r="H36" s="109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6" s="59" customFormat="1" ht="35.5" customHeight="1" x14ac:dyDescent="0.5">
      <c r="A37" s="6">
        <v>2</v>
      </c>
      <c r="B37" s="108" t="s">
        <v>75</v>
      </c>
      <c r="C37" s="6"/>
      <c r="D37" s="87" t="s">
        <v>108</v>
      </c>
      <c r="E37" s="109"/>
      <c r="F37" s="110"/>
      <c r="G37" s="109"/>
      <c r="H37" s="109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6" s="59" customFormat="1" ht="35.5" customHeight="1" x14ac:dyDescent="0.5">
      <c r="A38" s="6">
        <v>3</v>
      </c>
      <c r="B38" s="115" t="s">
        <v>43</v>
      </c>
      <c r="C38" s="6"/>
      <c r="D38" s="87" t="s">
        <v>109</v>
      </c>
      <c r="E38" s="109"/>
      <c r="F38" s="110"/>
      <c r="G38" s="109"/>
      <c r="H38" s="109"/>
      <c r="I38" s="109"/>
      <c r="J38" s="109"/>
      <c r="K38" s="10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59" customFormat="1" ht="35.5" customHeight="1" x14ac:dyDescent="0.5">
      <c r="A39" s="6">
        <v>4</v>
      </c>
      <c r="B39" s="108" t="s">
        <v>77</v>
      </c>
      <c r="C39" s="6"/>
      <c r="D39" s="87" t="s">
        <v>110</v>
      </c>
      <c r="E39" s="109"/>
      <c r="F39" s="110"/>
      <c r="G39" s="109"/>
      <c r="H39" s="109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6" s="59" customFormat="1" ht="19" customHeight="1" x14ac:dyDescent="0.5">
      <c r="A40" s="6"/>
      <c r="B40" s="87"/>
      <c r="C40" s="6"/>
      <c r="D40" s="6" t="s">
        <v>111</v>
      </c>
      <c r="E40" s="109"/>
      <c r="F40" s="110"/>
      <c r="G40" s="109"/>
      <c r="H40" s="109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6" s="59" customFormat="1" ht="19" customHeight="1" x14ac:dyDescent="0.5">
      <c r="A41" s="6"/>
      <c r="B41" s="108"/>
      <c r="C41" s="6"/>
      <c r="D41" s="6"/>
      <c r="E41" s="109"/>
      <c r="F41" s="110"/>
      <c r="G41" s="109"/>
      <c r="H41" s="109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6" s="59" customFormat="1" ht="19" customHeight="1" x14ac:dyDescent="0.5">
      <c r="A42" s="6"/>
      <c r="B42" s="108"/>
      <c r="C42" s="6"/>
      <c r="D42" s="6"/>
      <c r="E42" s="109"/>
      <c r="F42" s="110"/>
      <c r="G42" s="109"/>
      <c r="H42" s="109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6" s="59" customFormat="1" ht="19" customHeight="1" x14ac:dyDescent="0.5">
      <c r="A43" s="6"/>
      <c r="B43" s="111"/>
      <c r="C43" s="6"/>
      <c r="D43" s="6"/>
      <c r="E43" s="109"/>
      <c r="F43" s="110"/>
      <c r="G43" s="109"/>
      <c r="H43" s="109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6" s="59" customFormat="1" ht="19" customHeight="1" x14ac:dyDescent="0.5">
      <c r="A44" s="6"/>
      <c r="B44" s="108"/>
      <c r="C44" s="6"/>
      <c r="D44" s="6"/>
      <c r="E44" s="109"/>
      <c r="F44" s="110"/>
      <c r="G44" s="109"/>
      <c r="H44" s="109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6" s="59" customFormat="1" ht="19" customHeight="1" x14ac:dyDescent="0.5">
      <c r="A45" s="6"/>
      <c r="B45" s="108"/>
      <c r="C45" s="6"/>
      <c r="D45" s="6"/>
      <c r="E45" s="109"/>
      <c r="F45" s="110"/>
      <c r="G45" s="109"/>
      <c r="H45" s="109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6" ht="19" customHeight="1" x14ac:dyDescent="0.35">
      <c r="A46" s="5"/>
      <c r="B46" s="112"/>
      <c r="C46" s="5"/>
      <c r="D46" s="5"/>
      <c r="E46" s="8"/>
      <c r="F46" s="11"/>
      <c r="G46" s="8"/>
      <c r="H46" s="8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6" ht="19" customHeight="1" x14ac:dyDescent="0.35">
      <c r="A47" s="5"/>
      <c r="B47" s="113"/>
      <c r="C47" s="5"/>
      <c r="D47" s="5"/>
      <c r="E47" s="8"/>
      <c r="F47" s="11"/>
      <c r="G47" s="8"/>
      <c r="H47" s="8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6" ht="19" customHeight="1" x14ac:dyDescent="0.35">
      <c r="A48" s="5"/>
      <c r="B48" s="113"/>
      <c r="C48" s="5"/>
      <c r="D48" s="5"/>
      <c r="E48" s="8"/>
      <c r="F48" s="11"/>
      <c r="G48" s="8"/>
      <c r="H48" s="8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3" s="59" customFormat="1" ht="19" customHeight="1" x14ac:dyDescent="0.5">
      <c r="A49" s="6"/>
      <c r="B49" s="113"/>
      <c r="C49" s="6"/>
      <c r="D49" s="6"/>
      <c r="E49" s="109"/>
      <c r="F49" s="110"/>
      <c r="G49" s="109"/>
      <c r="H49" s="109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3" s="59" customFormat="1" ht="19" customHeight="1" x14ac:dyDescent="0.5">
      <c r="A50" s="6"/>
      <c r="B50" s="113"/>
      <c r="C50" s="6"/>
      <c r="D50" s="6"/>
      <c r="E50" s="109"/>
      <c r="F50" s="110"/>
      <c r="G50" s="109"/>
      <c r="H50" s="109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3" ht="19" customHeight="1" x14ac:dyDescent="0.35">
      <c r="A51" s="5"/>
      <c r="B51" s="113"/>
      <c r="C51" s="5"/>
      <c r="D51" s="5"/>
      <c r="E51" s="8"/>
      <c r="F51" s="11"/>
      <c r="G51" s="8"/>
      <c r="H51" s="8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3" ht="19" customHeight="1" x14ac:dyDescent="0.35">
      <c r="A52" s="5"/>
      <c r="B52" s="113"/>
      <c r="C52" s="5"/>
      <c r="D52" s="5"/>
      <c r="E52" s="8"/>
      <c r="F52" s="11"/>
      <c r="G52" s="8"/>
      <c r="H52" s="8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9" customHeight="1" x14ac:dyDescent="0.35">
      <c r="A53" s="5"/>
      <c r="B53" s="28"/>
      <c r="C53" s="5"/>
      <c r="D53" s="5"/>
      <c r="E53" s="8"/>
      <c r="F53" s="11"/>
      <c r="G53" s="8"/>
      <c r="H53" s="8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9" customHeight="1" x14ac:dyDescent="0.35">
      <c r="A54" s="5"/>
      <c r="B54" s="28"/>
      <c r="C54" s="5"/>
      <c r="D54" s="5"/>
      <c r="E54" s="8"/>
      <c r="F54" s="11"/>
      <c r="G54" s="8"/>
      <c r="H54" s="8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9" customHeight="1" x14ac:dyDescent="0.35">
      <c r="A55" s="5"/>
      <c r="B55" s="5"/>
      <c r="C55" s="5"/>
      <c r="D55" s="5"/>
      <c r="E55" s="8"/>
      <c r="F55" s="11"/>
      <c r="G55" s="8"/>
      <c r="H55" s="8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9" customHeight="1" x14ac:dyDescent="0.35">
      <c r="A56" s="5"/>
      <c r="B56" s="5"/>
      <c r="C56" s="5"/>
      <c r="D56" s="5"/>
      <c r="E56" s="8"/>
      <c r="F56" s="11"/>
      <c r="G56" s="8"/>
      <c r="H56" s="8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9" customHeight="1" x14ac:dyDescent="0.35">
      <c r="A57" s="5"/>
      <c r="B57" s="5"/>
      <c r="C57" s="5"/>
      <c r="D57" s="5"/>
      <c r="E57" s="8"/>
      <c r="F57" s="11"/>
      <c r="G57" s="8"/>
      <c r="H57" s="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9" customHeight="1" x14ac:dyDescent="0.35">
      <c r="A58" s="5"/>
      <c r="B58" s="5"/>
      <c r="C58" s="5"/>
      <c r="D58" s="5"/>
      <c r="E58" s="8"/>
      <c r="F58" s="11"/>
      <c r="G58" s="8"/>
      <c r="H58" s="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9" customHeight="1" x14ac:dyDescent="0.35">
      <c r="A59" s="5"/>
      <c r="B59" s="5"/>
      <c r="C59" s="5"/>
      <c r="D59" s="5"/>
      <c r="E59" s="8"/>
      <c r="F59" s="11"/>
      <c r="G59" s="8"/>
      <c r="H59" s="8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9" customHeight="1" x14ac:dyDescent="0.35">
      <c r="A60" s="5"/>
      <c r="B60" s="5"/>
      <c r="C60" s="5"/>
      <c r="D60" s="5"/>
      <c r="E60" s="8"/>
      <c r="F60" s="11"/>
      <c r="G60" s="8"/>
      <c r="H60" s="8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9" customHeight="1" x14ac:dyDescent="0.35">
      <c r="A61" s="5"/>
      <c r="B61" s="5"/>
      <c r="C61" s="5"/>
      <c r="D61" s="5"/>
      <c r="E61" s="8"/>
      <c r="F61" s="11"/>
      <c r="G61" s="8"/>
      <c r="H61" s="8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9" customHeight="1" x14ac:dyDescent="0.35">
      <c r="A62" s="5"/>
      <c r="B62" s="5"/>
      <c r="C62" s="5"/>
      <c r="D62" s="5"/>
      <c r="E62" s="8"/>
      <c r="F62" s="11"/>
      <c r="G62" s="8"/>
      <c r="H62" s="8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9" customHeight="1" x14ac:dyDescent="0.35">
      <c r="A63" s="5"/>
      <c r="B63" s="5"/>
      <c r="C63" s="5"/>
      <c r="D63" s="5"/>
      <c r="E63" s="8"/>
      <c r="F63" s="11"/>
      <c r="G63" s="8"/>
      <c r="H63" s="8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9" customHeight="1" x14ac:dyDescent="0.35">
      <c r="A64" s="5"/>
      <c r="B64" s="5"/>
      <c r="C64" s="5"/>
      <c r="D64" s="5"/>
      <c r="E64" s="8"/>
      <c r="F64" s="11"/>
      <c r="G64" s="8"/>
      <c r="H64" s="8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9" customHeight="1" x14ac:dyDescent="0.35">
      <c r="A65" s="5"/>
      <c r="B65" s="5"/>
      <c r="C65" s="5"/>
      <c r="D65" s="5"/>
      <c r="E65" s="8"/>
      <c r="F65" s="11"/>
      <c r="G65" s="8"/>
      <c r="H65" s="8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9" customHeight="1" x14ac:dyDescent="0.35">
      <c r="A66" s="5"/>
      <c r="B66" s="5"/>
      <c r="C66" s="5"/>
      <c r="D66" s="5"/>
      <c r="E66" s="8"/>
      <c r="F66" s="11"/>
      <c r="G66" s="8"/>
      <c r="H66" s="8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9" customHeight="1" x14ac:dyDescent="0.35">
      <c r="A67" s="5"/>
      <c r="B67" s="5"/>
      <c r="C67" s="5"/>
      <c r="D67" s="5"/>
      <c r="E67" s="8"/>
      <c r="F67" s="11"/>
      <c r="G67" s="8"/>
      <c r="H67" s="8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9" customHeight="1" x14ac:dyDescent="0.35">
      <c r="A68" s="5"/>
      <c r="B68" s="5"/>
      <c r="C68" s="5"/>
      <c r="D68" s="5"/>
      <c r="E68" s="8"/>
      <c r="F68" s="11"/>
      <c r="G68" s="8"/>
      <c r="H68" s="8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9" customHeight="1" x14ac:dyDescent="0.35">
      <c r="A69" s="5"/>
      <c r="B69" s="5"/>
      <c r="C69" s="5"/>
      <c r="D69" s="5"/>
      <c r="E69" s="8"/>
      <c r="F69" s="11"/>
      <c r="G69" s="8"/>
      <c r="H69" s="8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9" customHeight="1" x14ac:dyDescent="0.35">
      <c r="A70" s="5"/>
      <c r="B70" s="5"/>
      <c r="C70" s="5"/>
      <c r="D70" s="5"/>
      <c r="E70" s="8"/>
      <c r="F70" s="11"/>
      <c r="G70" s="8"/>
      <c r="H70" s="8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9" customHeight="1" x14ac:dyDescent="0.35">
      <c r="A71" s="5"/>
      <c r="B71" s="5"/>
      <c r="C71" s="5"/>
      <c r="D71" s="5"/>
      <c r="E71" s="8"/>
      <c r="F71" s="11"/>
      <c r="G71" s="8"/>
      <c r="H71" s="8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9" customHeight="1" x14ac:dyDescent="0.35">
      <c r="A72" s="5"/>
      <c r="B72" s="5"/>
      <c r="C72" s="5"/>
      <c r="D72" s="5"/>
      <c r="E72" s="8"/>
      <c r="F72" s="11"/>
      <c r="G72" s="8"/>
      <c r="H72" s="8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9" customHeight="1" x14ac:dyDescent="0.35">
      <c r="A73" s="5"/>
      <c r="B73" s="5"/>
      <c r="C73" s="5"/>
      <c r="D73" s="5"/>
      <c r="E73" s="8"/>
      <c r="F73" s="11"/>
      <c r="G73" s="8"/>
      <c r="H73" s="8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9" customHeight="1" x14ac:dyDescent="0.35">
      <c r="A74" s="5"/>
      <c r="B74" s="5"/>
      <c r="C74" s="5"/>
      <c r="D74" s="5"/>
      <c r="E74" s="8"/>
      <c r="F74" s="11"/>
      <c r="G74" s="8"/>
      <c r="H74" s="8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9" customHeight="1" x14ac:dyDescent="0.35">
      <c r="A75" s="5"/>
      <c r="B75" s="5"/>
      <c r="C75" s="5"/>
      <c r="D75" s="5"/>
      <c r="E75" s="8"/>
      <c r="F75" s="11"/>
      <c r="G75" s="8"/>
      <c r="H75" s="8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9" customHeight="1" x14ac:dyDescent="0.35">
      <c r="A76" s="5"/>
      <c r="B76" s="5"/>
      <c r="C76" s="5"/>
      <c r="D76" s="5"/>
      <c r="E76" s="8"/>
      <c r="F76" s="11"/>
      <c r="G76" s="8"/>
      <c r="H76" s="8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9" customHeight="1" x14ac:dyDescent="0.35">
      <c r="A77" s="5"/>
      <c r="B77" s="5"/>
      <c r="C77" s="5"/>
      <c r="D77" s="5"/>
      <c r="E77" s="8"/>
      <c r="F77" s="11"/>
      <c r="G77" s="8"/>
      <c r="H77" s="8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9" customHeight="1" x14ac:dyDescent="0.35">
      <c r="A78" s="5"/>
      <c r="B78" s="5"/>
      <c r="C78" s="5"/>
      <c r="D78" s="5"/>
      <c r="E78" s="8"/>
      <c r="F78" s="11"/>
      <c r="G78" s="8"/>
      <c r="H78" s="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9" customHeight="1" x14ac:dyDescent="0.35">
      <c r="A79" s="5"/>
      <c r="B79" s="5"/>
      <c r="C79" s="5"/>
      <c r="D79" s="5"/>
      <c r="E79" s="8"/>
      <c r="F79" s="11"/>
      <c r="G79" s="8"/>
      <c r="H79" s="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9" customHeight="1" x14ac:dyDescent="0.35">
      <c r="A80" s="5"/>
      <c r="B80" s="5"/>
      <c r="C80" s="5"/>
      <c r="D80" s="5"/>
      <c r="E80" s="8"/>
      <c r="F80" s="11"/>
      <c r="G80" s="8"/>
      <c r="H80" s="8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9" customHeight="1" x14ac:dyDescent="0.35">
      <c r="A81" s="5"/>
      <c r="B81" s="5"/>
      <c r="C81" s="5"/>
      <c r="D81" s="5"/>
      <c r="E81" s="8"/>
      <c r="F81" s="11"/>
      <c r="G81" s="8"/>
      <c r="H81" s="8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9" customHeight="1" x14ac:dyDescent="0.35">
      <c r="A82" s="5"/>
      <c r="B82" s="5"/>
      <c r="C82" s="5"/>
      <c r="D82" s="5"/>
      <c r="E82" s="8"/>
      <c r="F82" s="11"/>
      <c r="G82" s="8"/>
      <c r="H82" s="8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9" customHeight="1" x14ac:dyDescent="0.35">
      <c r="A83" s="5"/>
      <c r="B83" s="5"/>
      <c r="C83" s="5"/>
      <c r="D83" s="5"/>
      <c r="E83" s="8"/>
      <c r="F83" s="11"/>
      <c r="G83" s="8"/>
      <c r="H83" s="8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9" customHeight="1" x14ac:dyDescent="0.35">
      <c r="A84" s="5"/>
      <c r="B84" s="5"/>
      <c r="C84" s="5"/>
      <c r="D84" s="5"/>
      <c r="E84" s="8"/>
      <c r="F84" s="11"/>
      <c r="G84" s="8"/>
      <c r="H84" s="8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9" customHeight="1" x14ac:dyDescent="0.35">
      <c r="A85" s="5"/>
      <c r="B85" s="5"/>
      <c r="C85" s="5"/>
      <c r="D85" s="5"/>
      <c r="E85" s="8"/>
      <c r="F85" s="11"/>
      <c r="G85" s="8"/>
      <c r="H85" s="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9" customHeight="1" x14ac:dyDescent="0.35">
      <c r="A86" s="5"/>
      <c r="B86" s="5"/>
      <c r="C86" s="5"/>
      <c r="D86" s="5"/>
      <c r="E86" s="8"/>
      <c r="F86" s="11"/>
      <c r="G86" s="8"/>
      <c r="H86" s="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9" customHeight="1" x14ac:dyDescent="0.35">
      <c r="A87" s="5"/>
      <c r="B87" s="5"/>
      <c r="C87" s="5"/>
      <c r="D87" s="5"/>
      <c r="E87" s="8"/>
      <c r="F87" s="11"/>
      <c r="G87" s="8"/>
      <c r="H87" s="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9" customHeight="1" x14ac:dyDescent="0.35">
      <c r="A88" s="5"/>
      <c r="B88" s="5"/>
      <c r="C88" s="5"/>
      <c r="D88" s="5"/>
      <c r="E88" s="8"/>
      <c r="F88" s="11"/>
      <c r="G88" s="8"/>
      <c r="H88" s="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9" customHeight="1" x14ac:dyDescent="0.35">
      <c r="A89" s="5"/>
      <c r="B89" s="5"/>
      <c r="C89" s="5"/>
      <c r="D89" s="5"/>
      <c r="E89" s="8"/>
      <c r="F89" s="11"/>
      <c r="G89" s="8"/>
      <c r="H89" s="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9" customHeight="1" x14ac:dyDescent="0.35">
      <c r="A90" s="5"/>
      <c r="B90" s="5"/>
      <c r="C90" s="5"/>
      <c r="D90" s="5"/>
      <c r="E90" s="8"/>
      <c r="F90" s="11"/>
      <c r="G90" s="8"/>
      <c r="H90" s="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9" customHeight="1" x14ac:dyDescent="0.35">
      <c r="A91" s="5"/>
      <c r="B91" s="5"/>
      <c r="C91" s="5"/>
      <c r="D91" s="5"/>
      <c r="E91" s="8"/>
      <c r="F91" s="11"/>
      <c r="G91" s="8"/>
      <c r="H91" s="8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9" customHeight="1" x14ac:dyDescent="0.35">
      <c r="A92" s="5"/>
      <c r="B92" s="5"/>
      <c r="C92" s="5"/>
      <c r="D92" s="5"/>
      <c r="E92" s="8"/>
      <c r="F92" s="11"/>
      <c r="G92" s="8"/>
      <c r="H92" s="8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9" customHeight="1" x14ac:dyDescent="0.35">
      <c r="A93" s="5"/>
      <c r="B93" s="5"/>
      <c r="C93" s="5"/>
      <c r="D93" s="5"/>
      <c r="E93" s="8"/>
      <c r="F93" s="11"/>
      <c r="G93" s="8"/>
      <c r="H93" s="8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9" customHeight="1" x14ac:dyDescent="0.35">
      <c r="A94" s="5"/>
      <c r="B94" s="5"/>
      <c r="C94" s="5"/>
      <c r="D94" s="5"/>
      <c r="E94" s="8"/>
      <c r="F94" s="11"/>
      <c r="G94" s="8"/>
      <c r="H94" s="8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9" customHeight="1" x14ac:dyDescent="0.35">
      <c r="A95" s="5"/>
      <c r="B95" s="5"/>
      <c r="C95" s="5"/>
      <c r="D95" s="5"/>
      <c r="E95" s="8"/>
      <c r="F95" s="11"/>
      <c r="G95" s="8"/>
      <c r="H95" s="8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9" customHeight="1" x14ac:dyDescent="0.35">
      <c r="A96" s="5"/>
      <c r="B96" s="5"/>
      <c r="C96" s="5"/>
      <c r="D96" s="5"/>
      <c r="E96" s="8"/>
      <c r="F96" s="11"/>
      <c r="G96" s="8"/>
      <c r="H96" s="8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9" customHeight="1" x14ac:dyDescent="0.35">
      <c r="A97" s="5"/>
      <c r="B97" s="5"/>
      <c r="C97" s="5"/>
      <c r="D97" s="5"/>
      <c r="E97" s="8"/>
      <c r="F97" s="11"/>
      <c r="G97" s="8"/>
      <c r="H97" s="8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9" customHeight="1" x14ac:dyDescent="0.35">
      <c r="A98" s="5"/>
      <c r="B98" s="5"/>
      <c r="C98" s="5"/>
      <c r="D98" s="5"/>
      <c r="E98" s="8"/>
      <c r="F98" s="11"/>
      <c r="G98" s="8"/>
      <c r="H98" s="8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9" customHeight="1" x14ac:dyDescent="0.35">
      <c r="A99" s="5"/>
      <c r="B99" s="5"/>
      <c r="C99" s="5"/>
      <c r="D99" s="5"/>
      <c r="E99" s="8"/>
      <c r="F99" s="11"/>
      <c r="G99" s="8"/>
      <c r="H99" s="8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</row>
    <row r="700" spans="1:23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</row>
    <row r="704" spans="1:23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</row>
    <row r="708" spans="1:23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</row>
    <row r="712" spans="1:23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</row>
    <row r="716" spans="1:23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</row>
    <row r="720" spans="1:23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</row>
    <row r="724" spans="1:23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</row>
    <row r="728" spans="1:23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</row>
    <row r="732" spans="1:23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</row>
    <row r="736" spans="1:23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</row>
    <row r="740" spans="1:23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</row>
    <row r="744" spans="1:23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</row>
    <row r="748" spans="1:23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</row>
    <row r="752" spans="1:23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</row>
    <row r="756" spans="1:23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</row>
    <row r="760" spans="1:23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</sheetData>
  <mergeCells count="26">
    <mergeCell ref="B23:C23"/>
    <mergeCell ref="B24:C24"/>
    <mergeCell ref="B27:C27"/>
    <mergeCell ref="F1:H2"/>
    <mergeCell ref="A2:B2"/>
    <mergeCell ref="A4:B4"/>
    <mergeCell ref="A6:B6"/>
    <mergeCell ref="A5:B5"/>
    <mergeCell ref="A3:B3"/>
    <mergeCell ref="A1:B1"/>
    <mergeCell ref="B34:C34"/>
    <mergeCell ref="B7:C7"/>
    <mergeCell ref="B8:C8"/>
    <mergeCell ref="B9:C9"/>
    <mergeCell ref="B21:C21"/>
    <mergeCell ref="B18:C18"/>
    <mergeCell ref="B15:C15"/>
    <mergeCell ref="B10:C10"/>
    <mergeCell ref="B11:C11"/>
    <mergeCell ref="B28:C28"/>
    <mergeCell ref="B29:C29"/>
    <mergeCell ref="B30:C30"/>
    <mergeCell ref="B17:C17"/>
    <mergeCell ref="B19:C19"/>
    <mergeCell ref="B22:C22"/>
    <mergeCell ref="B26:C26"/>
  </mergeCells>
  <printOptions horizontalCentered="1"/>
  <pageMargins left="0.2" right="0.2" top="0.5" bottom="0.25" header="0.3" footer="0.3"/>
  <pageSetup scale="6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E3BB-BB26-4649-8AF5-27BB59022BDF}">
  <sheetPr codeName="Sheet2">
    <pageSetUpPr fitToPage="1"/>
  </sheetPr>
  <dimension ref="A1:V857"/>
  <sheetViews>
    <sheetView zoomScale="60" zoomScaleNormal="60" zoomScaleSheetLayoutView="44" workbookViewId="0">
      <pane xSplit="8" ySplit="4" topLeftCell="I7" activePane="bottomRight" state="frozen"/>
      <selection activeCell="C5" sqref="C5"/>
      <selection pane="topRight" activeCell="C5" sqref="C5"/>
      <selection pane="bottomLeft" activeCell="C5" sqref="C5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51" t="s">
        <v>0</v>
      </c>
      <c r="B1" s="151"/>
      <c r="C1" s="27">
        <f>COMMENTS!C1</f>
        <v>118597</v>
      </c>
      <c r="E1" s="166"/>
      <c r="F1" s="149"/>
      <c r="G1" s="149"/>
      <c r="H1" s="16"/>
    </row>
    <row r="2" spans="1:22" ht="24.75" customHeight="1" thickBot="1" x14ac:dyDescent="0.55000000000000004">
      <c r="A2" s="151" t="s">
        <v>1</v>
      </c>
      <c r="B2" s="151"/>
      <c r="C2" s="1" t="str">
        <f>COMMENTS!C2</f>
        <v>STUSSY EST PRINTED ZIP HOOD</v>
      </c>
      <c r="E2" s="167"/>
      <c r="F2" s="150"/>
      <c r="G2" s="150"/>
      <c r="H2" s="17"/>
    </row>
    <row r="3" spans="1:22" ht="22.75" customHeight="1" thickBot="1" x14ac:dyDescent="0.55000000000000004">
      <c r="A3" s="151" t="s">
        <v>2</v>
      </c>
      <c r="B3" s="151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4" t="s">
        <v>3</v>
      </c>
      <c r="B4" s="154"/>
      <c r="C4" s="15" t="s">
        <v>13</v>
      </c>
      <c r="E4" s="88" t="str">
        <f>COMMENTS!F4</f>
        <v>DATE: 12/17/2024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68" t="s">
        <v>7</v>
      </c>
      <c r="C6" s="169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57"/>
      <c r="B7" s="158"/>
      <c r="C7" s="158"/>
      <c r="D7" s="158"/>
      <c r="E7" s="158"/>
      <c r="F7" s="158"/>
      <c r="G7" s="158"/>
      <c r="H7" s="159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0"/>
      <c r="B8" s="161"/>
      <c r="C8" s="161"/>
      <c r="D8" s="161"/>
      <c r="E8" s="161"/>
      <c r="F8" s="161"/>
      <c r="G8" s="161"/>
      <c r="H8" s="162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0"/>
      <c r="B9" s="161"/>
      <c r="C9" s="161"/>
      <c r="D9" s="161"/>
      <c r="E9" s="161"/>
      <c r="F9" s="161"/>
      <c r="G9" s="161"/>
      <c r="H9" s="162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0"/>
      <c r="B10" s="161"/>
      <c r="C10" s="161"/>
      <c r="D10" s="161"/>
      <c r="E10" s="161"/>
      <c r="F10" s="161"/>
      <c r="G10" s="161"/>
      <c r="H10" s="162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0"/>
      <c r="B11" s="161"/>
      <c r="C11" s="161"/>
      <c r="D11" s="161"/>
      <c r="E11" s="161"/>
      <c r="F11" s="161"/>
      <c r="G11" s="161"/>
      <c r="H11" s="162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0"/>
      <c r="B12" s="161"/>
      <c r="C12" s="161"/>
      <c r="D12" s="161"/>
      <c r="E12" s="161"/>
      <c r="F12" s="161"/>
      <c r="G12" s="161"/>
      <c r="H12" s="162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0"/>
      <c r="B13" s="161"/>
      <c r="C13" s="161"/>
      <c r="D13" s="161"/>
      <c r="E13" s="161"/>
      <c r="F13" s="161"/>
      <c r="G13" s="161"/>
      <c r="H13" s="162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0"/>
      <c r="B14" s="161"/>
      <c r="C14" s="161"/>
      <c r="D14" s="161"/>
      <c r="E14" s="161"/>
      <c r="F14" s="161"/>
      <c r="G14" s="161"/>
      <c r="H14" s="162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0"/>
      <c r="B15" s="161"/>
      <c r="C15" s="161"/>
      <c r="D15" s="161"/>
      <c r="E15" s="161"/>
      <c r="F15" s="161"/>
      <c r="G15" s="161"/>
      <c r="H15" s="162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0"/>
      <c r="B16" s="161"/>
      <c r="C16" s="161"/>
      <c r="D16" s="161"/>
      <c r="E16" s="161"/>
      <c r="F16" s="161"/>
      <c r="G16" s="161"/>
      <c r="H16" s="162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0"/>
      <c r="B17" s="161"/>
      <c r="C17" s="161"/>
      <c r="D17" s="161"/>
      <c r="E17" s="161"/>
      <c r="F17" s="161"/>
      <c r="G17" s="161"/>
      <c r="H17" s="162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0"/>
      <c r="B18" s="161"/>
      <c r="C18" s="161"/>
      <c r="D18" s="161"/>
      <c r="E18" s="161"/>
      <c r="F18" s="161"/>
      <c r="G18" s="161"/>
      <c r="H18" s="162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0"/>
      <c r="B19" s="161"/>
      <c r="C19" s="161"/>
      <c r="D19" s="161"/>
      <c r="E19" s="161"/>
      <c r="F19" s="161"/>
      <c r="G19" s="161"/>
      <c r="H19" s="162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0"/>
      <c r="B20" s="161"/>
      <c r="C20" s="161"/>
      <c r="D20" s="161"/>
      <c r="E20" s="161"/>
      <c r="F20" s="161"/>
      <c r="G20" s="161"/>
      <c r="H20" s="162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0"/>
      <c r="B21" s="161"/>
      <c r="C21" s="161"/>
      <c r="D21" s="161"/>
      <c r="E21" s="161"/>
      <c r="F21" s="161"/>
      <c r="G21" s="161"/>
      <c r="H21" s="162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0"/>
      <c r="B22" s="161"/>
      <c r="C22" s="161"/>
      <c r="D22" s="161"/>
      <c r="E22" s="161"/>
      <c r="F22" s="161"/>
      <c r="G22" s="161"/>
      <c r="H22" s="162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0"/>
      <c r="B23" s="161"/>
      <c r="C23" s="161"/>
      <c r="D23" s="161"/>
      <c r="E23" s="161"/>
      <c r="F23" s="161"/>
      <c r="G23" s="161"/>
      <c r="H23" s="162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0"/>
      <c r="B24" s="161"/>
      <c r="C24" s="161"/>
      <c r="D24" s="161"/>
      <c r="E24" s="161"/>
      <c r="F24" s="161"/>
      <c r="G24" s="161"/>
      <c r="H24" s="162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0"/>
      <c r="B25" s="161"/>
      <c r="C25" s="161"/>
      <c r="D25" s="161"/>
      <c r="E25" s="161"/>
      <c r="F25" s="161"/>
      <c r="G25" s="161"/>
      <c r="H25" s="162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0"/>
      <c r="B26" s="161"/>
      <c r="C26" s="161"/>
      <c r="D26" s="161"/>
      <c r="E26" s="161"/>
      <c r="F26" s="161"/>
      <c r="G26" s="161"/>
      <c r="H26" s="162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0"/>
      <c r="B27" s="161"/>
      <c r="C27" s="161"/>
      <c r="D27" s="161"/>
      <c r="E27" s="161"/>
      <c r="F27" s="161"/>
      <c r="G27" s="161"/>
      <c r="H27" s="162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0"/>
      <c r="B28" s="161"/>
      <c r="C28" s="161"/>
      <c r="D28" s="161"/>
      <c r="E28" s="161"/>
      <c r="F28" s="161"/>
      <c r="G28" s="161"/>
      <c r="H28" s="162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0"/>
      <c r="B29" s="161"/>
      <c r="C29" s="161"/>
      <c r="D29" s="161"/>
      <c r="E29" s="161"/>
      <c r="F29" s="161"/>
      <c r="G29" s="161"/>
      <c r="H29" s="162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0"/>
      <c r="B30" s="161"/>
      <c r="C30" s="161"/>
      <c r="D30" s="161"/>
      <c r="E30" s="161"/>
      <c r="F30" s="161"/>
      <c r="G30" s="161"/>
      <c r="H30" s="162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0"/>
      <c r="B31" s="161"/>
      <c r="C31" s="161"/>
      <c r="D31" s="161"/>
      <c r="E31" s="161"/>
      <c r="F31" s="161"/>
      <c r="G31" s="161"/>
      <c r="H31" s="162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0"/>
      <c r="B32" s="161"/>
      <c r="C32" s="161"/>
      <c r="D32" s="161"/>
      <c r="E32" s="161"/>
      <c r="F32" s="161"/>
      <c r="G32" s="161"/>
      <c r="H32" s="162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0"/>
      <c r="B33" s="161"/>
      <c r="C33" s="161"/>
      <c r="D33" s="161"/>
      <c r="E33" s="161"/>
      <c r="F33" s="161"/>
      <c r="G33" s="161"/>
      <c r="H33" s="162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0"/>
      <c r="B34" s="161"/>
      <c r="C34" s="161"/>
      <c r="D34" s="161"/>
      <c r="E34" s="161"/>
      <c r="F34" s="161"/>
      <c r="G34" s="161"/>
      <c r="H34" s="162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0"/>
      <c r="B35" s="161"/>
      <c r="C35" s="161"/>
      <c r="D35" s="161"/>
      <c r="E35" s="161"/>
      <c r="F35" s="161"/>
      <c r="G35" s="161"/>
      <c r="H35" s="162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0"/>
      <c r="B36" s="161"/>
      <c r="C36" s="161"/>
      <c r="D36" s="161"/>
      <c r="E36" s="161"/>
      <c r="F36" s="161"/>
      <c r="G36" s="161"/>
      <c r="H36" s="162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0"/>
      <c r="B37" s="161"/>
      <c r="C37" s="161"/>
      <c r="D37" s="161"/>
      <c r="E37" s="161"/>
      <c r="F37" s="161"/>
      <c r="G37" s="161"/>
      <c r="H37" s="16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3"/>
      <c r="B38" s="164"/>
      <c r="C38" s="164"/>
      <c r="D38" s="164"/>
      <c r="E38" s="164"/>
      <c r="F38" s="164"/>
      <c r="G38" s="164"/>
      <c r="H38" s="16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3">
    <pageSetUpPr fitToPage="1"/>
  </sheetPr>
  <dimension ref="A1:U850"/>
  <sheetViews>
    <sheetView zoomScale="56" zoomScaleNormal="78" zoomScaleSheetLayoutView="65" workbookViewId="0">
      <pane xSplit="10" ySplit="5" topLeftCell="K17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33" sqref="D33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4" width="56.816406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5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51" t="s">
        <v>9</v>
      </c>
      <c r="B1" s="151"/>
      <c r="C1" s="86">
        <f>COMMENTS!C1</f>
        <v>118597</v>
      </c>
      <c r="D1" s="128"/>
      <c r="E1" s="31"/>
      <c r="F1" s="32"/>
      <c r="G1" s="32"/>
      <c r="H1" s="14"/>
      <c r="I1" s="14"/>
      <c r="J1" s="14"/>
    </row>
    <row r="2" spans="1:21" ht="24.75" customHeight="1" thickBot="1" x14ac:dyDescent="1.05">
      <c r="A2" s="151" t="s">
        <v>10</v>
      </c>
      <c r="B2" s="151"/>
      <c r="C2" s="27" t="str">
        <f>COMMENTS!C2</f>
        <v>STUSSY EST PRINTED ZIP HOOD</v>
      </c>
      <c r="D2" s="88"/>
      <c r="F2" s="7"/>
      <c r="G2" s="7"/>
      <c r="H2" s="14"/>
      <c r="I2" s="14"/>
      <c r="J2" s="14"/>
    </row>
    <row r="3" spans="1:21" ht="22.75" customHeight="1" thickBot="1" x14ac:dyDescent="0.55000000000000004">
      <c r="A3" s="155" t="s">
        <v>29</v>
      </c>
      <c r="B3" s="156"/>
      <c r="C3" s="27" t="str">
        <f>COMMENTS!C3</f>
        <v>UNAVAILABLE</v>
      </c>
      <c r="D3" s="88"/>
      <c r="F3" s="33"/>
      <c r="G3" s="33"/>
      <c r="H3" s="34"/>
    </row>
    <row r="4" spans="1:21" ht="22.75" customHeight="1" thickBot="1" x14ac:dyDescent="0.55000000000000004">
      <c r="A4" s="151" t="s">
        <v>36</v>
      </c>
      <c r="B4" s="151"/>
      <c r="C4" s="27" t="str">
        <f>COMMENTS!C4</f>
        <v>FA25</v>
      </c>
      <c r="D4" s="88"/>
      <c r="F4" s="88"/>
      <c r="G4" s="88" t="str">
        <f>COMMENTS!F4</f>
        <v>DATE: 12/17/2024</v>
      </c>
      <c r="H4" s="34"/>
    </row>
    <row r="5" spans="1:21" ht="22.75" customHeight="1" thickBot="1" x14ac:dyDescent="0.55000000000000004">
      <c r="A5" s="154" t="s">
        <v>11</v>
      </c>
      <c r="B5" s="154"/>
      <c r="C5" s="27" t="str">
        <f>COMMENTS!C5</f>
        <v>M</v>
      </c>
      <c r="D5" s="88"/>
      <c r="F5" s="33"/>
      <c r="G5" s="33"/>
    </row>
    <row r="6" spans="1:21" ht="22.75" customHeight="1" thickBot="1" x14ac:dyDescent="0.55000000000000004">
      <c r="A6" s="155" t="s">
        <v>8</v>
      </c>
      <c r="B6" s="156"/>
      <c r="C6" s="114">
        <f>COMMENTS!C6</f>
        <v>0</v>
      </c>
      <c r="D6" s="129"/>
      <c r="J6" s="36"/>
    </row>
    <row r="7" spans="1:21" ht="39.75" customHeight="1" thickBot="1" x14ac:dyDescent="0.4">
      <c r="A7" s="37"/>
      <c r="B7" s="168" t="s">
        <v>4</v>
      </c>
      <c r="C7" s="176"/>
      <c r="D7" s="130"/>
      <c r="E7" s="38" t="s">
        <v>18</v>
      </c>
      <c r="F7" s="39"/>
      <c r="G7" s="39"/>
      <c r="H7" s="39" t="s">
        <v>19</v>
      </c>
      <c r="I7" s="40"/>
      <c r="J7" s="41"/>
      <c r="K7" s="42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64"/>
      <c r="B8" s="177" t="s">
        <v>6</v>
      </c>
      <c r="C8" s="178"/>
      <c r="D8" s="132"/>
      <c r="E8" s="65"/>
      <c r="F8" s="66" t="s">
        <v>71</v>
      </c>
      <c r="G8" s="66" t="s">
        <v>20</v>
      </c>
      <c r="H8" s="67" t="s">
        <v>13</v>
      </c>
      <c r="I8" s="68" t="s">
        <v>21</v>
      </c>
      <c r="J8" s="69" t="s">
        <v>22</v>
      </c>
      <c r="K8" s="69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25" customHeight="1" x14ac:dyDescent="0.35">
      <c r="A9" s="72">
        <v>1</v>
      </c>
      <c r="B9" s="179" t="s">
        <v>24</v>
      </c>
      <c r="C9" s="180"/>
      <c r="D9" s="133" t="s">
        <v>81</v>
      </c>
      <c r="E9" s="70">
        <v>0.25</v>
      </c>
      <c r="F9" s="73">
        <f>G9-1/4</f>
        <v>7</v>
      </c>
      <c r="G9" s="73">
        <f>H9-1/4</f>
        <v>7.25</v>
      </c>
      <c r="H9" s="74">
        <v>7.5</v>
      </c>
      <c r="I9" s="75">
        <f>H9+1/4</f>
        <v>7.75</v>
      </c>
      <c r="J9" s="75">
        <f>H9+0.5</f>
        <v>8</v>
      </c>
      <c r="K9" s="76">
        <f>I9+0.5</f>
        <v>8.25</v>
      </c>
      <c r="M9" s="5"/>
      <c r="N9" s="5"/>
      <c r="O9" s="5"/>
      <c r="P9" s="5"/>
      <c r="Q9" s="5"/>
      <c r="R9" s="5"/>
      <c r="S9" s="5"/>
      <c r="T9" s="5"/>
      <c r="U9" s="5"/>
    </row>
    <row r="10" spans="1:21" ht="25" customHeight="1" x14ac:dyDescent="0.35">
      <c r="A10" s="77">
        <v>2</v>
      </c>
      <c r="B10" s="171" t="s">
        <v>41</v>
      </c>
      <c r="C10" s="171"/>
      <c r="D10" s="133" t="s">
        <v>82</v>
      </c>
      <c r="E10" s="60">
        <v>0.75</v>
      </c>
      <c r="F10" s="79">
        <f t="shared" ref="F10:G13" si="0">G10-1</f>
        <v>24</v>
      </c>
      <c r="G10" s="79">
        <f t="shared" si="0"/>
        <v>25</v>
      </c>
      <c r="H10" s="80">
        <v>26</v>
      </c>
      <c r="I10" s="81">
        <f>H10+1</f>
        <v>27</v>
      </c>
      <c r="J10" s="81">
        <f>H10+2</f>
        <v>28</v>
      </c>
      <c r="K10" s="82">
        <f>I10+2</f>
        <v>29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5" customHeight="1" x14ac:dyDescent="0.35">
      <c r="A11" s="77">
        <v>3</v>
      </c>
      <c r="B11" s="171" t="s">
        <v>32</v>
      </c>
      <c r="C11" s="171"/>
      <c r="D11" s="133" t="s">
        <v>83</v>
      </c>
      <c r="E11" s="60">
        <v>0.75</v>
      </c>
      <c r="F11" s="79">
        <f t="shared" si="0"/>
        <v>25</v>
      </c>
      <c r="G11" s="79">
        <f t="shared" si="0"/>
        <v>26</v>
      </c>
      <c r="H11" s="80">
        <v>27</v>
      </c>
      <c r="I11" s="81">
        <f>H11+1</f>
        <v>28</v>
      </c>
      <c r="J11" s="81">
        <f t="shared" ref="J11" si="1">H11+2</f>
        <v>29</v>
      </c>
      <c r="K11" s="82">
        <f t="shared" ref="K11" si="2">I11+2</f>
        <v>30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5" customHeight="1" x14ac:dyDescent="0.35">
      <c r="A12" s="77">
        <v>4</v>
      </c>
      <c r="B12" s="170" t="s">
        <v>63</v>
      </c>
      <c r="C12" s="171"/>
      <c r="D12" s="133" t="s">
        <v>84</v>
      </c>
      <c r="E12" s="60">
        <v>0.75</v>
      </c>
      <c r="F12" s="79">
        <f t="shared" si="0"/>
        <v>18</v>
      </c>
      <c r="G12" s="79">
        <f t="shared" si="0"/>
        <v>19</v>
      </c>
      <c r="H12" s="80">
        <v>20</v>
      </c>
      <c r="I12" s="81">
        <f>H12+1</f>
        <v>21</v>
      </c>
      <c r="J12" s="81">
        <f t="shared" ref="J12:K12" si="3">H12+2</f>
        <v>22</v>
      </c>
      <c r="K12" s="82">
        <f t="shared" si="3"/>
        <v>23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5" customHeight="1" x14ac:dyDescent="0.35">
      <c r="A13" s="72">
        <v>5</v>
      </c>
      <c r="B13" s="179" t="s">
        <v>28</v>
      </c>
      <c r="C13" s="180"/>
      <c r="D13" s="133" t="s">
        <v>85</v>
      </c>
      <c r="E13" s="60">
        <v>0.75</v>
      </c>
      <c r="F13" s="73">
        <f t="shared" si="0"/>
        <v>24</v>
      </c>
      <c r="G13" s="73">
        <f t="shared" si="0"/>
        <v>25</v>
      </c>
      <c r="H13" s="74">
        <v>26</v>
      </c>
      <c r="I13" s="75">
        <f>H13+1</f>
        <v>27</v>
      </c>
      <c r="J13" s="75">
        <f>H13+2</f>
        <v>28</v>
      </c>
      <c r="K13" s="76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5" customHeight="1" x14ac:dyDescent="0.35">
      <c r="A14" s="77">
        <v>6</v>
      </c>
      <c r="B14" s="83" t="s">
        <v>39</v>
      </c>
      <c r="C14" s="84"/>
      <c r="D14" s="133" t="s">
        <v>86</v>
      </c>
      <c r="E14" s="60">
        <v>0.375</v>
      </c>
      <c r="F14" s="79">
        <f>G14-0.5</f>
        <v>10.5</v>
      </c>
      <c r="G14" s="79">
        <f>H14-0.5</f>
        <v>11</v>
      </c>
      <c r="H14" s="80">
        <v>11.5</v>
      </c>
      <c r="I14" s="81">
        <f>H14+0.5</f>
        <v>12</v>
      </c>
      <c r="J14" s="81">
        <f>H14+1</f>
        <v>12.5</v>
      </c>
      <c r="K14" s="82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5" customHeight="1" x14ac:dyDescent="0.35">
      <c r="A15" s="77">
        <v>7</v>
      </c>
      <c r="B15" s="170" t="s">
        <v>33</v>
      </c>
      <c r="C15" s="171"/>
      <c r="D15" s="133" t="s">
        <v>87</v>
      </c>
      <c r="E15" s="60">
        <v>0.375</v>
      </c>
      <c r="F15" s="79">
        <f>G15-0.5</f>
        <v>10.75</v>
      </c>
      <c r="G15" s="79">
        <f>H15-0.5</f>
        <v>11.25</v>
      </c>
      <c r="H15" s="80">
        <v>11.75</v>
      </c>
      <c r="I15" s="81">
        <f>H15+0.5</f>
        <v>12.25</v>
      </c>
      <c r="J15" s="81">
        <f>H15+1</f>
        <v>12.75</v>
      </c>
      <c r="K15" s="82">
        <f>I15+1</f>
        <v>13.25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5" customHeight="1" x14ac:dyDescent="0.35">
      <c r="A16" s="77">
        <v>8</v>
      </c>
      <c r="B16" s="170" t="s">
        <v>27</v>
      </c>
      <c r="C16" s="171"/>
      <c r="D16" s="133" t="s">
        <v>88</v>
      </c>
      <c r="E16" s="60">
        <v>0.75</v>
      </c>
      <c r="F16" s="79">
        <f>G16-1</f>
        <v>18.5</v>
      </c>
      <c r="G16" s="79">
        <f>H16-1</f>
        <v>19.5</v>
      </c>
      <c r="H16" s="80">
        <v>20.5</v>
      </c>
      <c r="I16" s="81">
        <f>H16+1</f>
        <v>21.5</v>
      </c>
      <c r="J16" s="81">
        <f>H16+2</f>
        <v>22.5</v>
      </c>
      <c r="K16" s="82">
        <f>I16+2</f>
        <v>23.5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5" customHeight="1" x14ac:dyDescent="0.35">
      <c r="A17" s="77">
        <v>9</v>
      </c>
      <c r="B17" s="170" t="s">
        <v>37</v>
      </c>
      <c r="C17" s="171"/>
      <c r="D17" s="133" t="s">
        <v>89</v>
      </c>
      <c r="E17" s="60">
        <v>0.25</v>
      </c>
      <c r="F17" s="79">
        <f>G17-1/4</f>
        <v>3</v>
      </c>
      <c r="G17" s="79">
        <f>H17-1/4</f>
        <v>3.25</v>
      </c>
      <c r="H17" s="80">
        <v>3.5</v>
      </c>
      <c r="I17" s="81">
        <f>H17+1/4</f>
        <v>3.75</v>
      </c>
      <c r="J17" s="81">
        <f>H17+0.5</f>
        <v>4</v>
      </c>
      <c r="K17" s="82">
        <f>I17+0.5</f>
        <v>4.25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5" customHeight="1" x14ac:dyDescent="0.35">
      <c r="A18" s="77">
        <v>10</v>
      </c>
      <c r="B18" s="170" t="s">
        <v>42</v>
      </c>
      <c r="C18" s="171"/>
      <c r="D18" s="133" t="s">
        <v>90</v>
      </c>
      <c r="E18" s="60">
        <v>0.125</v>
      </c>
      <c r="F18" s="79">
        <f>G18-0</f>
        <v>3</v>
      </c>
      <c r="G18" s="79">
        <f>H18-0</f>
        <v>3</v>
      </c>
      <c r="H18" s="80">
        <v>3</v>
      </c>
      <c r="I18" s="81">
        <f>H18+0</f>
        <v>3</v>
      </c>
      <c r="J18" s="81">
        <f>H18+0</f>
        <v>3</v>
      </c>
      <c r="K18" s="82">
        <f>I18+0</f>
        <v>3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5" customHeight="1" x14ac:dyDescent="0.35">
      <c r="A19" s="72">
        <v>11</v>
      </c>
      <c r="B19" s="181" t="s">
        <v>55</v>
      </c>
      <c r="C19" s="182"/>
      <c r="D19" s="124" t="s">
        <v>91</v>
      </c>
      <c r="E19" s="60">
        <v>0.125</v>
      </c>
      <c r="F19" s="73">
        <f>G19-0</f>
        <v>3</v>
      </c>
      <c r="G19" s="73">
        <f>H19-0</f>
        <v>3</v>
      </c>
      <c r="H19" s="74">
        <v>3</v>
      </c>
      <c r="I19" s="75">
        <f>H19+0</f>
        <v>3</v>
      </c>
      <c r="J19" s="75">
        <f>H19+0</f>
        <v>3</v>
      </c>
      <c r="K19" s="76">
        <f>I19+0</f>
        <v>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5" customHeight="1" x14ac:dyDescent="0.35">
      <c r="A20" s="77">
        <v>12</v>
      </c>
      <c r="B20" s="85" t="s">
        <v>49</v>
      </c>
      <c r="C20" s="131"/>
      <c r="D20" s="85" t="s">
        <v>92</v>
      </c>
      <c r="E20" s="60">
        <v>0.25</v>
      </c>
      <c r="F20" s="79">
        <f>G20-1/4</f>
        <v>15.25</v>
      </c>
      <c r="G20" s="79">
        <f>H20-1/4</f>
        <v>15.5</v>
      </c>
      <c r="H20" s="80">
        <v>15.75</v>
      </c>
      <c r="I20" s="81">
        <f>H20+1/4</f>
        <v>16</v>
      </c>
      <c r="J20" s="81">
        <f>H20+1/2</f>
        <v>16.25</v>
      </c>
      <c r="K20" s="82">
        <f>I20+0.5</f>
        <v>16.5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5" customHeight="1" x14ac:dyDescent="0.5">
      <c r="A21" s="77">
        <v>13</v>
      </c>
      <c r="B21" s="135" t="s">
        <v>50</v>
      </c>
      <c r="C21" s="174"/>
      <c r="D21" s="116" t="s">
        <v>93</v>
      </c>
      <c r="E21" s="60">
        <v>0.25</v>
      </c>
      <c r="F21" s="79">
        <f>G21-0.25</f>
        <v>10.5</v>
      </c>
      <c r="G21" s="79">
        <f>H21-0.25</f>
        <v>10.75</v>
      </c>
      <c r="H21" s="80">
        <v>11</v>
      </c>
      <c r="I21" s="81">
        <f>H21+1/4</f>
        <v>11.25</v>
      </c>
      <c r="J21" s="81">
        <f>H21+1/2</f>
        <v>11.5</v>
      </c>
      <c r="K21" s="82">
        <f>I21+0.5</f>
        <v>11.75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5" customHeight="1" x14ac:dyDescent="0.35">
      <c r="A22" s="77">
        <v>14</v>
      </c>
      <c r="B22" s="85" t="s">
        <v>51</v>
      </c>
      <c r="C22" s="131"/>
      <c r="D22" s="85" t="s">
        <v>94</v>
      </c>
      <c r="E22" s="60">
        <v>0.375</v>
      </c>
      <c r="F22" s="79">
        <f>G22-0.5</f>
        <v>10</v>
      </c>
      <c r="G22" s="79">
        <f>H22-0</f>
        <v>10.5</v>
      </c>
      <c r="H22" s="80">
        <v>10.5</v>
      </c>
      <c r="I22" s="81">
        <f>H22+0.5</f>
        <v>11</v>
      </c>
      <c r="J22" s="81">
        <f>H22+0.5</f>
        <v>11</v>
      </c>
      <c r="K22" s="82">
        <f>I22+1</f>
        <v>12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5">
      <c r="A23" s="77">
        <v>15</v>
      </c>
      <c r="B23" s="174" t="s">
        <v>52</v>
      </c>
      <c r="C23" s="175"/>
      <c r="D23" s="116" t="s">
        <v>95</v>
      </c>
      <c r="E23" s="60">
        <v>0.375</v>
      </c>
      <c r="F23" s="79">
        <f>G23-0.5</f>
        <v>11.5</v>
      </c>
      <c r="G23" s="79">
        <f>H23-0</f>
        <v>12</v>
      </c>
      <c r="H23" s="80">
        <v>12</v>
      </c>
      <c r="I23" s="81">
        <f>H23+0.5</f>
        <v>12.5</v>
      </c>
      <c r="J23" s="81">
        <f>H23+0.5</f>
        <v>12.5</v>
      </c>
      <c r="K23" s="82">
        <f>I23+1</f>
        <v>13.5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77">
        <v>16</v>
      </c>
      <c r="B24" s="170" t="s">
        <v>53</v>
      </c>
      <c r="C24" s="171"/>
      <c r="D24" s="133" t="s">
        <v>96</v>
      </c>
      <c r="E24" s="60">
        <v>0.25</v>
      </c>
      <c r="F24" s="79">
        <f>G24-0.5</f>
        <v>9</v>
      </c>
      <c r="G24" s="79">
        <f>H24-0</f>
        <v>9.5</v>
      </c>
      <c r="H24" s="80">
        <v>9.5</v>
      </c>
      <c r="I24" s="81">
        <f>H24+0.5</f>
        <v>10</v>
      </c>
      <c r="J24" s="81">
        <f>H24+0.5</f>
        <v>10</v>
      </c>
      <c r="K24" s="82">
        <f>I24+0.5</f>
        <v>10.5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25" customHeight="1" x14ac:dyDescent="0.35">
      <c r="A25" s="77">
        <v>17</v>
      </c>
      <c r="B25" s="170" t="s">
        <v>54</v>
      </c>
      <c r="C25" s="171"/>
      <c r="D25" s="133" t="s">
        <v>97</v>
      </c>
      <c r="E25" s="60">
        <v>0.25</v>
      </c>
      <c r="F25" s="79">
        <f>G25-0.25</f>
        <v>6</v>
      </c>
      <c r="G25" s="79">
        <f>H25</f>
        <v>6.25</v>
      </c>
      <c r="H25" s="80">
        <v>6.25</v>
      </c>
      <c r="I25" s="81">
        <f>H25+0.25</f>
        <v>6.5</v>
      </c>
      <c r="J25" s="81">
        <f>H25+0.25</f>
        <v>6.5</v>
      </c>
      <c r="K25" s="82">
        <f>I25+0.5</f>
        <v>7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5" customHeight="1" x14ac:dyDescent="0.35">
      <c r="A26" s="77">
        <v>18</v>
      </c>
      <c r="B26" s="170" t="s">
        <v>25</v>
      </c>
      <c r="C26" s="171"/>
      <c r="D26" s="133" t="s">
        <v>98</v>
      </c>
      <c r="E26" s="60">
        <v>0.125</v>
      </c>
      <c r="F26" s="79">
        <f>G26-1/4</f>
        <v>3.25</v>
      </c>
      <c r="G26" s="79">
        <f>H26-1/4</f>
        <v>3.5</v>
      </c>
      <c r="H26" s="80">
        <v>3.75</v>
      </c>
      <c r="I26" s="81">
        <f>H26+1/4</f>
        <v>4</v>
      </c>
      <c r="J26" s="81">
        <f>H26+1/2</f>
        <v>4.25</v>
      </c>
      <c r="K26" s="82">
        <f>I26+0.5</f>
        <v>4.5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5" customHeight="1" x14ac:dyDescent="0.35">
      <c r="A27" s="77">
        <v>19</v>
      </c>
      <c r="B27" s="170" t="s">
        <v>26</v>
      </c>
      <c r="C27" s="171"/>
      <c r="D27" s="133" t="s">
        <v>99</v>
      </c>
      <c r="E27" s="60">
        <v>0.125</v>
      </c>
      <c r="F27" s="79">
        <f>G27-0</f>
        <v>0.5</v>
      </c>
      <c r="G27" s="79">
        <f>H27-0</f>
        <v>0.5</v>
      </c>
      <c r="H27" s="80">
        <v>0.5</v>
      </c>
      <c r="I27" s="81">
        <f>H27+0</f>
        <v>0.5</v>
      </c>
      <c r="J27" s="81">
        <f t="shared" ref="J27:K27" si="4">H27+0</f>
        <v>0.5</v>
      </c>
      <c r="K27" s="82">
        <f t="shared" si="4"/>
        <v>0.5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5" customHeight="1" x14ac:dyDescent="0.35">
      <c r="A28" s="77">
        <v>20</v>
      </c>
      <c r="B28" s="170" t="s">
        <v>65</v>
      </c>
      <c r="C28" s="171"/>
      <c r="D28" s="133" t="s">
        <v>100</v>
      </c>
      <c r="E28" s="60">
        <v>0.25</v>
      </c>
      <c r="F28" s="79">
        <f>G28-3/8</f>
        <v>9</v>
      </c>
      <c r="G28" s="79">
        <f>H28-3/8</f>
        <v>9.375</v>
      </c>
      <c r="H28" s="80">
        <v>9.75</v>
      </c>
      <c r="I28" s="81">
        <f>H28+0.375</f>
        <v>10.125</v>
      </c>
      <c r="J28" s="81">
        <f>H28+0.75</f>
        <v>10.5</v>
      </c>
      <c r="K28" s="82">
        <f>I28+3/4</f>
        <v>10.875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customHeight="1" x14ac:dyDescent="0.35">
      <c r="A29" s="77">
        <v>21</v>
      </c>
      <c r="B29" s="170" t="s">
        <v>67</v>
      </c>
      <c r="C29" s="171"/>
      <c r="D29" s="133" t="s">
        <v>101</v>
      </c>
      <c r="E29" s="60">
        <v>0.25</v>
      </c>
      <c r="F29" s="79">
        <f>G29-0.375</f>
        <v>6.25</v>
      </c>
      <c r="G29" s="79">
        <f>H29-0.375</f>
        <v>6.625</v>
      </c>
      <c r="H29" s="80">
        <v>7</v>
      </c>
      <c r="I29" s="81">
        <f>H29+0.375</f>
        <v>7.375</v>
      </c>
      <c r="J29" s="81">
        <f>H29+0.75</f>
        <v>7.75</v>
      </c>
      <c r="K29" s="82">
        <f>I29+0.75</f>
        <v>8.125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5" customHeight="1" x14ac:dyDescent="0.35">
      <c r="A30" s="77">
        <v>22</v>
      </c>
      <c r="B30" s="170" t="s">
        <v>60</v>
      </c>
      <c r="C30" s="171"/>
      <c r="D30" s="133" t="s">
        <v>102</v>
      </c>
      <c r="E30" s="60">
        <v>0.25</v>
      </c>
      <c r="F30" s="79">
        <f>G30-1/4</f>
        <v>4.5</v>
      </c>
      <c r="G30" s="79">
        <f>H30-1/4</f>
        <v>4.75</v>
      </c>
      <c r="H30" s="80">
        <v>5</v>
      </c>
      <c r="I30" s="81">
        <f>H30+1/4</f>
        <v>5.25</v>
      </c>
      <c r="J30" s="81">
        <f>H30+0.5</f>
        <v>5.5</v>
      </c>
      <c r="K30" s="82">
        <f>I30+0.5</f>
        <v>5.75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25" customHeight="1" x14ac:dyDescent="0.35">
      <c r="A31" s="77">
        <v>23</v>
      </c>
      <c r="B31" s="170" t="s">
        <v>64</v>
      </c>
      <c r="C31" s="171"/>
      <c r="D31" s="133" t="s">
        <v>103</v>
      </c>
      <c r="E31" s="60">
        <v>0.75</v>
      </c>
      <c r="F31" s="79">
        <f>G31-1</f>
        <v>22</v>
      </c>
      <c r="G31" s="79">
        <f>H31-1</f>
        <v>23</v>
      </c>
      <c r="H31" s="80">
        <v>24</v>
      </c>
      <c r="I31" s="81">
        <f>H31+1</f>
        <v>25</v>
      </c>
      <c r="J31" s="81">
        <f t="shared" ref="J31" si="5">H31+2</f>
        <v>26</v>
      </c>
      <c r="K31" s="82">
        <f t="shared" ref="K31" si="6">I31+2</f>
        <v>27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25" customHeight="1" x14ac:dyDescent="0.35">
      <c r="A32" s="77">
        <v>24</v>
      </c>
      <c r="B32" s="170" t="s">
        <v>66</v>
      </c>
      <c r="C32" s="171"/>
      <c r="D32" s="133" t="s">
        <v>104</v>
      </c>
      <c r="E32" s="78">
        <v>0.375</v>
      </c>
      <c r="F32" s="79">
        <f>G32-0.5</f>
        <v>45</v>
      </c>
      <c r="G32" s="79">
        <f>H32-0.5</f>
        <v>45.5</v>
      </c>
      <c r="H32" s="80">
        <v>46</v>
      </c>
      <c r="I32" s="81">
        <f>H32+0.5</f>
        <v>46.5</v>
      </c>
      <c r="J32" s="81">
        <f>H32+1</f>
        <v>47</v>
      </c>
      <c r="K32" s="82">
        <f>I32+1</f>
        <v>47.5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5" customHeight="1" x14ac:dyDescent="0.35">
      <c r="A33" s="77">
        <v>25</v>
      </c>
      <c r="B33" s="170" t="s">
        <v>68</v>
      </c>
      <c r="C33" s="171"/>
      <c r="D33" s="133" t="s">
        <v>105</v>
      </c>
      <c r="E33" s="78">
        <v>0.25</v>
      </c>
      <c r="F33" s="79">
        <f>G33-0.875</f>
        <v>18.75</v>
      </c>
      <c r="G33" s="79">
        <f>H33-0.875</f>
        <v>19.625</v>
      </c>
      <c r="H33" s="80">
        <v>20.5</v>
      </c>
      <c r="I33" s="81">
        <f>H33+0.875</f>
        <v>21.375</v>
      </c>
      <c r="J33" s="81">
        <f>H33+1.75</f>
        <v>22.25</v>
      </c>
      <c r="K33" s="82">
        <f>I33+1.75</f>
        <v>23.125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8" hidden="1" customHeight="1" x14ac:dyDescent="0.35">
      <c r="A34" s="89">
        <v>26</v>
      </c>
      <c r="B34" s="172" t="s">
        <v>69</v>
      </c>
      <c r="C34" s="173"/>
      <c r="D34" s="134" t="s">
        <v>106</v>
      </c>
      <c r="E34" s="90">
        <v>0.125</v>
      </c>
      <c r="F34" s="91">
        <f>G34-0.25</f>
        <v>-0.5</v>
      </c>
      <c r="G34" s="91">
        <f>H34-0.25</f>
        <v>-0.25</v>
      </c>
      <c r="H34" s="92"/>
      <c r="I34" s="93">
        <f>H34+0.25</f>
        <v>0.25</v>
      </c>
      <c r="J34" s="93">
        <f>H34+0.5</f>
        <v>0.5</v>
      </c>
      <c r="K34" s="94">
        <f>I34+0.5</f>
        <v>0.75</v>
      </c>
      <c r="M34" s="6"/>
      <c r="N34" s="6"/>
      <c r="O34" s="6"/>
      <c r="P34" s="6"/>
      <c r="Q34" s="6"/>
      <c r="R34" s="6"/>
      <c r="S34" s="6"/>
      <c r="T34" s="6"/>
      <c r="U34" s="6"/>
    </row>
    <row r="35" spans="1:21" ht="25" customHeight="1" x14ac:dyDescent="0.35">
      <c r="A35" s="77">
        <v>26</v>
      </c>
      <c r="B35" s="170" t="s">
        <v>80</v>
      </c>
      <c r="C35" s="171"/>
      <c r="D35" s="84" t="s">
        <v>106</v>
      </c>
      <c r="E35" s="60">
        <v>0.125</v>
      </c>
      <c r="F35" s="79">
        <f>G35-1/4</f>
        <v>3.5</v>
      </c>
      <c r="G35" s="79">
        <f>H35-1/4</f>
        <v>3.75</v>
      </c>
      <c r="H35" s="80">
        <v>4</v>
      </c>
      <c r="I35" s="81">
        <f>H35+1/4</f>
        <v>4.25</v>
      </c>
      <c r="J35" s="81">
        <f>H35+1/2</f>
        <v>4.5</v>
      </c>
      <c r="K35" s="82">
        <f>I35+0.5</f>
        <v>4.75</v>
      </c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3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3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3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3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3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3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3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3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3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3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3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3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3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3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3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3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3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3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3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3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3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3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3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3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3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3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3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3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3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3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3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3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3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3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3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3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3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3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3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3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3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3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3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3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3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3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3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3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3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3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3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3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3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3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3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3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3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3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3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3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3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3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3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3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3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3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3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3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3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3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3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3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3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3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3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3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3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3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3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3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3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3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3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3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3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3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3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3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3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3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3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3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3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3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3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3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3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3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3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3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3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3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3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3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3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3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3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3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3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3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3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3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3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3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3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3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3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3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3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3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3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3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3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3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3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3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3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3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3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3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3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3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3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3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3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3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3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3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3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3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3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3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3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3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3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3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3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3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3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3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3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3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3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3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3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3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3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3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3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3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3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3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3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3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3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3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3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3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3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3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3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3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3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3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3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3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3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3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3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3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3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3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3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3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3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3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3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3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3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3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3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3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3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3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3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3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3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3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3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3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3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3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3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3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3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3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3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3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3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3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3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3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3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3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3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3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3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3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3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3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3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3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3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3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3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3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3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3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3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3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3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3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3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3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3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3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3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3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3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3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3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3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3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3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3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3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3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3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3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3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3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3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3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3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3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3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3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3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3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3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3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3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3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3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3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3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3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3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3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3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3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3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3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3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3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3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3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3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3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3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3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3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3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3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3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3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3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3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3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3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3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3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3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3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3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3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3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3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3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3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3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3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3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3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3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3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3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3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3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3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3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3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3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3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3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3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3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3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3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3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3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3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3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3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3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3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3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3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3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3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3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3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3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3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3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3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3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3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3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3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3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3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3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3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3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3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3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3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3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3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3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3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3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3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3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3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3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3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3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3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3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3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3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3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3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3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3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3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3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3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3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3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3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3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3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3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3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3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3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3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3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3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3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3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3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3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3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3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3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3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3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3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3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3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3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3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3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3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3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3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3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3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3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3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3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3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3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3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3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3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3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3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3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3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3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3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3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3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3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3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3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3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3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3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3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3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3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3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3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3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3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3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3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3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3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3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3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3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3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3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3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3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3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3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3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3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3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3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3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3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3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3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3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3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3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3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3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3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3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3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3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3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3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3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3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3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3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3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3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3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3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3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3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3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3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3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3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3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3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3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3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3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3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3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3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3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3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3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3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3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3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3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3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3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3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3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3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3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3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3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3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3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3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3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3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3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3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3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3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3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3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3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3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3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3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3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3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3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3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3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3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3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3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3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3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3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3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3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3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3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3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3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3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3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3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3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3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3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3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3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3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3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3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3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3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3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3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3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3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3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3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3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3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3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3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3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3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3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3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3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3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3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3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3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3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3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3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3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3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3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3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3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3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3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3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3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3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3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3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3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3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3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3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3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3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3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3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3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3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3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3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3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3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3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3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3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3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3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3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3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3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3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3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3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3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3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3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3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3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3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3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3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3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9" customHeight="1" x14ac:dyDescent="0.35">
      <c r="A847" s="5"/>
      <c r="B847" s="5"/>
      <c r="C847" s="5"/>
      <c r="D847" s="5"/>
      <c r="E847" s="11"/>
      <c r="F847" s="11"/>
      <c r="G847" s="11"/>
      <c r="H847" s="11"/>
      <c r="I847" s="8"/>
      <c r="J847" s="43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9" customHeight="1" x14ac:dyDescent="0.35">
      <c r="A848" s="5"/>
      <c r="B848" s="5"/>
      <c r="C848" s="5"/>
      <c r="D848" s="5"/>
      <c r="E848" s="11"/>
      <c r="F848" s="11"/>
      <c r="G848" s="11"/>
      <c r="H848" s="11"/>
      <c r="I848" s="8"/>
      <c r="J848" s="43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9" customHeight="1" x14ac:dyDescent="0.35">
      <c r="A849" s="5"/>
      <c r="B849" s="5"/>
      <c r="C849" s="5"/>
      <c r="D849" s="5"/>
      <c r="E849" s="11"/>
      <c r="F849" s="11"/>
      <c r="G849" s="11"/>
      <c r="H849" s="11"/>
      <c r="I849" s="8"/>
      <c r="J849" s="43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9" customHeight="1" x14ac:dyDescent="0.35">
      <c r="A850" s="5"/>
      <c r="B850" s="5"/>
      <c r="C850" s="5"/>
      <c r="D850" s="5"/>
      <c r="E850" s="11"/>
      <c r="F850" s="11"/>
      <c r="G850" s="11"/>
      <c r="H850" s="11"/>
      <c r="I850" s="8"/>
      <c r="J850" s="43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</sheetData>
  <mergeCells count="32">
    <mergeCell ref="B12:C12"/>
    <mergeCell ref="B13:C13"/>
    <mergeCell ref="B21:C21"/>
    <mergeCell ref="B16:C16"/>
    <mergeCell ref="B19:C19"/>
    <mergeCell ref="B17:C17"/>
    <mergeCell ref="B18:C18"/>
    <mergeCell ref="A6:B6"/>
    <mergeCell ref="B7:C7"/>
    <mergeCell ref="B8:C8"/>
    <mergeCell ref="B9:C9"/>
    <mergeCell ref="B11:C11"/>
    <mergeCell ref="B10:C10"/>
    <mergeCell ref="A1:B1"/>
    <mergeCell ref="A2:B2"/>
    <mergeCell ref="A3:B3"/>
    <mergeCell ref="A4:B4"/>
    <mergeCell ref="A5:B5"/>
    <mergeCell ref="B26:C26"/>
    <mergeCell ref="B23:C23"/>
    <mergeCell ref="B24:C24"/>
    <mergeCell ref="B15:C15"/>
    <mergeCell ref="B25:C25"/>
    <mergeCell ref="B35:C35"/>
    <mergeCell ref="B29:C29"/>
    <mergeCell ref="B30:C30"/>
    <mergeCell ref="B31:C31"/>
    <mergeCell ref="B27:C27"/>
    <mergeCell ref="B28:C28"/>
    <mergeCell ref="B34:C34"/>
    <mergeCell ref="B33:C33"/>
    <mergeCell ref="B32:C32"/>
  </mergeCells>
  <printOptions horizontalCentered="1"/>
  <pageMargins left="0.2" right="0.2" top="0.5" bottom="0.25" header="0.3" footer="0.3"/>
  <pageSetup scale="6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4592D2-5BE4-4A04-85C2-7DF86A18DE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F00D89-54BD-4AA4-B586-31AA0494D3D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28147E6F-0C51-46E2-AB75-1AEF01506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1ST. PROTO</vt:lpstr>
      <vt:lpstr>GRADING</vt:lpstr>
      <vt:lpstr>'1ST. PROTO'!Print_Area</vt:lpstr>
      <vt:lpstr>COMMENTS!Print_Area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2023-03-28T14:55:23Z</cp:lastPrinted>
  <dcterms:created xsi:type="dcterms:W3CDTF">2016-07-21T00:16:02Z</dcterms:created>
  <dcterms:modified xsi:type="dcterms:W3CDTF">2024-12-26T04:07:10Z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