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8-HO25/1-SAMPLE/2-STYLE-FILE/TECH PACKS/BTS/PHOTOSHOOT/UA SUGGESTED AFTER PHOTOSHOOT/"/>
    </mc:Choice>
  </mc:AlternateContent>
  <xr:revisionPtr revIDLastSave="12" documentId="13_ncr:1_{027AB415-005A-4480-89E0-FEBA8E8C441A}" xr6:coauthVersionLast="47" xr6:coauthVersionMax="47" xr10:uidLastSave="{5C42483C-8D97-4A6E-85D7-700D90114CBE}"/>
  <bookViews>
    <workbookView xWindow="-110" yWindow="-110" windowWidth="19420" windowHeight="10300" activeTab="2" xr2:uid="{00000000-000D-0000-FFFF-FFFF00000000}"/>
  </bookViews>
  <sheets>
    <sheet name="COMMENTS" sheetId="1" r:id="rId1"/>
    <sheet name="1ST. PROTO" sheetId="5" r:id="rId2"/>
    <sheet name="GRADING" sheetId="3" r:id="rId3"/>
  </sheets>
  <definedNames>
    <definedName name="_xlnm.Print_Area" localSheetId="1">'1ST. PROTO'!$A$1:$H$38</definedName>
    <definedName name="_xlnm.Print_Area" localSheetId="0">COMMENTS!$A$1:$J$33</definedName>
    <definedName name="_xlnm.Print_Area" localSheetId="2">GRADING!$A$1:$L$38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3" l="1"/>
  <c r="I35" i="3"/>
  <c r="K35" i="3" s="1"/>
  <c r="G35" i="3"/>
  <c r="F35" i="3" s="1"/>
  <c r="J28" i="3"/>
  <c r="I28" i="3"/>
  <c r="K28" i="3" s="1"/>
  <c r="G28" i="3"/>
  <c r="F28" i="3" s="1"/>
  <c r="J29" i="3"/>
  <c r="I29" i="3"/>
  <c r="K29" i="3" s="1"/>
  <c r="G29" i="3"/>
  <c r="F29" i="3" s="1"/>
  <c r="H34" i="1"/>
  <c r="F25" i="3"/>
  <c r="G22" i="3"/>
  <c r="F22" i="3"/>
  <c r="E4" i="5"/>
  <c r="C3" i="5"/>
  <c r="C2" i="5"/>
  <c r="C1" i="5"/>
  <c r="J34" i="3"/>
  <c r="I34" i="3"/>
  <c r="K34" i="3" s="1"/>
  <c r="G34" i="3"/>
  <c r="F34" i="3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I33" i="3"/>
  <c r="K33" i="3" s="1"/>
  <c r="J33" i="3"/>
  <c r="G33" i="3"/>
  <c r="F33" i="3"/>
  <c r="C6" i="3"/>
  <c r="C5" i="3"/>
  <c r="C4" i="3"/>
  <c r="C3" i="3"/>
  <c r="C2" i="3"/>
  <c r="C1" i="3"/>
  <c r="I32" i="3"/>
  <c r="K32" i="3" s="1"/>
  <c r="J32" i="3"/>
  <c r="G32" i="3"/>
  <c r="F32" i="3" s="1"/>
  <c r="I31" i="3"/>
  <c r="K31" i="3" s="1"/>
  <c r="J31" i="3"/>
  <c r="G31" i="3"/>
  <c r="F31" i="3"/>
  <c r="G4" i="3"/>
  <c r="I30" i="3"/>
  <c r="K30" i="3" s="1"/>
  <c r="J30" i="3"/>
  <c r="G30" i="3"/>
  <c r="F30" i="3" s="1"/>
  <c r="I25" i="3"/>
  <c r="K25" i="3" s="1"/>
  <c r="J25" i="3"/>
  <c r="G25" i="3"/>
  <c r="I24" i="3"/>
  <c r="K24" i="3" s="1"/>
  <c r="J24" i="3"/>
  <c r="I23" i="3"/>
  <c r="K23" i="3"/>
  <c r="J23" i="3"/>
  <c r="G23" i="3"/>
  <c r="F23" i="3" s="1"/>
  <c r="I22" i="3"/>
  <c r="K22" i="3"/>
  <c r="J22" i="3"/>
  <c r="G21" i="3"/>
  <c r="F21" i="3" s="1"/>
  <c r="I21" i="3"/>
  <c r="K21" i="3" s="1"/>
  <c r="J21" i="3"/>
  <c r="I20" i="3"/>
  <c r="K20" i="3"/>
  <c r="J20" i="3"/>
  <c r="G20" i="3"/>
  <c r="F20" i="3" s="1"/>
  <c r="I18" i="3"/>
  <c r="K18" i="3" s="1"/>
  <c r="J18" i="3"/>
  <c r="G18" i="3"/>
  <c r="F18" i="3" s="1"/>
  <c r="I11" i="3"/>
  <c r="K11" i="3"/>
  <c r="J11" i="3"/>
  <c r="G11" i="3"/>
  <c r="F11" i="3" s="1"/>
  <c r="I16" i="3"/>
  <c r="K16" i="3" s="1"/>
  <c r="J16" i="3"/>
  <c r="G16" i="3"/>
  <c r="F16" i="3"/>
  <c r="I19" i="3"/>
  <c r="K19" i="3" s="1"/>
  <c r="J19" i="3"/>
  <c r="G19" i="3"/>
  <c r="F19" i="3"/>
  <c r="G15" i="3"/>
  <c r="F15" i="3" s="1"/>
  <c r="I15" i="3"/>
  <c r="K15" i="3" s="1"/>
  <c r="J15" i="3"/>
  <c r="G13" i="3"/>
  <c r="F13" i="3"/>
  <c r="I13" i="3"/>
  <c r="K13" i="3"/>
  <c r="J13" i="3"/>
  <c r="I17" i="3"/>
  <c r="K17" i="3" s="1"/>
  <c r="G14" i="3"/>
  <c r="F14" i="3" s="1"/>
  <c r="K14" i="3"/>
  <c r="J14" i="3"/>
  <c r="I14" i="3"/>
  <c r="I12" i="3"/>
  <c r="K12" i="3" s="1"/>
  <c r="J12" i="3"/>
  <c r="G12" i="3"/>
  <c r="F12" i="3" s="1"/>
  <c r="G10" i="3"/>
  <c r="F10" i="3" s="1"/>
  <c r="I10" i="3"/>
  <c r="K10" i="3" s="1"/>
  <c r="J10" i="3"/>
  <c r="G26" i="3"/>
  <c r="F26" i="3" s="1"/>
  <c r="I26" i="3"/>
  <c r="K26" i="3" s="1"/>
  <c r="J26" i="3"/>
  <c r="G24" i="3"/>
  <c r="F24" i="3" s="1"/>
  <c r="G17" i="3"/>
  <c r="F17" i="3" s="1"/>
  <c r="G27" i="3"/>
  <c r="F27" i="3" s="1"/>
  <c r="G9" i="3"/>
  <c r="F9" i="3" s="1"/>
  <c r="J17" i="3"/>
  <c r="J27" i="3"/>
  <c r="I27" i="3"/>
  <c r="K27" i="3" s="1"/>
  <c r="J9" i="3"/>
  <c r="I9" i="3"/>
  <c r="K9" i="3" s="1"/>
</calcChain>
</file>

<file path=xl/sharedStrings.xml><?xml version="1.0" encoding="utf-8"?>
<sst xmlns="http://schemas.openxmlformats.org/spreadsheetml/2006/main" count="176" uniqueCount="111">
  <si>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</si>
  <si>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</si>
  <si>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</si>
  <si>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</si>
  <si>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</si>
  <si>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</si>
  <si>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</si>
  <si>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</si>
  <si>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</si>
  <si>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</si>
  <si>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</si>
  <si>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</si>
  <si>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</si>
  <si>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</si>
  <si>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</si>
  <si>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</si>
  <si>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</si>
  <si>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</si>
  <si>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</si>
  <si>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</si>
  <si>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</si>
  <si>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</si>
  <si>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</si>
  <si>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</si>
  <si>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</si>
  <si>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</si>
  <si>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</si>
  <si>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</si>
  <si>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</si>
  <si>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</si>
  <si>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</si>
  <si>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</si>
  <si>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>CHEST 1" BELOW ARMHOLE- FLAT</t>
  </si>
  <si>
    <t>SLEEVE BICEP 1" BELOW ARMHOLE - FLAT</t>
  </si>
  <si>
    <t>BRING BACK TO SPECS ALL THE HIGHLIGHTED POMS.</t>
  </si>
  <si>
    <t>DIFF.</t>
  </si>
  <si>
    <t>SEASON</t>
  </si>
  <si>
    <t>CUFF OPENING - FLAT</t>
  </si>
  <si>
    <t xml:space="preserve">Armhole (STRAIGHT SHOULDER TO ARM SEAM) </t>
  </si>
  <si>
    <t>ARMHOLE STRAIGHT (FROM SHOULDER FOLD TO AH SEAM)</t>
  </si>
  <si>
    <t>Across Shoulder</t>
  </si>
  <si>
    <t>ACROSS SHOULDERS</t>
  </si>
  <si>
    <t>CUFF HEIGHT</t>
  </si>
  <si>
    <t>MUST FOLLOW TECHPACK FOR LABELS, TRIMS &amp; COLOR WAY.</t>
  </si>
  <si>
    <t>UNAVAILABLE</t>
  </si>
  <si>
    <t>BICEP 1" below armhole FLAT</t>
  </si>
  <si>
    <t>***BRING BACK TO SPECS</t>
  </si>
  <si>
    <t>SLEEVE OPENING</t>
  </si>
  <si>
    <t>SLEEVE HEM Depth</t>
  </si>
  <si>
    <t>HEM DEPTH</t>
  </si>
  <si>
    <t>HOOD HEIGHT</t>
  </si>
  <si>
    <t>HOOD DEPTH - 4" DOWN</t>
  </si>
  <si>
    <t>POCKET WIDTH AT TOP</t>
  </si>
  <si>
    <t>POCKET WIDTH AT BOTTOM</t>
  </si>
  <si>
    <t>POCKET HEIGHT AT CENTER</t>
  </si>
  <si>
    <t>POCKET OPENING</t>
  </si>
  <si>
    <t>SWEEP  HEMHEIGHT</t>
  </si>
  <si>
    <t>FINISHED  MEASUREMENTS</t>
  </si>
  <si>
    <t xml:space="preserve">ELBOW 8" below armhole </t>
  </si>
  <si>
    <t>SLEEVE OPENING AT CUFF SEAM</t>
  </si>
  <si>
    <t>FOREARM 4" ABOVE CUFF SEAM</t>
  </si>
  <si>
    <t>SLEEVE  OPENING - AT CUFF SEAM</t>
  </si>
  <si>
    <t>Sweep at RIB edge</t>
  </si>
  <si>
    <t>Sweep at RIB SEAM EXTENDED</t>
  </si>
  <si>
    <t>SWEEP AT RIB EDGE RELAXED</t>
  </si>
  <si>
    <t>SWEEP AT RIB SEAM EXTENDED</t>
  </si>
  <si>
    <t>ELBOW 8" BELOW ARMHOLE</t>
  </si>
  <si>
    <t>DRAWCORD LENGTH TOTAL</t>
  </si>
  <si>
    <t>FOREARM 4"UP FROM CUFF SEAM -</t>
  </si>
  <si>
    <t>SLEEVE INSEAM</t>
  </si>
  <si>
    <t>EMB PLACEMENT FROM NECK</t>
  </si>
  <si>
    <t>1ST. PROTO</t>
  </si>
  <si>
    <t>XS</t>
  </si>
  <si>
    <t>STUSSY EST PRINTED ZIP HOOD</t>
  </si>
  <si>
    <t>COMMENTS:  PROCEED TO 2ND. WITH CHANGES</t>
  </si>
  <si>
    <t>DATE: 12/17/2024</t>
  </si>
  <si>
    <t>COMMENTS 12/17/2024 :</t>
  </si>
  <si>
    <t>PROCEED TO 2ND. PROTO SAMPLE WITH CHANGES.</t>
  </si>
  <si>
    <t>FIX HOOD SHAPE</t>
  </si>
  <si>
    <t>FA25</t>
  </si>
  <si>
    <t>***REVISED POM***FOLLOW NEW MEASURMENT</t>
  </si>
  <si>
    <t>SCREEN PLACEMENT FROM TOP EDGE OF POCKET AT CENTER FRONT</t>
  </si>
  <si>
    <t>FOLLOW REVISED POMS ON COLUMN "H"</t>
  </si>
  <si>
    <t>REVISED POMS</t>
  </si>
  <si>
    <t>RỘNG CỔ ( TỪ ĐỈNH VAI - GIỮA 2 ĐƯỜNG MAY)</t>
  </si>
  <si>
    <t>NGANG VAI</t>
  </si>
  <si>
    <t>NGANG NGỰC DƯỚI NÁCH 1 INCH</t>
  </si>
  <si>
    <t>NGANG LAI TẠI ĐƯỜNG TRA RIB</t>
  </si>
  <si>
    <t>DÀI THÂN TỪ ĐỈNH VAI</t>
  </si>
  <si>
    <t>NÁCH - TỪ VAI TỚI ĐƯỜNG MAY TAY</t>
  </si>
  <si>
    <t>BẮP TAY - DƯỚI NÁCH 1 INCH</t>
  </si>
  <si>
    <t>DÀI TAY TỪ ĐƯỜNG VAI TỚI MÉP</t>
  </si>
  <si>
    <t>CỬA TAY</t>
  </si>
  <si>
    <t>CAO BO TAY</t>
  </si>
  <si>
    <t>CAO LAI</t>
  </si>
  <si>
    <t>CAO NÓN</t>
  </si>
  <si>
    <t>SÂU NÓN  - 4 INCH TỪ ĐỈNH NÓN</t>
  </si>
  <si>
    <t>RỘNG TÚI PHÍA TRÊN</t>
  </si>
  <si>
    <t>RỘNG TÚI PHÍA DƯỚI</t>
  </si>
  <si>
    <t>CAO TÚI</t>
  </si>
  <si>
    <t>RỘNG MIỆNG TÚI</t>
  </si>
  <si>
    <t>HẠ CỔ TRƯỚC - TỪ ĐỈNH VẢI ĐẾN ĐƯỜNG MAY CỔ</t>
  </si>
  <si>
    <t>HẠ CỔ SAU - TỪ ĐỈNH VẢI ĐẾN ĐƯỜNG MAY CỔ</t>
  </si>
  <si>
    <t>KHUỶU TAY DƯỚI NÁCH 8 INCH</t>
  </si>
  <si>
    <t>CẲNG TAY TRÊN ĐƯỜNG MAY CỔ TAY 4 INCH</t>
  </si>
  <si>
    <t>CỬA TAY TẠI ĐƯỜNG TẠI MÉP BO</t>
  </si>
  <si>
    <t>ĐO CĂNG NGANG LAI TẠI ĐƯỜNG TRA RIB</t>
  </si>
  <si>
    <t>ĐỘ DÀI DÂY LUỒN THÀNH PHẨM</t>
  </si>
  <si>
    <t>SƯỜN TRONG TAY ÁO</t>
  </si>
  <si>
    <t>ĐỊNH VỊ HÌNH IN TỪ ĐƯỜNG MAY CỔ</t>
  </si>
  <si>
    <t xml:space="preserve">ĐỊNH VỊ HÌNH IN TỪ MÉP TRÊN CỦA TÚI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</si>
</sst>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12" fontId="22" fillId="2" borderId="26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1" fillId="0" borderId="33" xfId="0" applyFont="1" applyBorder="1" applyAlignment="1">
      <alignment horizontal="center" vertical="center"/>
    </xf>
    <xf numFmtId="12" fontId="11" fillId="0" borderId="26" xfId="0" applyNumberFormat="1" applyFont="1" applyBorder="1" applyAlignment="1">
      <alignment horizontal="center" vertical="center"/>
    </xf>
    <xf numFmtId="12" fontId="25" fillId="5" borderId="26" xfId="0" applyNumberFormat="1" applyFont="1" applyFill="1" applyBorder="1" applyAlignment="1">
      <alignment horizontal="center" vertical="center"/>
    </xf>
    <xf numFmtId="12" fontId="11" fillId="0" borderId="4" xfId="0" applyNumberFormat="1" applyFont="1" applyBorder="1" applyAlignment="1">
      <alignment horizontal="center" vertical="center"/>
    </xf>
    <xf numFmtId="12" fontId="11" fillId="0" borderId="34" xfId="0" applyNumberFormat="1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0" xfId="0" applyFont="1"/>
    <xf numFmtId="0" fontId="3" fillId="0" borderId="31" xfId="0" applyFont="1" applyBorder="1" applyAlignment="1">
      <alignment horizontal="center" vertical="center"/>
    </xf>
    <xf numFmtId="12" fontId="10" fillId="0" borderId="11" xfId="0" applyNumberFormat="1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12" xfId="0" applyNumberFormat="1" applyFont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12" fontId="22" fillId="8" borderId="11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0" fontId="25" fillId="8" borderId="1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vertical="center"/>
    </xf>
    <xf numFmtId="12" fontId="25" fillId="8" borderId="26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left" vertical="center"/>
    </xf>
    <xf numFmtId="0" fontId="11" fillId="8" borderId="26" xfId="0" applyFont="1" applyFill="1" applyBorder="1" applyAlignment="1">
      <alignment horizontal="center" vertical="center"/>
    </xf>
    <xf numFmtId="12" fontId="22" fillId="8" borderId="26" xfId="0" applyNumberFormat="1" applyFont="1" applyFill="1" applyBorder="1" applyAlignment="1">
      <alignment horizontal="center" vertical="center"/>
    </xf>
    <xf numFmtId="12" fontId="11" fillId="8" borderId="26" xfId="0" applyNumberFormat="1" applyFont="1" applyFill="1" applyBorder="1" applyAlignment="1">
      <alignment horizontal="center" vertical="center"/>
    </xf>
    <xf numFmtId="12" fontId="24" fillId="8" borderId="26" xfId="0" applyNumberFormat="1" applyFont="1" applyFill="1" applyBorder="1" applyAlignment="1">
      <alignment horizontal="center" vertical="center"/>
    </xf>
    <xf numFmtId="0" fontId="18" fillId="8" borderId="26" xfId="0" applyFont="1" applyFill="1" applyBorder="1"/>
    <xf numFmtId="0" fontId="11" fillId="0" borderId="0" xfId="0" applyFont="1" applyAlignment="1">
      <alignment horizontal="left" vertical="center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8" fillId="0" borderId="1" xfId="0" applyFont="1" applyBorder="1" applyAlignment="1">
      <alignment horizontal="left"/>
    </xf>
    <xf numFmtId="0" fontId="11" fillId="2" borderId="0" xfId="0" applyFont="1" applyFill="1" applyAlignment="1">
      <alignment horizontal="left" vertical="center"/>
    </xf>
    <xf numFmtId="0" fontId="18" fillId="8" borderId="11" xfId="0" applyFont="1" applyFill="1" applyBorder="1"/>
    <xf numFmtId="0" fontId="11" fillId="8" borderId="11" xfId="0" applyFont="1" applyFill="1" applyBorder="1" applyAlignment="1">
      <alignment horizontal="left" vertical="center"/>
    </xf>
    <xf numFmtId="0" fontId="11" fillId="8" borderId="11" xfId="0" applyFont="1" applyFill="1" applyBorder="1"/>
    <xf numFmtId="0" fontId="11" fillId="2" borderId="11" xfId="0" applyFont="1" applyFill="1" applyBorder="1" applyAlignment="1">
      <alignment horizontal="left"/>
    </xf>
    <xf numFmtId="0" fontId="5" fillId="0" borderId="20" xfId="0" applyFont="1" applyBorder="1"/>
    <xf numFmtId="0" fontId="5" fillId="0" borderId="23" xfId="0" applyFont="1" applyBorder="1"/>
    <xf numFmtId="0" fontId="11" fillId="8" borderId="26" xfId="0" applyFont="1" applyFill="1" applyBorder="1"/>
    <xf numFmtId="0" fontId="11" fillId="8" borderId="11" xfId="0" applyFont="1" applyFill="1" applyBorder="1" applyAlignment="1">
      <alignment horizontal="left"/>
    </xf>
    <xf numFmtId="0" fontId="11" fillId="2" borderId="11" xfId="0" applyFont="1" applyFill="1" applyBorder="1"/>
    <xf numFmtId="0" fontId="11" fillId="2" borderId="11" xfId="0" applyFont="1" applyFill="1" applyBorder="1" applyAlignment="1">
      <alignment horizontal="left" vertical="center"/>
    </xf>
    <xf numFmtId="12" fontId="7" fillId="9" borderId="28" xfId="0" applyNumberFormat="1" applyFont="1" applyFill="1" applyBorder="1" applyAlignment="1">
      <alignment horizontal="center" vertical="center" wrapText="1"/>
    </xf>
    <xf numFmtId="14" fontId="9" fillId="9" borderId="39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5" fillId="0" borderId="0" xfId="0" applyFont="1"/>
    <xf numFmtId="0" fontId="5" fillId="0" borderId="21" xfId="0" applyFont="1" applyBorder="1"/>
    <xf numFmtId="0" fontId="11" fillId="0" borderId="1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8" borderId="11" xfId="0" applyFont="1" applyFill="1" applyBorder="1" applyAlignment="1">
      <alignment horizontal="left" vertical="center"/>
    </xf>
    <xf numFmtId="0" fontId="11" fillId="8" borderId="11" xfId="0" applyFont="1" applyFill="1" applyBorder="1" applyAlignment="1">
      <alignment vertical="center"/>
    </xf>
    <xf numFmtId="0" fontId="11" fillId="8" borderId="11" xfId="0" applyFont="1" applyFill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1" xfId="0" applyFont="1" applyBorder="1"/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8" borderId="26" xfId="0" applyFont="1" applyFill="1" applyBorder="1" applyAlignment="1">
      <alignment vertical="center"/>
    </xf>
    <xf numFmtId="0" fontId="11" fillId="8" borderId="26" xfId="0" applyFont="1" applyFill="1" applyBorder="1"/>
    <xf numFmtId="0" fontId="11" fillId="8" borderId="11" xfId="0" applyFont="1" applyFill="1" applyBorder="1" applyAlignment="1">
      <alignment horizontal="left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2" borderId="11" xfId="0" applyFont="1" applyFill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11" fillId="2" borderId="12" xfId="0" applyFont="1" applyFill="1" applyBorder="1" applyAlignment="1">
      <alignment horizontal="left" wrapText="1"/>
    </xf>
    <xf numFmtId="0" fontId="11" fillId="2" borderId="13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pn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3007</xdr:colOff>
      <xdr:row>0</xdr:row>
      <xdr:rowOff>0</xdr:rowOff>
    </xdr:from>
    <xdr:to>
      <xdr:col>6</xdr:col>
      <xdr:colOff>691536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676498" y="0"/>
          <a:ext cx="1910604" cy="9910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B287B3E-F7DD-4635-96A2-FCE07711C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24077</xdr:colOff>
      <xdr:row>6</xdr:row>
      <xdr:rowOff>11176</xdr:rowOff>
    </xdr:from>
    <xdr:to>
      <xdr:col>2</xdr:col>
      <xdr:colOff>1659837</xdr:colOff>
      <xdr:row>23</xdr:row>
      <xdr:rowOff>241329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0B5B00-1A0D-45D0-B232-1B40F1C5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611911" y="2710914"/>
          <a:ext cx="5087903" cy="3815927"/>
        </a:xfrm>
        <a:prstGeom prst="rect">
          <a:avLst/>
        </a:prstGeom>
      </xdr:spPr>
    </xdr:pic>
    <xdr:clientData/>
  </xdr:twoCellAnchor>
  <xdr:twoCellAnchor editAs="oneCell">
    <xdr:from>
      <xdr:col>2</xdr:col>
      <xdr:colOff>1645133</xdr:colOff>
      <xdr:row>5</xdr:row>
      <xdr:rowOff>497025</xdr:rowOff>
    </xdr:from>
    <xdr:to>
      <xdr:col>4</xdr:col>
      <xdr:colOff>664881</xdr:colOff>
      <xdr:row>23</xdr:row>
      <xdr:rowOff>241300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1762CB-0447-48A0-8F83-1296A0A74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187870" y="2700788"/>
          <a:ext cx="5099442" cy="3824581"/>
        </a:xfrm>
        <a:prstGeom prst="rect">
          <a:avLst/>
        </a:prstGeom>
      </xdr:spPr>
    </xdr:pic>
    <xdr:clientData/>
  </xdr:twoCellAnchor>
  <xdr:twoCellAnchor editAs="oneCell">
    <xdr:from>
      <xdr:col>4</xdr:col>
      <xdr:colOff>642015</xdr:colOff>
      <xdr:row>5</xdr:row>
      <xdr:rowOff>469479</xdr:rowOff>
    </xdr:from>
    <xdr:to>
      <xdr:col>7</xdr:col>
      <xdr:colOff>472468</xdr:colOff>
      <xdr:row>23</xdr:row>
      <xdr:rowOff>222250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93A4ADC-C505-45BB-AD78-F24E5F6CD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6988523" y="2674304"/>
          <a:ext cx="5107938" cy="3830953"/>
        </a:xfrm>
        <a:prstGeom prst="rect">
          <a:avLst/>
        </a:prstGeom>
      </xdr:spPr>
    </xdr:pic>
    <xdr:clientData/>
  </xdr:twoCellAnchor>
  <xdr:twoCellAnchor>
    <xdr:from>
      <xdr:col>10</xdr:col>
      <xdr:colOff>990600</xdr:colOff>
      <xdr:row>28</xdr:row>
      <xdr:rowOff>165100</xdr:rowOff>
    </xdr:from>
    <xdr:to>
      <xdr:col>13</xdr:col>
      <xdr:colOff>533400</xdr:colOff>
      <xdr:row>35</xdr:row>
      <xdr:rowOff>63500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472097A-9A87-425F-A18D-8BD543C71BBF}"/>
            </a:ext>
          </a:extLst>
        </xdr:cNvPr>
        <xdr:cNvSpPr txBox="1"/>
      </xdr:nvSpPr>
      <xdr:spPr>
        <a:xfrm>
          <a:off x="18669000" y="8597900"/>
          <a:ext cx="3124200" cy="185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 b="1"/>
            <a:t>FRONT IS PULLING UP AT CENTER OR BODICE IS LONGER THAN ZIPPER , FRONT AND BACK AT BOTTOM MUST BE EVEN</a:t>
          </a:r>
        </a:p>
      </xdr:txBody>
    </xdr:sp>
    <xdr:clientData/>
  </xdr:twoCellAnchor>
  <xdr:twoCellAnchor>
    <xdr:from>
      <xdr:col>7</xdr:col>
      <xdr:colOff>4254500</xdr:colOff>
      <xdr:row>29</xdr:row>
      <xdr:rowOff>241300</xdr:rowOff>
    </xdr:from>
    <xdr:to>
      <xdr:col>10</xdr:col>
      <xdr:colOff>990600</xdr:colOff>
      <xdr:row>31</xdr:row>
      <xdr:rowOff>254000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DAC3135E-4084-F0BA-52FB-884A8261846E}"/>
            </a:ext>
          </a:extLst>
        </xdr:cNvPr>
        <xdr:cNvCxnSpPr>
          <a:stCxn id="8" idx="1"/>
        </xdr:cNvCxnSpPr>
      </xdr:nvCxnSpPr>
      <xdr:spPr>
        <a:xfrm flipH="1" flipV="1">
          <a:off x="15265400" y="8953500"/>
          <a:ext cx="3403600" cy="5715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1227667</xdr:colOff>
      <xdr:row>7</xdr:row>
      <xdr:rowOff>169333</xdr:rowOff>
    </xdr:from>
    <xdr:to>
      <xdr:col>6</xdr:col>
      <xdr:colOff>359833</xdr:colOff>
      <xdr:row>11</xdr:row>
      <xdr:rowOff>80433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9069007B-0BD7-2B36-6A35-F09957859E35}"/>
            </a:ext>
          </a:extLst>
        </xdr:cNvPr>
        <xdr:cNvSpPr/>
      </xdr:nvSpPr>
      <xdr:spPr>
        <a:xfrm>
          <a:off x="9429750" y="2688166"/>
          <a:ext cx="730250" cy="1011767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7</xdr:col>
      <xdr:colOff>1153584</xdr:colOff>
      <xdr:row>5</xdr:row>
      <xdr:rowOff>52918</xdr:rowOff>
    </xdr:from>
    <xdr:to>
      <xdr:col>8</xdr:col>
      <xdr:colOff>165638</xdr:colOff>
      <xdr:row>26</xdr:row>
      <xdr:rowOff>35786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E348544-975E-CD8D-BA5E-79BE4F6FC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9084" y="1619251"/>
          <a:ext cx="3848637" cy="61635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401235</xdr:colOff>
      <xdr:row>2</xdr:row>
      <xdr:rowOff>269217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E4A415-FE3F-49C0-814E-DE84F2B57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06846" y="0"/>
          <a:ext cx="1621692" cy="89444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845"/>
  <sheetViews>
    <sheetView zoomScale="40" zoomScaleNormal="40" zoomScaleSheetLayoutView="62" workbookViewId="0">
      <pane xSplit="10" ySplit="5" topLeftCell="K19" activePane="bottomRight" state="frozen"/>
      <selection activeCell="C5" sqref="C5"/>
      <selection pane="topRight" activeCell="C5" sqref="C5"/>
      <selection pane="bottomLeft" activeCell="C5" sqref="C5"/>
      <selection pane="bottomRight" activeCell="D34" sqref="D34"/>
    </sheetView>
  </sheetViews>
  <sheetFormatPr defaultColWidth="15.1796875" defaultRowHeight="14.5" x14ac:dyDescent="0.35"/>
  <cols>
    <col min="1" max="1" width="8.81640625" customWidth="1"/>
    <col min="2" max="2" width="15.1796875" customWidth="1"/>
    <col min="3" max="3" width="51.90625" customWidth="1"/>
    <col min="4" max="4" width="71.90625" customWidth="1"/>
    <col min="5" max="5" width="12.36328125" style="7" customWidth="1"/>
    <col min="6" max="6" width="17.453125" style="24" customWidth="1"/>
    <col min="7" max="7" width="19.1796875" style="10" customWidth="1"/>
    <col min="8" max="8" width="12.453125" style="10" customWidth="1"/>
    <col min="9" max="9" width="19.1796875" style="10" customWidth="1"/>
    <col min="10" max="10" width="69" customWidth="1"/>
    <col min="11" max="11" width="12.6328125" customWidth="1"/>
    <col min="12" max="12" width="13.453125" customWidth="1"/>
    <col min="13" max="13" width="17" customWidth="1"/>
    <col min="14" max="14" width="11.81640625" customWidth="1"/>
    <col min="15" max="24" width="22.36328125" customWidth="1"/>
  </cols>
  <sheetData>
    <row r="1" spans="1:24" ht="32.25" customHeight="1" thickBot="1" x14ac:dyDescent="1.05">
      <c r="A1" s="148" t="s">
        <v>9</v>
      </c>
      <c r="B1" s="148"/>
      <c r="C1" s="71">
        <v>118597</v>
      </c>
      <c r="D1" s="140"/>
      <c r="F1" s="146"/>
      <c r="G1" s="146"/>
      <c r="H1" s="146"/>
      <c r="I1" s="14"/>
      <c r="J1" s="25"/>
    </row>
    <row r="2" spans="1:24" ht="24.75" customHeight="1" thickBot="1" x14ac:dyDescent="1.05">
      <c r="A2" s="148" t="s">
        <v>10</v>
      </c>
      <c r="B2" s="148"/>
      <c r="C2" s="44" t="s">
        <v>73</v>
      </c>
      <c r="D2" s="141"/>
      <c r="F2" s="147"/>
      <c r="G2" s="147"/>
      <c r="H2" s="147"/>
      <c r="I2" s="14"/>
      <c r="J2" s="26"/>
    </row>
    <row r="3" spans="1:24" ht="24.75" customHeight="1" thickBot="1" x14ac:dyDescent="1.05">
      <c r="A3" s="152" t="s">
        <v>29</v>
      </c>
      <c r="B3" s="153"/>
      <c r="C3" s="29" t="s">
        <v>44</v>
      </c>
      <c r="D3" s="142"/>
      <c r="F3" s="23"/>
      <c r="G3" s="14"/>
      <c r="H3" s="14"/>
      <c r="I3" s="14"/>
      <c r="J3" s="26"/>
    </row>
    <row r="4" spans="1:24" ht="22.75" customHeight="1" thickBot="1" x14ac:dyDescent="0.55000000000000004">
      <c r="A4" s="148" t="s">
        <v>36</v>
      </c>
      <c r="B4" s="148"/>
      <c r="C4" s="27" t="s">
        <v>79</v>
      </c>
      <c r="D4" s="86"/>
      <c r="F4" s="24" t="s">
        <v>75</v>
      </c>
      <c r="H4" s="13"/>
      <c r="J4" s="26"/>
    </row>
    <row r="5" spans="1:24" ht="22.75" customHeight="1" thickBot="1" x14ac:dyDescent="0.55000000000000004">
      <c r="A5" s="151" t="s">
        <v>11</v>
      </c>
      <c r="B5" s="151"/>
      <c r="C5" s="15" t="s">
        <v>13</v>
      </c>
      <c r="D5" s="59"/>
      <c r="H5" s="13"/>
      <c r="J5" s="26"/>
    </row>
    <row r="6" spans="1:24" ht="24.75" customHeight="1" thickBot="1" x14ac:dyDescent="1.05">
      <c r="A6" s="149" t="s">
        <v>8</v>
      </c>
      <c r="B6" s="150"/>
      <c r="C6" s="46"/>
      <c r="D6" s="142"/>
      <c r="F6" s="23"/>
      <c r="G6" s="14"/>
      <c r="H6" s="14"/>
      <c r="I6" s="14"/>
      <c r="J6" s="26"/>
    </row>
    <row r="7" spans="1:24" ht="39.75" customHeight="1" thickBot="1" x14ac:dyDescent="0.55000000000000004">
      <c r="A7" s="47"/>
      <c r="B7" s="155" t="s">
        <v>4</v>
      </c>
      <c r="C7" s="156"/>
      <c r="D7" s="120"/>
      <c r="E7" s="51"/>
      <c r="F7" s="55" t="s">
        <v>12</v>
      </c>
      <c r="G7" s="53" t="s">
        <v>71</v>
      </c>
      <c r="H7" s="30"/>
      <c r="I7" s="126" t="s">
        <v>83</v>
      </c>
      <c r="J7" s="48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44" customHeight="1" thickBot="1" x14ac:dyDescent="0.55000000000000004">
      <c r="A8" s="49" t="s">
        <v>5</v>
      </c>
      <c r="B8" s="157" t="s">
        <v>57</v>
      </c>
      <c r="C8" s="158"/>
      <c r="D8" s="121"/>
      <c r="E8" s="52" t="s">
        <v>18</v>
      </c>
      <c r="F8" s="56" t="s">
        <v>13</v>
      </c>
      <c r="G8" s="54">
        <v>45643</v>
      </c>
      <c r="H8" s="50" t="s">
        <v>35</v>
      </c>
      <c r="I8" s="127">
        <v>45656</v>
      </c>
      <c r="J8" s="57" t="s">
        <v>74</v>
      </c>
      <c r="K8" s="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59" customFormat="1" ht="25" customHeight="1" x14ac:dyDescent="0.5">
      <c r="A9" s="103">
        <v>1</v>
      </c>
      <c r="B9" s="159" t="s">
        <v>30</v>
      </c>
      <c r="C9" s="160"/>
      <c r="D9" s="122" t="s">
        <v>84</v>
      </c>
      <c r="E9" s="104">
        <v>0.25</v>
      </c>
      <c r="F9" s="101">
        <v>7.5</v>
      </c>
      <c r="G9" s="105">
        <v>8</v>
      </c>
      <c r="H9" s="106">
        <f t="shared" ref="H9" si="0">G9-F9</f>
        <v>0.5</v>
      </c>
      <c r="I9" s="105"/>
      <c r="J9" s="107" t="s">
        <v>46</v>
      </c>
      <c r="K9" s="5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s="59" customFormat="1" ht="25" customHeight="1" x14ac:dyDescent="0.5">
      <c r="A10" s="93">
        <v>2</v>
      </c>
      <c r="B10" s="144" t="s">
        <v>40</v>
      </c>
      <c r="C10" s="145"/>
      <c r="D10" s="118" t="s">
        <v>85</v>
      </c>
      <c r="E10" s="94">
        <v>0.75</v>
      </c>
      <c r="F10" s="95">
        <v>26</v>
      </c>
      <c r="G10" s="96">
        <v>26.5</v>
      </c>
      <c r="H10" s="97">
        <f t="shared" ref="H10" si="1">G10-F10</f>
        <v>0.5</v>
      </c>
      <c r="I10" s="96"/>
      <c r="J10" s="98" t="s">
        <v>46</v>
      </c>
      <c r="K10" s="5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s="59" customFormat="1" ht="25" customHeight="1" x14ac:dyDescent="0.5">
      <c r="A11" s="45">
        <v>3</v>
      </c>
      <c r="B11" s="162" t="s">
        <v>31</v>
      </c>
      <c r="C11" s="163"/>
      <c r="D11" s="124" t="s">
        <v>86</v>
      </c>
      <c r="E11" s="60">
        <v>0.75</v>
      </c>
      <c r="F11" s="80">
        <v>27</v>
      </c>
      <c r="G11" s="61">
        <v>27</v>
      </c>
      <c r="H11" s="62">
        <f t="shared" ref="H11" si="2">G11-F11</f>
        <v>0</v>
      </c>
      <c r="I11" s="128"/>
      <c r="J11" s="63"/>
      <c r="K11" s="58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s="59" customFormat="1" ht="25" customHeight="1" x14ac:dyDescent="0.5">
      <c r="A12" s="93">
        <v>4</v>
      </c>
      <c r="B12" s="100" t="s">
        <v>62</v>
      </c>
      <c r="C12" s="100"/>
      <c r="D12" s="100" t="s">
        <v>87</v>
      </c>
      <c r="E12" s="94">
        <v>0.75</v>
      </c>
      <c r="F12" s="95">
        <v>20</v>
      </c>
      <c r="G12" s="96">
        <v>19.5</v>
      </c>
      <c r="H12" s="97">
        <f t="shared" ref="H12:H18" si="3">G12-F12</f>
        <v>-0.5</v>
      </c>
      <c r="I12" s="96"/>
      <c r="J12" s="98" t="s">
        <v>46</v>
      </c>
      <c r="K12" s="58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s="59" customFormat="1" ht="25" customHeight="1" x14ac:dyDescent="0.5">
      <c r="A13" s="93">
        <v>5</v>
      </c>
      <c r="B13" s="100" t="s">
        <v>14</v>
      </c>
      <c r="C13" s="100"/>
      <c r="D13" s="100" t="s">
        <v>88</v>
      </c>
      <c r="E13" s="94">
        <v>0.75</v>
      </c>
      <c r="F13" s="101">
        <v>26</v>
      </c>
      <c r="G13" s="96">
        <v>27</v>
      </c>
      <c r="H13" s="97">
        <f t="shared" si="3"/>
        <v>1</v>
      </c>
      <c r="I13" s="96"/>
      <c r="J13" s="98" t="s">
        <v>46</v>
      </c>
      <c r="K13" s="58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59" customFormat="1" ht="25" customHeight="1" x14ac:dyDescent="0.5">
      <c r="A14" s="93">
        <v>6</v>
      </c>
      <c r="B14" s="100" t="s">
        <v>38</v>
      </c>
      <c r="C14" s="100"/>
      <c r="D14" s="100" t="s">
        <v>89</v>
      </c>
      <c r="E14" s="94">
        <v>0.375</v>
      </c>
      <c r="F14" s="95">
        <v>11.5</v>
      </c>
      <c r="G14" s="96">
        <v>12</v>
      </c>
      <c r="H14" s="97">
        <f t="shared" si="3"/>
        <v>0.5</v>
      </c>
      <c r="I14" s="96"/>
      <c r="J14" s="98" t="s">
        <v>46</v>
      </c>
      <c r="K14" s="58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59" customFormat="1" ht="25" customHeight="1" x14ac:dyDescent="0.5">
      <c r="A15" s="93">
        <v>7</v>
      </c>
      <c r="B15" s="143" t="s">
        <v>45</v>
      </c>
      <c r="C15" s="143"/>
      <c r="D15" s="117" t="s">
        <v>90</v>
      </c>
      <c r="E15" s="94">
        <v>0.375</v>
      </c>
      <c r="F15" s="95">
        <v>11.75</v>
      </c>
      <c r="G15" s="96">
        <v>12</v>
      </c>
      <c r="H15" s="97">
        <f t="shared" si="3"/>
        <v>0.25</v>
      </c>
      <c r="I15" s="96"/>
      <c r="J15" s="98" t="s">
        <v>46</v>
      </c>
      <c r="K15" s="58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s="59" customFormat="1" ht="25" customHeight="1" x14ac:dyDescent="0.5">
      <c r="A16" s="93">
        <v>8</v>
      </c>
      <c r="B16" s="100" t="s">
        <v>17</v>
      </c>
      <c r="C16" s="100"/>
      <c r="D16" s="100" t="s">
        <v>91</v>
      </c>
      <c r="E16" s="94">
        <v>0.75</v>
      </c>
      <c r="F16" s="95">
        <v>20.5</v>
      </c>
      <c r="G16" s="96">
        <v>22.75</v>
      </c>
      <c r="H16" s="97">
        <f t="shared" si="3"/>
        <v>2.25</v>
      </c>
      <c r="I16" s="96"/>
      <c r="J16" s="98" t="s">
        <v>46</v>
      </c>
      <c r="K16" s="58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s="59" customFormat="1" ht="25" customHeight="1" x14ac:dyDescent="0.5">
      <c r="A17" s="93">
        <v>9</v>
      </c>
      <c r="B17" s="161" t="s">
        <v>47</v>
      </c>
      <c r="C17" s="161"/>
      <c r="D17" s="123" t="s">
        <v>92</v>
      </c>
      <c r="E17" s="94">
        <v>0.25</v>
      </c>
      <c r="F17" s="95">
        <v>3.5</v>
      </c>
      <c r="G17" s="96">
        <v>3.25</v>
      </c>
      <c r="H17" s="97">
        <f t="shared" si="3"/>
        <v>-0.25</v>
      </c>
      <c r="I17" s="96"/>
      <c r="J17" s="98" t="s">
        <v>46</v>
      </c>
      <c r="K17" s="58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s="59" customFormat="1" ht="25" customHeight="1" x14ac:dyDescent="0.5">
      <c r="A18" s="45">
        <v>10</v>
      </c>
      <c r="B18" s="154" t="s">
        <v>48</v>
      </c>
      <c r="C18" s="154"/>
      <c r="D18" s="119" t="s">
        <v>93</v>
      </c>
      <c r="E18" s="60">
        <v>0.125</v>
      </c>
      <c r="F18" s="80">
        <v>3</v>
      </c>
      <c r="G18" s="61">
        <v>3</v>
      </c>
      <c r="H18" s="62">
        <f t="shared" si="3"/>
        <v>0</v>
      </c>
      <c r="I18" s="128"/>
      <c r="J18" s="63"/>
      <c r="K18" s="58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s="59" customFormat="1" ht="25" customHeight="1" x14ac:dyDescent="0.5">
      <c r="A19" s="45">
        <v>11</v>
      </c>
      <c r="B19" s="164" t="s">
        <v>49</v>
      </c>
      <c r="C19" s="164"/>
      <c r="D19" s="125" t="s">
        <v>94</v>
      </c>
      <c r="E19" s="60">
        <v>0.125</v>
      </c>
      <c r="F19" s="74">
        <v>3</v>
      </c>
      <c r="G19" s="61">
        <v>3</v>
      </c>
      <c r="H19" s="62">
        <f t="shared" ref="H19" si="4">G19-F19</f>
        <v>0</v>
      </c>
      <c r="I19" s="128"/>
      <c r="J19" s="102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s="59" customFormat="1" ht="25" customHeight="1" x14ac:dyDescent="0.5">
      <c r="A20" s="93">
        <v>12</v>
      </c>
      <c r="B20" s="100" t="s">
        <v>50</v>
      </c>
      <c r="C20" s="100"/>
      <c r="D20" s="100" t="s">
        <v>95</v>
      </c>
      <c r="E20" s="94">
        <v>0.25</v>
      </c>
      <c r="F20" s="95">
        <v>15.75</v>
      </c>
      <c r="G20" s="96">
        <v>16.5</v>
      </c>
      <c r="H20" s="97">
        <f>G20-F20</f>
        <v>0.75</v>
      </c>
      <c r="I20" s="96"/>
      <c r="J20" s="98" t="s">
        <v>46</v>
      </c>
      <c r="K20" s="58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s="59" customFormat="1" ht="25" customHeight="1" x14ac:dyDescent="0.5">
      <c r="A21" s="93">
        <v>13</v>
      </c>
      <c r="B21" s="161" t="s">
        <v>51</v>
      </c>
      <c r="C21" s="161"/>
      <c r="D21" s="123" t="s">
        <v>96</v>
      </c>
      <c r="E21" s="94">
        <v>0.25</v>
      </c>
      <c r="F21" s="95">
        <v>11</v>
      </c>
      <c r="G21" s="96">
        <v>10.75</v>
      </c>
      <c r="H21" s="97">
        <f>G21-F21</f>
        <v>-0.25</v>
      </c>
      <c r="I21" s="96"/>
      <c r="J21" s="98" t="s">
        <v>46</v>
      </c>
      <c r="K21" s="58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s="59" customFormat="1" ht="25" customHeight="1" x14ac:dyDescent="0.5">
      <c r="A22" s="93">
        <v>14</v>
      </c>
      <c r="B22" s="161" t="s">
        <v>52</v>
      </c>
      <c r="C22" s="161"/>
      <c r="D22" s="123" t="s">
        <v>97</v>
      </c>
      <c r="E22" s="94">
        <v>0.375</v>
      </c>
      <c r="F22" s="95">
        <v>10.5</v>
      </c>
      <c r="G22" s="96">
        <v>11</v>
      </c>
      <c r="H22" s="97">
        <f t="shared" ref="H22" si="5">G22-F22</f>
        <v>0.5</v>
      </c>
      <c r="I22" s="96"/>
      <c r="J22" s="98" t="s">
        <v>46</v>
      </c>
      <c r="K22" s="5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s="59" customFormat="1" ht="25" customHeight="1" x14ac:dyDescent="0.5">
      <c r="A23" s="93">
        <v>15</v>
      </c>
      <c r="B23" s="143" t="s">
        <v>53</v>
      </c>
      <c r="C23" s="143"/>
      <c r="D23" s="117" t="s">
        <v>98</v>
      </c>
      <c r="E23" s="94">
        <v>0.375</v>
      </c>
      <c r="F23" s="95">
        <v>12</v>
      </c>
      <c r="G23" s="96">
        <v>12.5</v>
      </c>
      <c r="H23" s="97">
        <f t="shared" ref="H23:H25" si="6">G23-F23</f>
        <v>0.5</v>
      </c>
      <c r="I23" s="96"/>
      <c r="J23" s="99" t="s">
        <v>46</v>
      </c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s="59" customFormat="1" ht="25" customHeight="1" x14ac:dyDescent="0.5">
      <c r="A24" s="93">
        <v>16</v>
      </c>
      <c r="B24" s="143" t="s">
        <v>54</v>
      </c>
      <c r="C24" s="143"/>
      <c r="D24" s="117" t="s">
        <v>99</v>
      </c>
      <c r="E24" s="94">
        <v>0.25</v>
      </c>
      <c r="F24" s="95">
        <v>9.5</v>
      </c>
      <c r="G24" s="96">
        <v>9.625</v>
      </c>
      <c r="H24" s="97">
        <f t="shared" si="6"/>
        <v>0.125</v>
      </c>
      <c r="I24" s="96"/>
      <c r="J24" s="99" t="s">
        <v>46</v>
      </c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s="59" customFormat="1" ht="25" customHeight="1" x14ac:dyDescent="0.5">
      <c r="A25" s="93">
        <v>17</v>
      </c>
      <c r="B25" s="100" t="s">
        <v>55</v>
      </c>
      <c r="C25" s="100"/>
      <c r="D25" s="100" t="s">
        <v>100</v>
      </c>
      <c r="E25" s="94">
        <v>0.25</v>
      </c>
      <c r="F25" s="95">
        <v>6.25</v>
      </c>
      <c r="G25" s="96">
        <v>6.5</v>
      </c>
      <c r="H25" s="97">
        <f t="shared" si="6"/>
        <v>0.25</v>
      </c>
      <c r="I25" s="96"/>
      <c r="J25" s="98" t="s">
        <v>46</v>
      </c>
      <c r="K25" s="58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s="59" customFormat="1" ht="25" customHeight="1" x14ac:dyDescent="0.5">
      <c r="A26" s="93">
        <v>18</v>
      </c>
      <c r="B26" s="144" t="s">
        <v>15</v>
      </c>
      <c r="C26" s="145"/>
      <c r="D26" s="118" t="s">
        <v>101</v>
      </c>
      <c r="E26" s="94">
        <v>0.125</v>
      </c>
      <c r="F26" s="95">
        <v>3.75</v>
      </c>
      <c r="G26" s="96">
        <v>3.5</v>
      </c>
      <c r="H26" s="97">
        <f>G26-F26</f>
        <v>-0.25</v>
      </c>
      <c r="I26" s="96"/>
      <c r="J26" s="98" t="s">
        <v>46</v>
      </c>
      <c r="K26" s="5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s="59" customFormat="1" ht="25" customHeight="1" x14ac:dyDescent="0.5">
      <c r="A27" s="93">
        <v>19</v>
      </c>
      <c r="B27" s="144" t="s">
        <v>16</v>
      </c>
      <c r="C27" s="145"/>
      <c r="D27" s="118" t="s">
        <v>102</v>
      </c>
      <c r="E27" s="94">
        <v>0.125</v>
      </c>
      <c r="F27" s="95">
        <v>0.5</v>
      </c>
      <c r="G27" s="96">
        <v>0</v>
      </c>
      <c r="H27" s="97">
        <f>G27-F27</f>
        <v>-0.5</v>
      </c>
      <c r="I27" s="96"/>
      <c r="J27" s="116" t="s">
        <v>46</v>
      </c>
      <c r="K27" s="5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59" customFormat="1" ht="25" customHeight="1" x14ac:dyDescent="0.5">
      <c r="A28" s="93">
        <v>22</v>
      </c>
      <c r="B28" s="143" t="s">
        <v>58</v>
      </c>
      <c r="C28" s="143"/>
      <c r="D28" s="117" t="s">
        <v>103</v>
      </c>
      <c r="E28" s="94">
        <v>0.25</v>
      </c>
      <c r="F28" s="95">
        <v>9.75</v>
      </c>
      <c r="G28" s="96">
        <v>9.75</v>
      </c>
      <c r="H28" s="97">
        <f t="shared" ref="H28" si="7">G28-F28</f>
        <v>0</v>
      </c>
      <c r="I28" s="95">
        <v>9.5</v>
      </c>
      <c r="J28" s="98" t="s">
        <v>80</v>
      </c>
      <c r="K28" s="5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59" customFormat="1" ht="25" customHeight="1" x14ac:dyDescent="0.5">
      <c r="A29" s="93">
        <v>23</v>
      </c>
      <c r="B29" s="143" t="s">
        <v>60</v>
      </c>
      <c r="C29" s="143"/>
      <c r="D29" s="117" t="s">
        <v>104</v>
      </c>
      <c r="E29" s="94">
        <v>0.25</v>
      </c>
      <c r="F29" s="95">
        <v>7</v>
      </c>
      <c r="G29" s="96">
        <v>7</v>
      </c>
      <c r="H29" s="97">
        <f t="shared" ref="H29" si="8">G29-F29</f>
        <v>0</v>
      </c>
      <c r="I29" s="95">
        <v>7.25</v>
      </c>
      <c r="J29" s="98" t="s">
        <v>80</v>
      </c>
      <c r="K29" s="58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s="59" customFormat="1" ht="25" customHeight="1" x14ac:dyDescent="0.5">
      <c r="A30" s="93">
        <v>24</v>
      </c>
      <c r="B30" s="143" t="s">
        <v>59</v>
      </c>
      <c r="C30" s="143"/>
      <c r="D30" s="117" t="s">
        <v>105</v>
      </c>
      <c r="E30" s="94">
        <v>0.25</v>
      </c>
      <c r="F30" s="95">
        <v>5</v>
      </c>
      <c r="G30" s="96">
        <v>4.75</v>
      </c>
      <c r="H30" s="97">
        <f t="shared" ref="H30:H31" si="9">G30-F30</f>
        <v>-0.25</v>
      </c>
      <c r="I30" s="95">
        <v>5.75</v>
      </c>
      <c r="J30" s="98" t="s">
        <v>80</v>
      </c>
      <c r="K30" s="58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s="59" customFormat="1" ht="25" customHeight="1" x14ac:dyDescent="0.5">
      <c r="A31" s="45">
        <v>25</v>
      </c>
      <c r="B31" s="83" t="s">
        <v>63</v>
      </c>
      <c r="C31" s="83"/>
      <c r="D31" s="83" t="s">
        <v>106</v>
      </c>
      <c r="E31" s="60">
        <v>0.75</v>
      </c>
      <c r="F31" s="80">
        <v>24</v>
      </c>
      <c r="G31" s="61">
        <v>24</v>
      </c>
      <c r="H31" s="62">
        <f t="shared" si="9"/>
        <v>0</v>
      </c>
      <c r="I31" s="61"/>
      <c r="J31" s="63"/>
      <c r="K31" s="58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s="59" customFormat="1" ht="25" customHeight="1" x14ac:dyDescent="0.5">
      <c r="A32" s="93">
        <v>26</v>
      </c>
      <c r="B32" s="100" t="s">
        <v>67</v>
      </c>
      <c r="C32" s="100"/>
      <c r="D32" s="100" t="s">
        <v>107</v>
      </c>
      <c r="E32" s="94">
        <v>0.5</v>
      </c>
      <c r="F32" s="95">
        <v>46</v>
      </c>
      <c r="G32" s="96">
        <v>45</v>
      </c>
      <c r="H32" s="97">
        <f t="shared" ref="H32:H34" si="10">G32-F32</f>
        <v>-1</v>
      </c>
      <c r="I32" s="96"/>
      <c r="J32" s="98" t="s">
        <v>46</v>
      </c>
      <c r="K32" s="58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7" s="59" customFormat="1" ht="25" customHeight="1" x14ac:dyDescent="0.5">
      <c r="A33" s="93">
        <v>27</v>
      </c>
      <c r="B33" s="100" t="s">
        <v>69</v>
      </c>
      <c r="C33" s="100"/>
      <c r="D33" s="100" t="s">
        <v>108</v>
      </c>
      <c r="E33" s="94">
        <v>0.75</v>
      </c>
      <c r="F33" s="95">
        <v>20.5</v>
      </c>
      <c r="G33" s="96">
        <v>23</v>
      </c>
      <c r="H33" s="97">
        <f t="shared" si="10"/>
        <v>2.5</v>
      </c>
      <c r="I33" s="96"/>
      <c r="J33" s="98" t="s">
        <v>46</v>
      </c>
      <c r="K33" s="58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7" s="59" customFormat="1" ht="25" customHeight="1" x14ac:dyDescent="0.5">
      <c r="A34" s="45">
        <v>28</v>
      </c>
      <c r="B34" s="154" t="s">
        <v>81</v>
      </c>
      <c r="C34" s="154"/>
      <c r="D34" s="119" t="s">
        <v>110</v>
      </c>
      <c r="E34" s="60">
        <v>0.125</v>
      </c>
      <c r="F34" s="80">
        <v>0.625</v>
      </c>
      <c r="G34" s="61">
        <v>0.625</v>
      </c>
      <c r="H34" s="62">
        <f t="shared" si="10"/>
        <v>0</v>
      </c>
      <c r="I34" s="61"/>
      <c r="J34" s="63"/>
      <c r="K34" s="58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7" s="59" customFormat="1" ht="19" customHeight="1" x14ac:dyDescent="0.5">
      <c r="A35" s="6"/>
      <c r="B35" s="85" t="s">
        <v>76</v>
      </c>
      <c r="C35" s="6"/>
      <c r="D35" s="6"/>
      <c r="E35" s="109"/>
      <c r="F35" s="110"/>
      <c r="G35" s="109"/>
      <c r="H35" s="109"/>
      <c r="I35" s="109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7" s="59" customFormat="1" ht="19" customHeight="1" x14ac:dyDescent="0.5">
      <c r="A36" s="6">
        <v>1</v>
      </c>
      <c r="B36" s="108" t="s">
        <v>34</v>
      </c>
      <c r="C36" s="6"/>
      <c r="D36" s="6"/>
      <c r="E36" s="109"/>
      <c r="F36" s="110"/>
      <c r="G36" s="109"/>
      <c r="H36" s="109"/>
      <c r="I36" s="109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7" s="59" customFormat="1" ht="19" customHeight="1" x14ac:dyDescent="0.5">
      <c r="A37" s="6"/>
      <c r="B37" s="108" t="s">
        <v>82</v>
      </c>
      <c r="C37" s="6"/>
      <c r="D37" s="6"/>
      <c r="E37" s="109"/>
      <c r="F37" s="110"/>
      <c r="G37" s="109"/>
      <c r="H37" s="109"/>
      <c r="I37" s="109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7" s="59" customFormat="1" ht="19" customHeight="1" x14ac:dyDescent="0.5">
      <c r="A38" s="6">
        <v>2</v>
      </c>
      <c r="B38" s="108" t="s">
        <v>78</v>
      </c>
      <c r="C38" s="6"/>
      <c r="D38" s="6"/>
      <c r="E38" s="109"/>
      <c r="F38" s="110"/>
      <c r="G38" s="109"/>
      <c r="H38" s="109"/>
      <c r="I38" s="109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7" s="59" customFormat="1" ht="19" customHeight="1" x14ac:dyDescent="0.5">
      <c r="A39" s="6">
        <v>3</v>
      </c>
      <c r="B39" s="115" t="s">
        <v>43</v>
      </c>
      <c r="C39" s="6"/>
      <c r="D39" s="6"/>
      <c r="E39" s="109"/>
      <c r="F39" s="110"/>
      <c r="G39" s="109"/>
      <c r="H39" s="109"/>
      <c r="I39" s="109"/>
      <c r="J39" s="109"/>
      <c r="K39" s="109"/>
      <c r="L39" s="109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s="59" customFormat="1" ht="19" customHeight="1" x14ac:dyDescent="0.5">
      <c r="A40" s="6">
        <v>4</v>
      </c>
      <c r="B40" s="108" t="s">
        <v>77</v>
      </c>
      <c r="C40" s="6"/>
      <c r="D40" s="6"/>
      <c r="E40" s="109"/>
      <c r="F40" s="110"/>
      <c r="G40" s="109"/>
      <c r="H40" s="109"/>
      <c r="I40" s="109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7" s="59" customFormat="1" ht="19" customHeight="1" x14ac:dyDescent="0.5">
      <c r="A41" s="6"/>
      <c r="B41" s="85"/>
      <c r="C41" s="6"/>
      <c r="D41" s="6"/>
      <c r="E41" s="109"/>
      <c r="F41" s="110"/>
      <c r="G41" s="109"/>
      <c r="H41" s="109"/>
      <c r="I41" s="109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7" s="59" customFormat="1" ht="19" customHeight="1" x14ac:dyDescent="0.5">
      <c r="A42" s="6"/>
      <c r="B42" s="108"/>
      <c r="C42" s="6"/>
      <c r="D42" s="6"/>
      <c r="E42" s="109"/>
      <c r="F42" s="110"/>
      <c r="G42" s="109"/>
      <c r="H42" s="109"/>
      <c r="I42" s="109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7" s="59" customFormat="1" ht="19" customHeight="1" x14ac:dyDescent="0.5">
      <c r="A43" s="6"/>
      <c r="B43" s="108"/>
      <c r="C43" s="6"/>
      <c r="D43" s="6"/>
      <c r="E43" s="109"/>
      <c r="F43" s="110"/>
      <c r="G43" s="109"/>
      <c r="H43" s="109"/>
      <c r="I43" s="109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7" s="59" customFormat="1" ht="19" customHeight="1" x14ac:dyDescent="0.5">
      <c r="A44" s="6"/>
      <c r="B44" s="111"/>
      <c r="C44" s="6"/>
      <c r="D44" s="6"/>
      <c r="E44" s="109"/>
      <c r="F44" s="110"/>
      <c r="G44" s="109"/>
      <c r="H44" s="109"/>
      <c r="I44" s="109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7" s="59" customFormat="1" ht="19" customHeight="1" x14ac:dyDescent="0.5">
      <c r="A45" s="6"/>
      <c r="B45" s="108"/>
      <c r="C45" s="6"/>
      <c r="D45" s="6"/>
      <c r="E45" s="109"/>
      <c r="F45" s="110"/>
      <c r="G45" s="109"/>
      <c r="H45" s="109"/>
      <c r="I45" s="109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7" s="59" customFormat="1" ht="19" customHeight="1" x14ac:dyDescent="0.5">
      <c r="A46" s="6"/>
      <c r="B46" s="108"/>
      <c r="C46" s="6"/>
      <c r="D46" s="6"/>
      <c r="E46" s="109"/>
      <c r="F46" s="110"/>
      <c r="G46" s="109"/>
      <c r="H46" s="109"/>
      <c r="I46" s="109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7" ht="19" customHeight="1" x14ac:dyDescent="0.35">
      <c r="A47" s="5"/>
      <c r="B47" s="112"/>
      <c r="C47" s="5"/>
      <c r="D47" s="5"/>
      <c r="E47" s="8"/>
      <c r="F47" s="11"/>
      <c r="G47" s="8"/>
      <c r="H47" s="8"/>
      <c r="I47" s="8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7" ht="19" customHeight="1" x14ac:dyDescent="0.35">
      <c r="A48" s="5"/>
      <c r="B48" s="113"/>
      <c r="C48" s="5"/>
      <c r="D48" s="5"/>
      <c r="E48" s="8"/>
      <c r="F48" s="11"/>
      <c r="G48" s="8"/>
      <c r="H48" s="8"/>
      <c r="I48" s="8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4" ht="19" customHeight="1" x14ac:dyDescent="0.35">
      <c r="A49" s="5"/>
      <c r="B49" s="113"/>
      <c r="C49" s="5"/>
      <c r="D49" s="5"/>
      <c r="E49" s="8"/>
      <c r="F49" s="11"/>
      <c r="G49" s="8"/>
      <c r="H49" s="8"/>
      <c r="I49" s="8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4" s="59" customFormat="1" ht="19" customHeight="1" x14ac:dyDescent="0.5">
      <c r="A50" s="6"/>
      <c r="B50" s="113"/>
      <c r="C50" s="6"/>
      <c r="D50" s="6"/>
      <c r="E50" s="109"/>
      <c r="F50" s="110"/>
      <c r="G50" s="109"/>
      <c r="H50" s="109"/>
      <c r="I50" s="109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4" s="59" customFormat="1" ht="19" customHeight="1" x14ac:dyDescent="0.5">
      <c r="A51" s="6"/>
      <c r="B51" s="113"/>
      <c r="C51" s="6"/>
      <c r="D51" s="6"/>
      <c r="E51" s="109"/>
      <c r="F51" s="110"/>
      <c r="G51" s="109"/>
      <c r="H51" s="109"/>
      <c r="I51" s="109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4" ht="19" customHeight="1" x14ac:dyDescent="0.35">
      <c r="A52" s="5"/>
      <c r="B52" s="113"/>
      <c r="C52" s="5"/>
      <c r="D52" s="5"/>
      <c r="E52" s="8"/>
      <c r="F52" s="11"/>
      <c r="G52" s="8"/>
      <c r="H52" s="8"/>
      <c r="I52" s="8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4" ht="19" customHeight="1" x14ac:dyDescent="0.35">
      <c r="A53" s="5"/>
      <c r="B53" s="113"/>
      <c r="C53" s="5"/>
      <c r="D53" s="5"/>
      <c r="E53" s="8"/>
      <c r="F53" s="11"/>
      <c r="G53" s="8"/>
      <c r="H53" s="8"/>
      <c r="I53" s="8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9" customHeight="1" x14ac:dyDescent="0.35">
      <c r="A54" s="5"/>
      <c r="B54" s="28"/>
      <c r="C54" s="5"/>
      <c r="D54" s="5"/>
      <c r="E54" s="8"/>
      <c r="F54" s="11"/>
      <c r="G54" s="8"/>
      <c r="H54" s="8"/>
      <c r="I54" s="8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9" customHeight="1" x14ac:dyDescent="0.35">
      <c r="A55" s="5"/>
      <c r="B55" s="28"/>
      <c r="C55" s="5"/>
      <c r="D55" s="5"/>
      <c r="E55" s="8"/>
      <c r="F55" s="11"/>
      <c r="G55" s="8"/>
      <c r="H55" s="8"/>
      <c r="I55" s="8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9" customHeight="1" x14ac:dyDescent="0.35">
      <c r="A56" s="5"/>
      <c r="B56" s="5"/>
      <c r="C56" s="5"/>
      <c r="D56" s="5"/>
      <c r="E56" s="8"/>
      <c r="F56" s="11"/>
      <c r="G56" s="8"/>
      <c r="H56" s="8"/>
      <c r="I56" s="8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9" customHeight="1" x14ac:dyDescent="0.35">
      <c r="A57" s="5"/>
      <c r="B57" s="5"/>
      <c r="C57" s="5"/>
      <c r="D57" s="5"/>
      <c r="E57" s="8"/>
      <c r="F57" s="11"/>
      <c r="G57" s="8"/>
      <c r="H57" s="8"/>
      <c r="I57" s="8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9" customHeight="1" x14ac:dyDescent="0.35">
      <c r="A58" s="5"/>
      <c r="B58" s="5"/>
      <c r="C58" s="5"/>
      <c r="D58" s="5"/>
      <c r="E58" s="8"/>
      <c r="F58" s="11"/>
      <c r="G58" s="8"/>
      <c r="H58" s="8"/>
      <c r="I58" s="8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9" customHeight="1" x14ac:dyDescent="0.35">
      <c r="A59" s="5"/>
      <c r="B59" s="5"/>
      <c r="C59" s="5"/>
      <c r="D59" s="5"/>
      <c r="E59" s="8"/>
      <c r="F59" s="11"/>
      <c r="G59" s="8"/>
      <c r="H59" s="8"/>
      <c r="I59" s="8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9" customHeight="1" x14ac:dyDescent="0.35">
      <c r="A60" s="5"/>
      <c r="B60" s="5"/>
      <c r="C60" s="5"/>
      <c r="D60" s="5"/>
      <c r="E60" s="8"/>
      <c r="F60" s="11"/>
      <c r="G60" s="8"/>
      <c r="H60" s="8"/>
      <c r="I60" s="8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9" customHeight="1" x14ac:dyDescent="0.35">
      <c r="A61" s="5"/>
      <c r="B61" s="5"/>
      <c r="C61" s="5"/>
      <c r="D61" s="5"/>
      <c r="E61" s="8"/>
      <c r="F61" s="11"/>
      <c r="G61" s="8"/>
      <c r="H61" s="8"/>
      <c r="I61" s="8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9" customHeight="1" x14ac:dyDescent="0.35">
      <c r="A62" s="5"/>
      <c r="B62" s="5"/>
      <c r="C62" s="5"/>
      <c r="D62" s="5"/>
      <c r="E62" s="8"/>
      <c r="F62" s="11"/>
      <c r="G62" s="8"/>
      <c r="H62" s="8"/>
      <c r="I62" s="8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9" customHeight="1" x14ac:dyDescent="0.35">
      <c r="A63" s="5"/>
      <c r="B63" s="5"/>
      <c r="C63" s="5"/>
      <c r="D63" s="5"/>
      <c r="E63" s="8"/>
      <c r="F63" s="11"/>
      <c r="G63" s="8"/>
      <c r="H63" s="8"/>
      <c r="I63" s="8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9" customHeight="1" x14ac:dyDescent="0.35">
      <c r="A64" s="5"/>
      <c r="B64" s="5"/>
      <c r="C64" s="5"/>
      <c r="D64" s="5"/>
      <c r="E64" s="8"/>
      <c r="F64" s="11"/>
      <c r="G64" s="8"/>
      <c r="H64" s="8"/>
      <c r="I64" s="8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9" customHeight="1" x14ac:dyDescent="0.35">
      <c r="A65" s="5"/>
      <c r="B65" s="5"/>
      <c r="C65" s="5"/>
      <c r="D65" s="5"/>
      <c r="E65" s="8"/>
      <c r="F65" s="11"/>
      <c r="G65" s="8"/>
      <c r="H65" s="8"/>
      <c r="I65" s="8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9" customHeight="1" x14ac:dyDescent="0.35">
      <c r="A66" s="5"/>
      <c r="B66" s="5"/>
      <c r="C66" s="5"/>
      <c r="D66" s="5"/>
      <c r="E66" s="8"/>
      <c r="F66" s="11"/>
      <c r="G66" s="8"/>
      <c r="H66" s="8"/>
      <c r="I66" s="8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9" customHeight="1" x14ac:dyDescent="0.35">
      <c r="A67" s="5"/>
      <c r="B67" s="5"/>
      <c r="C67" s="5"/>
      <c r="D67" s="5"/>
      <c r="E67" s="8"/>
      <c r="F67" s="11"/>
      <c r="G67" s="8"/>
      <c r="H67" s="8"/>
      <c r="I67" s="8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8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8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9" customHeight="1" x14ac:dyDescent="0.35">
      <c r="A840" s="5"/>
      <c r="B840" s="5"/>
      <c r="C840" s="5"/>
      <c r="D840" s="5"/>
      <c r="E840" s="8"/>
      <c r="F840" s="11"/>
      <c r="G840" s="8"/>
      <c r="H840" s="8"/>
      <c r="I840" s="8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9" customHeight="1" x14ac:dyDescent="0.35">
      <c r="A841" s="5"/>
      <c r="B841" s="5"/>
      <c r="C841" s="5"/>
      <c r="D841" s="5"/>
      <c r="E841" s="8"/>
      <c r="F841" s="11"/>
      <c r="G841" s="8"/>
      <c r="H841" s="8"/>
      <c r="I841" s="8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9" customHeight="1" x14ac:dyDescent="0.35">
      <c r="A842" s="5"/>
      <c r="B842" s="5"/>
      <c r="C842" s="5"/>
      <c r="D842" s="5"/>
      <c r="E842" s="8"/>
      <c r="F842" s="11"/>
      <c r="G842" s="8"/>
      <c r="H842" s="8"/>
      <c r="I842" s="8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9" customHeight="1" x14ac:dyDescent="0.35">
      <c r="A843" s="5"/>
      <c r="B843" s="5"/>
      <c r="C843" s="5"/>
      <c r="D843" s="5"/>
      <c r="E843" s="8"/>
      <c r="F843" s="11"/>
      <c r="G843" s="8"/>
      <c r="H843" s="8"/>
      <c r="I843" s="8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9" customHeight="1" x14ac:dyDescent="0.35">
      <c r="A844" s="5"/>
      <c r="B844" s="5"/>
      <c r="C844" s="5"/>
      <c r="D844" s="5"/>
      <c r="E844" s="8"/>
      <c r="F844" s="11"/>
      <c r="G844" s="8"/>
      <c r="H844" s="8"/>
      <c r="I844" s="8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9" customHeight="1" x14ac:dyDescent="0.35">
      <c r="A845" s="5"/>
      <c r="B845" s="5"/>
      <c r="C845" s="5"/>
      <c r="D845" s="5"/>
      <c r="E845" s="8"/>
      <c r="F845" s="11"/>
      <c r="G845" s="8"/>
      <c r="H845" s="8"/>
      <c r="I845" s="8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</sheetData>
  <mergeCells count="26">
    <mergeCell ref="B34:C34"/>
    <mergeCell ref="B7:C7"/>
    <mergeCell ref="B8:C8"/>
    <mergeCell ref="B9:C9"/>
    <mergeCell ref="B21:C21"/>
    <mergeCell ref="B18:C18"/>
    <mergeCell ref="B15:C15"/>
    <mergeCell ref="B10:C10"/>
    <mergeCell ref="B11:C11"/>
    <mergeCell ref="B28:C28"/>
    <mergeCell ref="B29:C29"/>
    <mergeCell ref="B30:C30"/>
    <mergeCell ref="B17:C17"/>
    <mergeCell ref="B19:C19"/>
    <mergeCell ref="B22:C22"/>
    <mergeCell ref="B26:C26"/>
    <mergeCell ref="B23:C23"/>
    <mergeCell ref="B24:C24"/>
    <mergeCell ref="B27:C27"/>
    <mergeCell ref="F1:H2"/>
    <mergeCell ref="A2:B2"/>
    <mergeCell ref="A4:B4"/>
    <mergeCell ref="A6:B6"/>
    <mergeCell ref="A5:B5"/>
    <mergeCell ref="A3:B3"/>
    <mergeCell ref="A1:B1"/>
  </mergeCells>
  <printOptions horizontalCentered="1"/>
  <pageMargins left="0.2" right="0.2" top="0.5" bottom="0.25" header="0.3" footer="0.3"/>
  <pageSetup scale="6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7E3BB-BB26-4649-8AF5-27BB59022BDF}">
  <sheetPr codeName="Sheet2">
    <pageSetUpPr fitToPage="1"/>
  </sheetPr>
  <dimension ref="A1:V857"/>
  <sheetViews>
    <sheetView zoomScale="50" zoomScaleNormal="50" zoomScaleSheetLayoutView="44" workbookViewId="0">
      <pane xSplit="8" ySplit="4" topLeftCell="I6" activePane="bottomRight" state="frozen"/>
      <selection activeCell="C5" sqref="C5"/>
      <selection pane="topRight" activeCell="C5" sqref="C5"/>
      <selection pane="bottomLeft" activeCell="C5" sqref="C5"/>
      <selection pane="bottomRight" activeCell="J17" sqref="J17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48" t="s">
        <v>0</v>
      </c>
      <c r="B1" s="148"/>
      <c r="C1" s="27">
        <f>COMMENTS!C1</f>
        <v>118597</v>
      </c>
      <c r="E1" s="174"/>
      <c r="F1" s="146"/>
      <c r="G1" s="146"/>
      <c r="H1" s="16"/>
    </row>
    <row r="2" spans="1:22" ht="24.75" customHeight="1" thickBot="1" x14ac:dyDescent="0.55000000000000004">
      <c r="A2" s="148" t="s">
        <v>1</v>
      </c>
      <c r="B2" s="148"/>
      <c r="C2" s="1" t="str">
        <f>COMMENTS!C2</f>
        <v>STUSSY EST PRINTED ZIP HOOD</v>
      </c>
      <c r="E2" s="175"/>
      <c r="F2" s="147"/>
      <c r="G2" s="147"/>
      <c r="H2" s="17"/>
    </row>
    <row r="3" spans="1:22" ht="22.75" customHeight="1" thickBot="1" x14ac:dyDescent="0.55000000000000004">
      <c r="A3" s="148" t="s">
        <v>2</v>
      </c>
      <c r="B3" s="148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51" t="s">
        <v>3</v>
      </c>
      <c r="B4" s="151"/>
      <c r="C4" s="15" t="s">
        <v>13</v>
      </c>
      <c r="E4" s="86" t="str">
        <f>COMMENTS!F4</f>
        <v>DATE: 12/17/2024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76" t="s">
        <v>7</v>
      </c>
      <c r="C6" s="177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5"/>
      <c r="B7" s="166"/>
      <c r="C7" s="166"/>
      <c r="D7" s="166"/>
      <c r="E7" s="166"/>
      <c r="F7" s="166"/>
      <c r="G7" s="166"/>
      <c r="H7" s="167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8"/>
      <c r="B8" s="169"/>
      <c r="C8" s="169"/>
      <c r="D8" s="169"/>
      <c r="E8" s="169"/>
      <c r="F8" s="169"/>
      <c r="G8" s="169"/>
      <c r="H8" s="170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8"/>
      <c r="B9" s="169"/>
      <c r="C9" s="169"/>
      <c r="D9" s="169"/>
      <c r="E9" s="169"/>
      <c r="F9" s="169"/>
      <c r="G9" s="169"/>
      <c r="H9" s="170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8"/>
      <c r="B10" s="169"/>
      <c r="C10" s="169"/>
      <c r="D10" s="169"/>
      <c r="E10" s="169"/>
      <c r="F10" s="169"/>
      <c r="G10" s="169"/>
      <c r="H10" s="170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8"/>
      <c r="B11" s="169"/>
      <c r="C11" s="169"/>
      <c r="D11" s="169"/>
      <c r="E11" s="169"/>
      <c r="F11" s="169"/>
      <c r="G11" s="169"/>
      <c r="H11" s="170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8"/>
      <c r="B12" s="169"/>
      <c r="C12" s="169"/>
      <c r="D12" s="169"/>
      <c r="E12" s="169"/>
      <c r="F12" s="169"/>
      <c r="G12" s="169"/>
      <c r="H12" s="170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8"/>
      <c r="B13" s="169"/>
      <c r="C13" s="169"/>
      <c r="D13" s="169"/>
      <c r="E13" s="169"/>
      <c r="F13" s="169"/>
      <c r="G13" s="169"/>
      <c r="H13" s="170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8"/>
      <c r="B14" s="169"/>
      <c r="C14" s="169"/>
      <c r="D14" s="169"/>
      <c r="E14" s="169"/>
      <c r="F14" s="169"/>
      <c r="G14" s="169"/>
      <c r="H14" s="170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8"/>
      <c r="B15" s="169"/>
      <c r="C15" s="169"/>
      <c r="D15" s="169"/>
      <c r="E15" s="169"/>
      <c r="F15" s="169"/>
      <c r="G15" s="169"/>
      <c r="H15" s="170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8"/>
      <c r="B16" s="169"/>
      <c r="C16" s="169"/>
      <c r="D16" s="169"/>
      <c r="E16" s="169"/>
      <c r="F16" s="169"/>
      <c r="G16" s="169"/>
      <c r="H16" s="170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8"/>
      <c r="B17" s="169"/>
      <c r="C17" s="169"/>
      <c r="D17" s="169"/>
      <c r="E17" s="169"/>
      <c r="F17" s="169"/>
      <c r="G17" s="169"/>
      <c r="H17" s="170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8"/>
      <c r="B18" s="169"/>
      <c r="C18" s="169"/>
      <c r="D18" s="169"/>
      <c r="E18" s="169"/>
      <c r="F18" s="169"/>
      <c r="G18" s="169"/>
      <c r="H18" s="170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8"/>
      <c r="B19" s="169"/>
      <c r="C19" s="169"/>
      <c r="D19" s="169"/>
      <c r="E19" s="169"/>
      <c r="F19" s="169"/>
      <c r="G19" s="169"/>
      <c r="H19" s="170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8"/>
      <c r="B20" s="169"/>
      <c r="C20" s="169"/>
      <c r="D20" s="169"/>
      <c r="E20" s="169"/>
      <c r="F20" s="169"/>
      <c r="G20" s="169"/>
      <c r="H20" s="170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8"/>
      <c r="B21" s="169"/>
      <c r="C21" s="169"/>
      <c r="D21" s="169"/>
      <c r="E21" s="169"/>
      <c r="F21" s="169"/>
      <c r="G21" s="169"/>
      <c r="H21" s="170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8"/>
      <c r="B22" s="169"/>
      <c r="C22" s="169"/>
      <c r="D22" s="169"/>
      <c r="E22" s="169"/>
      <c r="F22" s="169"/>
      <c r="G22" s="169"/>
      <c r="H22" s="170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8"/>
      <c r="B23" s="169"/>
      <c r="C23" s="169"/>
      <c r="D23" s="169"/>
      <c r="E23" s="169"/>
      <c r="F23" s="169"/>
      <c r="G23" s="169"/>
      <c r="H23" s="170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8"/>
      <c r="B24" s="169"/>
      <c r="C24" s="169"/>
      <c r="D24" s="169"/>
      <c r="E24" s="169"/>
      <c r="F24" s="169"/>
      <c r="G24" s="169"/>
      <c r="H24" s="170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8"/>
      <c r="B25" s="169"/>
      <c r="C25" s="169"/>
      <c r="D25" s="169"/>
      <c r="E25" s="169"/>
      <c r="F25" s="169"/>
      <c r="G25" s="169"/>
      <c r="H25" s="170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8"/>
      <c r="B26" s="169"/>
      <c r="C26" s="169"/>
      <c r="D26" s="169"/>
      <c r="E26" s="169"/>
      <c r="F26" s="169"/>
      <c r="G26" s="169"/>
      <c r="H26" s="170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8"/>
      <c r="B27" s="169"/>
      <c r="C27" s="169"/>
      <c r="D27" s="169"/>
      <c r="E27" s="169"/>
      <c r="F27" s="169"/>
      <c r="G27" s="169"/>
      <c r="H27" s="170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8"/>
      <c r="B28" s="169"/>
      <c r="C28" s="169"/>
      <c r="D28" s="169"/>
      <c r="E28" s="169"/>
      <c r="F28" s="169"/>
      <c r="G28" s="169"/>
      <c r="H28" s="170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8"/>
      <c r="B29" s="169"/>
      <c r="C29" s="169"/>
      <c r="D29" s="169"/>
      <c r="E29" s="169"/>
      <c r="F29" s="169"/>
      <c r="G29" s="169"/>
      <c r="H29" s="170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8"/>
      <c r="B30" s="169"/>
      <c r="C30" s="169"/>
      <c r="D30" s="169"/>
      <c r="E30" s="169"/>
      <c r="F30" s="169"/>
      <c r="G30" s="169"/>
      <c r="H30" s="170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8"/>
      <c r="B31" s="169"/>
      <c r="C31" s="169"/>
      <c r="D31" s="169"/>
      <c r="E31" s="169"/>
      <c r="F31" s="169"/>
      <c r="G31" s="169"/>
      <c r="H31" s="170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8"/>
      <c r="B32" s="169"/>
      <c r="C32" s="169"/>
      <c r="D32" s="169"/>
      <c r="E32" s="169"/>
      <c r="F32" s="169"/>
      <c r="G32" s="169"/>
      <c r="H32" s="170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8"/>
      <c r="B33" s="169"/>
      <c r="C33" s="169"/>
      <c r="D33" s="169"/>
      <c r="E33" s="169"/>
      <c r="F33" s="169"/>
      <c r="G33" s="169"/>
      <c r="H33" s="170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8"/>
      <c r="B34" s="169"/>
      <c r="C34" s="169"/>
      <c r="D34" s="169"/>
      <c r="E34" s="169"/>
      <c r="F34" s="169"/>
      <c r="G34" s="169"/>
      <c r="H34" s="170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8"/>
      <c r="B35" s="169"/>
      <c r="C35" s="169"/>
      <c r="D35" s="169"/>
      <c r="E35" s="169"/>
      <c r="F35" s="169"/>
      <c r="G35" s="169"/>
      <c r="H35" s="170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8"/>
      <c r="B36" s="169"/>
      <c r="C36" s="169"/>
      <c r="D36" s="169"/>
      <c r="E36" s="169"/>
      <c r="F36" s="169"/>
      <c r="G36" s="169"/>
      <c r="H36" s="170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8"/>
      <c r="B37" s="169"/>
      <c r="C37" s="169"/>
      <c r="D37" s="169"/>
      <c r="E37" s="169"/>
      <c r="F37" s="169"/>
      <c r="G37" s="169"/>
      <c r="H37" s="170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71"/>
      <c r="B38" s="172"/>
      <c r="C38" s="172"/>
      <c r="D38" s="172"/>
      <c r="E38" s="172"/>
      <c r="F38" s="172"/>
      <c r="G38" s="172"/>
      <c r="H38" s="173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 codeName="Sheet3">
    <pageSetUpPr fitToPage="1"/>
  </sheetPr>
  <dimension ref="A1:U850"/>
  <sheetViews>
    <sheetView tabSelected="1" zoomScale="56" zoomScaleNormal="78" zoomScaleSheetLayoutView="65" workbookViewId="0">
      <pane xSplit="10" ySplit="5" topLeftCell="K23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D38" sqref="D38"/>
    </sheetView>
  </sheetViews>
  <sheetFormatPr defaultColWidth="15.1796875" defaultRowHeight="14.5" x14ac:dyDescent="0.35"/>
  <cols>
    <col min="1" max="1" width="8.81640625" customWidth="1"/>
    <col min="2" max="2" width="18.6328125" customWidth="1"/>
    <col min="3" max="3" width="53.6328125" customWidth="1"/>
    <col min="4" max="4" width="68.5429687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5" customWidth="1"/>
    <col min="11" max="11" width="16.6328125" customWidth="1"/>
    <col min="12" max="12" width="13.453125" customWidth="1"/>
    <col min="13" max="13" width="17" customWidth="1"/>
    <col min="14" max="14" width="11.81640625" customWidth="1"/>
    <col min="15" max="21" width="22.36328125" customWidth="1"/>
  </cols>
  <sheetData>
    <row r="1" spans="1:21" ht="24.75" customHeight="1" thickBot="1" x14ac:dyDescent="1.05">
      <c r="A1" s="148" t="s">
        <v>9</v>
      </c>
      <c r="B1" s="148"/>
      <c r="C1" s="84">
        <f>COMMENTS!C1</f>
        <v>118597</v>
      </c>
      <c r="D1" s="129"/>
      <c r="E1" s="31"/>
      <c r="F1" s="32"/>
      <c r="G1" s="32"/>
      <c r="H1" s="14"/>
      <c r="I1" s="14"/>
      <c r="J1" s="14"/>
    </row>
    <row r="2" spans="1:21" ht="24.75" customHeight="1" thickBot="1" x14ac:dyDescent="1.05">
      <c r="A2" s="148" t="s">
        <v>10</v>
      </c>
      <c r="B2" s="148"/>
      <c r="C2" s="27" t="str">
        <f>COMMENTS!C2</f>
        <v>STUSSY EST PRINTED ZIP HOOD</v>
      </c>
      <c r="D2" s="86"/>
      <c r="F2" s="7"/>
      <c r="G2" s="7"/>
      <c r="H2" s="14"/>
      <c r="I2" s="14"/>
      <c r="J2" s="14"/>
    </row>
    <row r="3" spans="1:21" ht="22.75" customHeight="1" thickBot="1" x14ac:dyDescent="0.55000000000000004">
      <c r="A3" s="152" t="s">
        <v>29</v>
      </c>
      <c r="B3" s="153"/>
      <c r="C3" s="27" t="str">
        <f>COMMENTS!C3</f>
        <v>UNAVAILABLE</v>
      </c>
      <c r="D3" s="86"/>
      <c r="F3" s="33"/>
      <c r="G3" s="33"/>
      <c r="H3" s="34"/>
    </row>
    <row r="4" spans="1:21" ht="22.75" customHeight="1" thickBot="1" x14ac:dyDescent="0.55000000000000004">
      <c r="A4" s="148" t="s">
        <v>36</v>
      </c>
      <c r="B4" s="148"/>
      <c r="C4" s="27" t="str">
        <f>COMMENTS!C4</f>
        <v>FA25</v>
      </c>
      <c r="D4" s="86"/>
      <c r="F4" s="86"/>
      <c r="G4" s="86" t="str">
        <f>COMMENTS!F4</f>
        <v>DATE: 12/17/2024</v>
      </c>
      <c r="H4" s="34"/>
    </row>
    <row r="5" spans="1:21" ht="22.75" customHeight="1" thickBot="1" x14ac:dyDescent="0.55000000000000004">
      <c r="A5" s="151" t="s">
        <v>11</v>
      </c>
      <c r="B5" s="151"/>
      <c r="C5" s="27" t="str">
        <f>COMMENTS!C5</f>
        <v>M</v>
      </c>
      <c r="D5" s="86"/>
      <c r="F5" s="33"/>
      <c r="G5" s="33"/>
    </row>
    <row r="6" spans="1:21" ht="22.75" customHeight="1" thickBot="1" x14ac:dyDescent="0.55000000000000004">
      <c r="A6" s="152" t="s">
        <v>8</v>
      </c>
      <c r="B6" s="153"/>
      <c r="C6" s="114">
        <f>COMMENTS!C6</f>
        <v>0</v>
      </c>
      <c r="D6" s="130"/>
      <c r="J6" s="36"/>
    </row>
    <row r="7" spans="1:21" ht="39.75" customHeight="1" thickBot="1" x14ac:dyDescent="0.4">
      <c r="A7" s="37"/>
      <c r="B7" s="176" t="s">
        <v>4</v>
      </c>
      <c r="C7" s="184"/>
      <c r="D7" s="131"/>
      <c r="E7" s="38" t="s">
        <v>18</v>
      </c>
      <c r="F7" s="39"/>
      <c r="G7" s="39"/>
      <c r="H7" s="39" t="s">
        <v>19</v>
      </c>
      <c r="I7" s="40"/>
      <c r="J7" s="41"/>
      <c r="K7" s="42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36" customHeight="1" thickBot="1" x14ac:dyDescent="0.4">
      <c r="A8" s="64"/>
      <c r="B8" s="185" t="s">
        <v>6</v>
      </c>
      <c r="C8" s="186"/>
      <c r="D8" s="132"/>
      <c r="E8" s="65"/>
      <c r="F8" s="66" t="s">
        <v>72</v>
      </c>
      <c r="G8" s="66" t="s">
        <v>20</v>
      </c>
      <c r="H8" s="67" t="s">
        <v>13</v>
      </c>
      <c r="I8" s="68" t="s">
        <v>21</v>
      </c>
      <c r="J8" s="69" t="s">
        <v>22</v>
      </c>
      <c r="K8" s="69" t="s">
        <v>23</v>
      </c>
      <c r="M8" s="5"/>
      <c r="N8" s="5"/>
      <c r="O8" s="5"/>
      <c r="P8" s="5"/>
      <c r="Q8" s="5"/>
      <c r="R8" s="5"/>
      <c r="S8" s="5"/>
      <c r="T8" s="5"/>
      <c r="U8" s="5"/>
    </row>
    <row r="9" spans="1:21" ht="25" customHeight="1" x14ac:dyDescent="0.35">
      <c r="A9" s="72">
        <v>1</v>
      </c>
      <c r="B9" s="180" t="s">
        <v>24</v>
      </c>
      <c r="C9" s="181"/>
      <c r="D9" s="133" t="s">
        <v>84</v>
      </c>
      <c r="E9" s="70">
        <v>0.25</v>
      </c>
      <c r="F9" s="73">
        <f>G9-1/4</f>
        <v>7</v>
      </c>
      <c r="G9" s="73">
        <f>H9-1/4</f>
        <v>7.25</v>
      </c>
      <c r="H9" s="74">
        <v>7.5</v>
      </c>
      <c r="I9" s="75">
        <f>H9+1/4</f>
        <v>7.75</v>
      </c>
      <c r="J9" s="75">
        <f>H9+0.5</f>
        <v>8</v>
      </c>
      <c r="K9" s="76">
        <f>I9+0.5</f>
        <v>8.25</v>
      </c>
      <c r="M9" s="5"/>
      <c r="N9" s="5"/>
      <c r="O9" s="5"/>
      <c r="P9" s="5"/>
      <c r="Q9" s="5"/>
      <c r="R9" s="5"/>
      <c r="S9" s="5"/>
      <c r="T9" s="5"/>
      <c r="U9" s="5"/>
    </row>
    <row r="10" spans="1:21" ht="25" customHeight="1" x14ac:dyDescent="0.35">
      <c r="A10" s="77">
        <v>2</v>
      </c>
      <c r="B10" s="179" t="s">
        <v>41</v>
      </c>
      <c r="C10" s="179"/>
      <c r="D10" s="133" t="s">
        <v>85</v>
      </c>
      <c r="E10" s="60">
        <v>0.75</v>
      </c>
      <c r="F10" s="79">
        <f t="shared" ref="F10:G13" si="0">G10-1</f>
        <v>24</v>
      </c>
      <c r="G10" s="79">
        <f t="shared" si="0"/>
        <v>25</v>
      </c>
      <c r="H10" s="80">
        <v>26</v>
      </c>
      <c r="I10" s="81">
        <f>H10+1</f>
        <v>27</v>
      </c>
      <c r="J10" s="81">
        <f>H10+2</f>
        <v>28</v>
      </c>
      <c r="K10" s="82">
        <f>I10+2</f>
        <v>29</v>
      </c>
      <c r="M10" s="5"/>
      <c r="N10" s="5"/>
      <c r="O10" s="5"/>
      <c r="P10" s="5"/>
      <c r="Q10" s="5"/>
      <c r="R10" s="5"/>
      <c r="S10" s="5"/>
      <c r="T10" s="5"/>
      <c r="U10" s="5"/>
    </row>
    <row r="11" spans="1:21" ht="25" customHeight="1" x14ac:dyDescent="0.35">
      <c r="A11" s="77">
        <v>3</v>
      </c>
      <c r="B11" s="179" t="s">
        <v>32</v>
      </c>
      <c r="C11" s="179"/>
      <c r="D11" s="133" t="s">
        <v>86</v>
      </c>
      <c r="E11" s="60">
        <v>0.75</v>
      </c>
      <c r="F11" s="79">
        <f t="shared" si="0"/>
        <v>25</v>
      </c>
      <c r="G11" s="79">
        <f t="shared" si="0"/>
        <v>26</v>
      </c>
      <c r="H11" s="80">
        <v>27</v>
      </c>
      <c r="I11" s="81">
        <f>H11+1</f>
        <v>28</v>
      </c>
      <c r="J11" s="81">
        <f t="shared" ref="J11" si="1">H11+2</f>
        <v>29</v>
      </c>
      <c r="K11" s="82">
        <f t="shared" ref="K11" si="2">I11+2</f>
        <v>30</v>
      </c>
      <c r="M11" s="5"/>
      <c r="N11" s="5"/>
      <c r="O11" s="5"/>
      <c r="P11" s="5"/>
      <c r="Q11" s="5"/>
      <c r="R11" s="5"/>
      <c r="S11" s="5"/>
      <c r="T11" s="5"/>
      <c r="U11" s="5"/>
    </row>
    <row r="12" spans="1:21" ht="25" customHeight="1" x14ac:dyDescent="0.35">
      <c r="A12" s="77">
        <v>4</v>
      </c>
      <c r="B12" s="178" t="s">
        <v>64</v>
      </c>
      <c r="C12" s="179"/>
      <c r="D12" s="133" t="s">
        <v>87</v>
      </c>
      <c r="E12" s="60">
        <v>0.75</v>
      </c>
      <c r="F12" s="79">
        <f t="shared" si="0"/>
        <v>18</v>
      </c>
      <c r="G12" s="79">
        <f t="shared" si="0"/>
        <v>19</v>
      </c>
      <c r="H12" s="80">
        <v>20</v>
      </c>
      <c r="I12" s="81">
        <f>H12+1</f>
        <v>21</v>
      </c>
      <c r="J12" s="81">
        <f t="shared" ref="J12:K12" si="3">H12+2</f>
        <v>22</v>
      </c>
      <c r="K12" s="82">
        <f t="shared" si="3"/>
        <v>23</v>
      </c>
      <c r="M12" s="5"/>
      <c r="N12" s="5"/>
      <c r="O12" s="5"/>
      <c r="P12" s="5"/>
      <c r="Q12" s="5"/>
      <c r="R12" s="5"/>
      <c r="S12" s="5"/>
      <c r="T12" s="5"/>
      <c r="U12" s="5"/>
    </row>
    <row r="13" spans="1:21" ht="25" customHeight="1" x14ac:dyDescent="0.35">
      <c r="A13" s="72">
        <v>5</v>
      </c>
      <c r="B13" s="180" t="s">
        <v>28</v>
      </c>
      <c r="C13" s="181"/>
      <c r="D13" s="133" t="s">
        <v>88</v>
      </c>
      <c r="E13" s="60">
        <v>0.75</v>
      </c>
      <c r="F13" s="73">
        <f t="shared" si="0"/>
        <v>24</v>
      </c>
      <c r="G13" s="73">
        <f t="shared" si="0"/>
        <v>25</v>
      </c>
      <c r="H13" s="74">
        <v>26</v>
      </c>
      <c r="I13" s="75">
        <f>H13+1</f>
        <v>27</v>
      </c>
      <c r="J13" s="75">
        <f>H13+2</f>
        <v>28</v>
      </c>
      <c r="K13" s="76">
        <f>I13+2</f>
        <v>29</v>
      </c>
      <c r="M13" s="5"/>
      <c r="N13" s="5"/>
      <c r="O13" s="5"/>
      <c r="P13" s="5"/>
      <c r="Q13" s="5"/>
      <c r="R13" s="5"/>
      <c r="S13" s="5"/>
      <c r="T13" s="5"/>
      <c r="U13" s="5"/>
    </row>
    <row r="14" spans="1:21" ht="25" customHeight="1" x14ac:dyDescent="0.35">
      <c r="A14" s="77">
        <v>6</v>
      </c>
      <c r="B14" s="135" t="s">
        <v>39</v>
      </c>
      <c r="C14" s="134"/>
      <c r="D14" s="133" t="s">
        <v>89</v>
      </c>
      <c r="E14" s="60">
        <v>0.375</v>
      </c>
      <c r="F14" s="79">
        <f>G14-0.5</f>
        <v>10.5</v>
      </c>
      <c r="G14" s="79">
        <f>H14-0.5</f>
        <v>11</v>
      </c>
      <c r="H14" s="80">
        <v>11.5</v>
      </c>
      <c r="I14" s="81">
        <f>H14+0.5</f>
        <v>12</v>
      </c>
      <c r="J14" s="81">
        <f>H14+1</f>
        <v>12.5</v>
      </c>
      <c r="K14" s="82">
        <f>H14+1.5</f>
        <v>13</v>
      </c>
      <c r="M14" s="5"/>
      <c r="N14" s="5"/>
      <c r="O14" s="5"/>
      <c r="P14" s="5"/>
      <c r="Q14" s="5"/>
      <c r="R14" s="5"/>
      <c r="S14" s="5"/>
      <c r="T14" s="5"/>
      <c r="U14" s="5"/>
    </row>
    <row r="15" spans="1:21" ht="25" customHeight="1" x14ac:dyDescent="0.35">
      <c r="A15" s="77">
        <v>7</v>
      </c>
      <c r="B15" s="178" t="s">
        <v>33</v>
      </c>
      <c r="C15" s="179"/>
      <c r="D15" s="133" t="s">
        <v>90</v>
      </c>
      <c r="E15" s="60">
        <v>0.375</v>
      </c>
      <c r="F15" s="79">
        <f>G15-0.5</f>
        <v>10.75</v>
      </c>
      <c r="G15" s="79">
        <f>H15-0.5</f>
        <v>11.25</v>
      </c>
      <c r="H15" s="80">
        <v>11.75</v>
      </c>
      <c r="I15" s="81">
        <f>H15+0.5</f>
        <v>12.25</v>
      </c>
      <c r="J15" s="81">
        <f>H15+1</f>
        <v>12.75</v>
      </c>
      <c r="K15" s="82">
        <f>I15+1</f>
        <v>13.25</v>
      </c>
      <c r="M15" s="5"/>
      <c r="N15" s="5"/>
      <c r="O15" s="5"/>
      <c r="P15" s="5"/>
      <c r="Q15" s="5"/>
      <c r="R15" s="5"/>
      <c r="S15" s="5"/>
      <c r="T15" s="5"/>
      <c r="U15" s="5"/>
    </row>
    <row r="16" spans="1:21" ht="25" customHeight="1" x14ac:dyDescent="0.35">
      <c r="A16" s="77">
        <v>8</v>
      </c>
      <c r="B16" s="178" t="s">
        <v>27</v>
      </c>
      <c r="C16" s="179"/>
      <c r="D16" s="133" t="s">
        <v>91</v>
      </c>
      <c r="E16" s="60">
        <v>0.75</v>
      </c>
      <c r="F16" s="79">
        <f>G16-1</f>
        <v>18.5</v>
      </c>
      <c r="G16" s="79">
        <f>H16-1</f>
        <v>19.5</v>
      </c>
      <c r="H16" s="80">
        <v>20.5</v>
      </c>
      <c r="I16" s="81">
        <f>H16+1</f>
        <v>21.5</v>
      </c>
      <c r="J16" s="81">
        <f>H16+2</f>
        <v>22.5</v>
      </c>
      <c r="K16" s="82">
        <f>I16+2</f>
        <v>23.5</v>
      </c>
      <c r="M16" s="5"/>
      <c r="N16" s="5"/>
      <c r="O16" s="5"/>
      <c r="P16" s="5"/>
      <c r="Q16" s="5"/>
      <c r="R16" s="5"/>
      <c r="S16" s="5"/>
      <c r="T16" s="5"/>
      <c r="U16" s="5"/>
    </row>
    <row r="17" spans="1:21" ht="25" customHeight="1" x14ac:dyDescent="0.35">
      <c r="A17" s="77">
        <v>9</v>
      </c>
      <c r="B17" s="178" t="s">
        <v>37</v>
      </c>
      <c r="C17" s="179"/>
      <c r="D17" s="133" t="s">
        <v>92</v>
      </c>
      <c r="E17" s="60">
        <v>0.25</v>
      </c>
      <c r="F17" s="79">
        <f>G17-1/4</f>
        <v>3</v>
      </c>
      <c r="G17" s="79">
        <f>H17-1/4</f>
        <v>3.25</v>
      </c>
      <c r="H17" s="80">
        <v>3.5</v>
      </c>
      <c r="I17" s="81">
        <f>H17+1/4</f>
        <v>3.75</v>
      </c>
      <c r="J17" s="81">
        <f>H17+0.5</f>
        <v>4</v>
      </c>
      <c r="K17" s="82">
        <f>I17+0.5</f>
        <v>4.25</v>
      </c>
      <c r="M17" s="5"/>
      <c r="N17" s="5"/>
      <c r="O17" s="5"/>
      <c r="P17" s="5"/>
      <c r="Q17" s="5"/>
      <c r="R17" s="5"/>
      <c r="S17" s="5"/>
      <c r="T17" s="5"/>
      <c r="U17" s="5"/>
    </row>
    <row r="18" spans="1:21" ht="25" customHeight="1" x14ac:dyDescent="0.35">
      <c r="A18" s="77">
        <v>10</v>
      </c>
      <c r="B18" s="178" t="s">
        <v>42</v>
      </c>
      <c r="C18" s="179"/>
      <c r="D18" s="133" t="s">
        <v>93</v>
      </c>
      <c r="E18" s="60">
        <v>0.125</v>
      </c>
      <c r="F18" s="79">
        <f>G18-0</f>
        <v>3</v>
      </c>
      <c r="G18" s="79">
        <f>H18-0</f>
        <v>3</v>
      </c>
      <c r="H18" s="80">
        <v>3</v>
      </c>
      <c r="I18" s="81">
        <f>H18+0</f>
        <v>3</v>
      </c>
      <c r="J18" s="81">
        <f>H18+0</f>
        <v>3</v>
      </c>
      <c r="K18" s="82">
        <f>I18+0</f>
        <v>3</v>
      </c>
      <c r="M18" s="5"/>
      <c r="N18" s="5"/>
      <c r="O18" s="5"/>
      <c r="P18" s="5"/>
      <c r="Q18" s="5"/>
      <c r="R18" s="5"/>
      <c r="S18" s="5"/>
      <c r="T18" s="5"/>
      <c r="U18" s="5"/>
    </row>
    <row r="19" spans="1:21" ht="25" customHeight="1" x14ac:dyDescent="0.35">
      <c r="A19" s="72">
        <v>11</v>
      </c>
      <c r="B19" s="182" t="s">
        <v>56</v>
      </c>
      <c r="C19" s="183"/>
      <c r="D19" s="136" t="s">
        <v>94</v>
      </c>
      <c r="E19" s="60">
        <v>0.125</v>
      </c>
      <c r="F19" s="73">
        <f>G19-0</f>
        <v>3</v>
      </c>
      <c r="G19" s="73">
        <f>H19-0</f>
        <v>3</v>
      </c>
      <c r="H19" s="74">
        <v>3</v>
      </c>
      <c r="I19" s="75">
        <f>H19+0</f>
        <v>3</v>
      </c>
      <c r="J19" s="75">
        <f>H19+0</f>
        <v>3</v>
      </c>
      <c r="K19" s="76">
        <f>I19+0</f>
        <v>3</v>
      </c>
      <c r="M19" s="6"/>
      <c r="N19" s="6"/>
      <c r="O19" s="6"/>
      <c r="P19" s="6"/>
      <c r="Q19" s="6"/>
      <c r="R19" s="6"/>
      <c r="S19" s="6"/>
      <c r="T19" s="6"/>
      <c r="U19" s="6"/>
    </row>
    <row r="20" spans="1:21" ht="25" customHeight="1" x14ac:dyDescent="0.35">
      <c r="A20" s="77">
        <v>12</v>
      </c>
      <c r="B20" s="182" t="s">
        <v>50</v>
      </c>
      <c r="C20" s="183"/>
      <c r="D20" s="137" t="s">
        <v>95</v>
      </c>
      <c r="E20" s="60">
        <v>0.25</v>
      </c>
      <c r="F20" s="79">
        <f>G20-1/4</f>
        <v>15.25</v>
      </c>
      <c r="G20" s="79">
        <f>H20-1/4</f>
        <v>15.5</v>
      </c>
      <c r="H20" s="80">
        <v>15.75</v>
      </c>
      <c r="I20" s="81">
        <f>H20+1/4</f>
        <v>16</v>
      </c>
      <c r="J20" s="81">
        <f>H20+1/2</f>
        <v>16.25</v>
      </c>
      <c r="K20" s="82">
        <f>I20+0.5</f>
        <v>16.5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25" customHeight="1" x14ac:dyDescent="0.5">
      <c r="A21" s="77">
        <v>13</v>
      </c>
      <c r="B21" s="182" t="s">
        <v>51</v>
      </c>
      <c r="C21" s="183"/>
      <c r="D21" s="138" t="s">
        <v>96</v>
      </c>
      <c r="E21" s="60">
        <v>0.25</v>
      </c>
      <c r="F21" s="79">
        <f>G21-0.25</f>
        <v>10.5</v>
      </c>
      <c r="G21" s="79">
        <f>H21-0.25</f>
        <v>10.75</v>
      </c>
      <c r="H21" s="80">
        <v>11</v>
      </c>
      <c r="I21" s="81">
        <f>H21+1/4</f>
        <v>11.25</v>
      </c>
      <c r="J21" s="81">
        <f>H21+1/2</f>
        <v>11.5</v>
      </c>
      <c r="K21" s="82">
        <f>I21+0.5</f>
        <v>11.75</v>
      </c>
      <c r="M21" s="5"/>
      <c r="N21" s="5"/>
      <c r="O21" s="5"/>
      <c r="P21" s="5"/>
      <c r="Q21" s="5"/>
      <c r="R21" s="5"/>
      <c r="S21" s="5"/>
      <c r="T21" s="5"/>
      <c r="U21" s="5"/>
    </row>
    <row r="22" spans="1:21" ht="25" customHeight="1" x14ac:dyDescent="0.35">
      <c r="A22" s="77">
        <v>14</v>
      </c>
      <c r="B22" s="182" t="s">
        <v>52</v>
      </c>
      <c r="C22" s="183"/>
      <c r="D22" s="137" t="s">
        <v>97</v>
      </c>
      <c r="E22" s="60">
        <v>0.375</v>
      </c>
      <c r="F22" s="79">
        <f>G22-0.5</f>
        <v>10</v>
      </c>
      <c r="G22" s="79">
        <f>H22-0</f>
        <v>10.5</v>
      </c>
      <c r="H22" s="80">
        <v>10.5</v>
      </c>
      <c r="I22" s="81">
        <f>H22+0.5</f>
        <v>11</v>
      </c>
      <c r="J22" s="81">
        <f>H22+0.5</f>
        <v>11</v>
      </c>
      <c r="K22" s="82">
        <f>I22+1</f>
        <v>12</v>
      </c>
      <c r="M22" s="5"/>
      <c r="N22" s="5"/>
      <c r="O22" s="5"/>
      <c r="P22" s="5"/>
      <c r="Q22" s="5"/>
      <c r="R22" s="5"/>
      <c r="S22" s="5"/>
      <c r="T22" s="5"/>
      <c r="U22" s="5"/>
    </row>
    <row r="23" spans="1:21" ht="25" customHeight="1" x14ac:dyDescent="0.5">
      <c r="A23" s="77">
        <v>15</v>
      </c>
      <c r="B23" s="187" t="s">
        <v>53</v>
      </c>
      <c r="C23" s="188"/>
      <c r="D23" s="138" t="s">
        <v>98</v>
      </c>
      <c r="E23" s="60">
        <v>0.375</v>
      </c>
      <c r="F23" s="79">
        <f>G23-0.5</f>
        <v>11.5</v>
      </c>
      <c r="G23" s="79">
        <f>H23-0</f>
        <v>12</v>
      </c>
      <c r="H23" s="80">
        <v>12</v>
      </c>
      <c r="I23" s="81">
        <f>H23+0.5</f>
        <v>12.5</v>
      </c>
      <c r="J23" s="81">
        <f>H23+0.5</f>
        <v>12.5</v>
      </c>
      <c r="K23" s="82">
        <f>I23+1</f>
        <v>13.5</v>
      </c>
      <c r="M23" s="5"/>
      <c r="N23" s="5"/>
      <c r="O23" s="5"/>
      <c r="P23" s="5"/>
      <c r="Q23" s="5"/>
      <c r="R23" s="5"/>
      <c r="S23" s="5"/>
      <c r="T23" s="5"/>
      <c r="U23" s="5"/>
    </row>
    <row r="24" spans="1:21" ht="25" customHeight="1" x14ac:dyDescent="0.35">
      <c r="A24" s="77">
        <v>16</v>
      </c>
      <c r="B24" s="178" t="s">
        <v>54</v>
      </c>
      <c r="C24" s="179"/>
      <c r="D24" s="133" t="s">
        <v>99</v>
      </c>
      <c r="E24" s="60">
        <v>0.25</v>
      </c>
      <c r="F24" s="79">
        <f>G24-0.5</f>
        <v>9</v>
      </c>
      <c r="G24" s="79">
        <f>H24-0</f>
        <v>9.5</v>
      </c>
      <c r="H24" s="80">
        <v>9.5</v>
      </c>
      <c r="I24" s="81">
        <f>H24+0.5</f>
        <v>10</v>
      </c>
      <c r="J24" s="81">
        <f>H24+0.5</f>
        <v>10</v>
      </c>
      <c r="K24" s="82">
        <f>I24+0.5</f>
        <v>10.5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ht="25" customHeight="1" x14ac:dyDescent="0.35">
      <c r="A25" s="77">
        <v>17</v>
      </c>
      <c r="B25" s="178" t="s">
        <v>55</v>
      </c>
      <c r="C25" s="179"/>
      <c r="D25" s="133" t="s">
        <v>100</v>
      </c>
      <c r="E25" s="60">
        <v>0.25</v>
      </c>
      <c r="F25" s="79">
        <f>G25-0.25</f>
        <v>6</v>
      </c>
      <c r="G25" s="79">
        <f>H25</f>
        <v>6.25</v>
      </c>
      <c r="H25" s="80">
        <v>6.25</v>
      </c>
      <c r="I25" s="81">
        <f>H25+0.25</f>
        <v>6.5</v>
      </c>
      <c r="J25" s="81">
        <f>H25+0.25</f>
        <v>6.5</v>
      </c>
      <c r="K25" s="82">
        <f>I25+0.5</f>
        <v>7</v>
      </c>
      <c r="M25" s="5"/>
      <c r="N25" s="5"/>
      <c r="O25" s="5"/>
      <c r="P25" s="5"/>
      <c r="Q25" s="5"/>
      <c r="R25" s="5"/>
      <c r="S25" s="5"/>
      <c r="T25" s="5"/>
      <c r="U25" s="5"/>
    </row>
    <row r="26" spans="1:21" ht="25" customHeight="1" x14ac:dyDescent="0.35">
      <c r="A26" s="77">
        <v>18</v>
      </c>
      <c r="B26" s="178" t="s">
        <v>25</v>
      </c>
      <c r="C26" s="179"/>
      <c r="D26" s="133" t="s">
        <v>101</v>
      </c>
      <c r="E26" s="60">
        <v>0.125</v>
      </c>
      <c r="F26" s="79">
        <f>G26-1/4</f>
        <v>3.25</v>
      </c>
      <c r="G26" s="79">
        <f>H26-1/4</f>
        <v>3.5</v>
      </c>
      <c r="H26" s="80">
        <v>3.75</v>
      </c>
      <c r="I26" s="81">
        <f>H26+1/4</f>
        <v>4</v>
      </c>
      <c r="J26" s="81">
        <f>H26+1/2</f>
        <v>4.25</v>
      </c>
      <c r="K26" s="82">
        <f>I26+0.5</f>
        <v>4.5</v>
      </c>
      <c r="M26" s="5"/>
      <c r="N26" s="5"/>
      <c r="O26" s="5"/>
      <c r="P26" s="5"/>
      <c r="Q26" s="5"/>
      <c r="R26" s="5"/>
      <c r="S26" s="5"/>
      <c r="T26" s="5"/>
      <c r="U26" s="5"/>
    </row>
    <row r="27" spans="1:21" ht="25" customHeight="1" x14ac:dyDescent="0.35">
      <c r="A27" s="77">
        <v>19</v>
      </c>
      <c r="B27" s="178" t="s">
        <v>26</v>
      </c>
      <c r="C27" s="179"/>
      <c r="D27" s="133" t="s">
        <v>102</v>
      </c>
      <c r="E27" s="60">
        <v>0.125</v>
      </c>
      <c r="F27" s="79">
        <f>G27-0</f>
        <v>0.5</v>
      </c>
      <c r="G27" s="79">
        <f>H27-0</f>
        <v>0.5</v>
      </c>
      <c r="H27" s="80">
        <v>0.5</v>
      </c>
      <c r="I27" s="81">
        <f>H27+0</f>
        <v>0.5</v>
      </c>
      <c r="J27" s="81">
        <f t="shared" ref="J27:K27" si="4">H27+0</f>
        <v>0.5</v>
      </c>
      <c r="K27" s="82">
        <f t="shared" si="4"/>
        <v>0.5</v>
      </c>
      <c r="M27" s="5"/>
      <c r="N27" s="5"/>
      <c r="O27" s="5"/>
      <c r="P27" s="5"/>
      <c r="Q27" s="5"/>
      <c r="R27" s="5"/>
      <c r="S27" s="5"/>
      <c r="T27" s="5"/>
      <c r="U27" s="5"/>
    </row>
    <row r="28" spans="1:21" ht="25" customHeight="1" x14ac:dyDescent="0.35">
      <c r="A28" s="77">
        <v>20</v>
      </c>
      <c r="B28" s="178" t="s">
        <v>66</v>
      </c>
      <c r="C28" s="179"/>
      <c r="D28" s="133" t="s">
        <v>103</v>
      </c>
      <c r="E28" s="60">
        <v>0.25</v>
      </c>
      <c r="F28" s="79">
        <f>G28-0.25</f>
        <v>9</v>
      </c>
      <c r="G28" s="79">
        <f>H28-0.25</f>
        <v>9.25</v>
      </c>
      <c r="H28" s="80">
        <v>9.5</v>
      </c>
      <c r="I28" s="81">
        <f>H28+0.25</f>
        <v>9.75</v>
      </c>
      <c r="J28" s="81">
        <f>H28+0.55</f>
        <v>10.050000000000001</v>
      </c>
      <c r="K28" s="82">
        <f>I28+0.5</f>
        <v>10.25</v>
      </c>
      <c r="M28" s="5"/>
      <c r="N28" s="5"/>
      <c r="O28" s="5"/>
      <c r="P28" s="5"/>
      <c r="Q28" s="5"/>
      <c r="R28" s="5"/>
      <c r="S28" s="5"/>
      <c r="T28" s="5"/>
      <c r="U28" s="5"/>
    </row>
    <row r="29" spans="1:21" ht="25" customHeight="1" x14ac:dyDescent="0.35">
      <c r="A29" s="77">
        <v>21</v>
      </c>
      <c r="B29" s="178" t="s">
        <v>68</v>
      </c>
      <c r="C29" s="179"/>
      <c r="D29" s="133" t="s">
        <v>104</v>
      </c>
      <c r="E29" s="60">
        <v>0.25</v>
      </c>
      <c r="F29" s="79">
        <f>G29-0.25</f>
        <v>6.75</v>
      </c>
      <c r="G29" s="79">
        <f>H29-0.25</f>
        <v>7</v>
      </c>
      <c r="H29" s="80">
        <v>7.25</v>
      </c>
      <c r="I29" s="81">
        <f>H29+0.25</f>
        <v>7.5</v>
      </c>
      <c r="J29" s="81">
        <f>H29+0.5</f>
        <v>7.75</v>
      </c>
      <c r="K29" s="82">
        <f>I29+0.5</f>
        <v>8</v>
      </c>
      <c r="M29" s="5"/>
      <c r="N29" s="5"/>
      <c r="O29" s="5"/>
      <c r="P29" s="5"/>
      <c r="Q29" s="5"/>
      <c r="R29" s="5"/>
      <c r="S29" s="5"/>
      <c r="T29" s="5"/>
      <c r="U29" s="5"/>
    </row>
    <row r="30" spans="1:21" ht="25" customHeight="1" x14ac:dyDescent="0.35">
      <c r="A30" s="77">
        <v>22</v>
      </c>
      <c r="B30" s="178" t="s">
        <v>61</v>
      </c>
      <c r="C30" s="179"/>
      <c r="D30" s="133" t="s">
        <v>105</v>
      </c>
      <c r="E30" s="60">
        <v>0.25</v>
      </c>
      <c r="F30" s="79">
        <f>G30-1/4</f>
        <v>5.25</v>
      </c>
      <c r="G30" s="79">
        <f>H30-1/4</f>
        <v>5.5</v>
      </c>
      <c r="H30" s="80">
        <v>5.75</v>
      </c>
      <c r="I30" s="81">
        <f>H30+1/4</f>
        <v>6</v>
      </c>
      <c r="J30" s="81">
        <f>H30+0.5</f>
        <v>6.25</v>
      </c>
      <c r="K30" s="82">
        <f>I30+0.5</f>
        <v>6.5</v>
      </c>
      <c r="M30" s="5"/>
      <c r="N30" s="5"/>
      <c r="O30" s="5"/>
      <c r="P30" s="5"/>
      <c r="Q30" s="5"/>
      <c r="R30" s="5"/>
      <c r="S30" s="5"/>
      <c r="T30" s="5"/>
      <c r="U30" s="5"/>
    </row>
    <row r="31" spans="1:21" ht="25" customHeight="1" x14ac:dyDescent="0.35">
      <c r="A31" s="77">
        <v>23</v>
      </c>
      <c r="B31" s="178" t="s">
        <v>65</v>
      </c>
      <c r="C31" s="179"/>
      <c r="D31" s="133" t="s">
        <v>106</v>
      </c>
      <c r="E31" s="60">
        <v>0.75</v>
      </c>
      <c r="F31" s="79">
        <f>G31-1</f>
        <v>22</v>
      </c>
      <c r="G31" s="79">
        <f>H31-1</f>
        <v>23</v>
      </c>
      <c r="H31" s="80">
        <v>24</v>
      </c>
      <c r="I31" s="81">
        <f>H31+1</f>
        <v>25</v>
      </c>
      <c r="J31" s="81">
        <f t="shared" ref="J31" si="5">H31+2</f>
        <v>26</v>
      </c>
      <c r="K31" s="82">
        <f t="shared" ref="K31" si="6">I31+2</f>
        <v>27</v>
      </c>
      <c r="M31" s="5"/>
      <c r="N31" s="5"/>
      <c r="O31" s="5"/>
      <c r="P31" s="5"/>
      <c r="Q31" s="5"/>
      <c r="R31" s="5"/>
      <c r="S31" s="5"/>
      <c r="T31" s="5"/>
      <c r="U31" s="5"/>
    </row>
    <row r="32" spans="1:21" ht="25" customHeight="1" x14ac:dyDescent="0.35">
      <c r="A32" s="77">
        <v>24</v>
      </c>
      <c r="B32" s="178" t="s">
        <v>67</v>
      </c>
      <c r="C32" s="179"/>
      <c r="D32" s="133" t="s">
        <v>107</v>
      </c>
      <c r="E32" s="78">
        <v>0.375</v>
      </c>
      <c r="F32" s="79">
        <f>G32-0.5</f>
        <v>45</v>
      </c>
      <c r="G32" s="79">
        <f>H32-0.5</f>
        <v>45.5</v>
      </c>
      <c r="H32" s="80">
        <v>46</v>
      </c>
      <c r="I32" s="81">
        <f>H32+0.5</f>
        <v>46.5</v>
      </c>
      <c r="J32" s="81">
        <f>H32+1</f>
        <v>47</v>
      </c>
      <c r="K32" s="82">
        <f>I32+1</f>
        <v>47.5</v>
      </c>
      <c r="M32" s="5"/>
      <c r="N32" s="5"/>
      <c r="O32" s="5"/>
      <c r="P32" s="5"/>
      <c r="Q32" s="5"/>
      <c r="R32" s="5"/>
      <c r="S32" s="5"/>
      <c r="T32" s="5"/>
      <c r="U32" s="5"/>
    </row>
    <row r="33" spans="1:21" ht="25" customHeight="1" x14ac:dyDescent="0.35">
      <c r="A33" s="77">
        <v>25</v>
      </c>
      <c r="B33" s="178" t="s">
        <v>69</v>
      </c>
      <c r="C33" s="179"/>
      <c r="D33" s="133" t="s">
        <v>108</v>
      </c>
      <c r="E33" s="78">
        <v>0.25</v>
      </c>
      <c r="F33" s="79">
        <f>G33-0.875</f>
        <v>18.75</v>
      </c>
      <c r="G33" s="79">
        <f>H33-0.875</f>
        <v>19.625</v>
      </c>
      <c r="H33" s="80">
        <v>20.5</v>
      </c>
      <c r="I33" s="81">
        <f>H33+0.875</f>
        <v>21.375</v>
      </c>
      <c r="J33" s="81">
        <f>H33+1.75</f>
        <v>22.25</v>
      </c>
      <c r="K33" s="82">
        <f>I33+1.75</f>
        <v>23.125</v>
      </c>
      <c r="M33" s="5"/>
      <c r="N33" s="5"/>
      <c r="O33" s="5"/>
      <c r="P33" s="5"/>
      <c r="Q33" s="5"/>
      <c r="R33" s="5"/>
      <c r="S33" s="5"/>
      <c r="T33" s="5"/>
      <c r="U33" s="5"/>
    </row>
    <row r="34" spans="1:21" ht="28" hidden="1" customHeight="1" x14ac:dyDescent="0.35">
      <c r="A34" s="87">
        <v>26</v>
      </c>
      <c r="B34" s="189" t="s">
        <v>70</v>
      </c>
      <c r="C34" s="190"/>
      <c r="D34" s="139" t="s">
        <v>109</v>
      </c>
      <c r="E34" s="88">
        <v>0.125</v>
      </c>
      <c r="F34" s="89">
        <f>G34-0.25</f>
        <v>-0.5</v>
      </c>
      <c r="G34" s="89">
        <f>H34-0.25</f>
        <v>-0.25</v>
      </c>
      <c r="H34" s="90"/>
      <c r="I34" s="91">
        <f>H34+0.25</f>
        <v>0.25</v>
      </c>
      <c r="J34" s="91">
        <f>H34+0.5</f>
        <v>0.5</v>
      </c>
      <c r="K34" s="92">
        <f>I34+0.5</f>
        <v>0.75</v>
      </c>
      <c r="M34" s="6"/>
      <c r="N34" s="6"/>
      <c r="O34" s="6"/>
      <c r="P34" s="6"/>
      <c r="Q34" s="6"/>
      <c r="R34" s="6"/>
      <c r="S34" s="6"/>
      <c r="T34" s="6"/>
      <c r="U34" s="6"/>
    </row>
    <row r="35" spans="1:21" ht="53.5" customHeight="1" x14ac:dyDescent="0.35">
      <c r="A35" s="77">
        <v>26</v>
      </c>
      <c r="B35" s="178" t="s">
        <v>81</v>
      </c>
      <c r="C35" s="179"/>
      <c r="D35" s="133" t="s">
        <v>110</v>
      </c>
      <c r="E35" s="60">
        <v>0.125</v>
      </c>
      <c r="F35" s="79">
        <f>G35-0</f>
        <v>0.625</v>
      </c>
      <c r="G35" s="79">
        <f>H35-0</f>
        <v>0.625</v>
      </c>
      <c r="H35" s="80">
        <v>0.625</v>
      </c>
      <c r="I35" s="81">
        <f>H35+0</f>
        <v>0.625</v>
      </c>
      <c r="J35" s="81">
        <f>H35+0</f>
        <v>0.625</v>
      </c>
      <c r="K35" s="82">
        <f>I35+0</f>
        <v>0.625</v>
      </c>
      <c r="M35" s="5"/>
      <c r="N35" s="5"/>
      <c r="O35" s="5"/>
      <c r="P35" s="5"/>
      <c r="Q35" s="5"/>
      <c r="R35" s="5"/>
      <c r="S35" s="5"/>
      <c r="T35" s="5"/>
      <c r="U35" s="5"/>
    </row>
    <row r="36" spans="1:2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4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43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4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43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</row>
    <row r="40" spans="1:2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4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4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43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43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</row>
    <row r="44" spans="1:2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43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43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</row>
    <row r="46" spans="1:2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43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43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</row>
    <row r="48" spans="1:2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43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4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43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43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</row>
    <row r="52" spans="1:2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43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43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</row>
    <row r="54" spans="1:2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43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43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</row>
    <row r="56" spans="1:2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4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43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43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43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</row>
    <row r="60" spans="1:2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43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43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4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43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</row>
    <row r="64" spans="1:2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43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43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43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4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43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</row>
    <row r="69" spans="1:2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43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4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43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43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</row>
    <row r="73" spans="1:2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4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</row>
    <row r="74" spans="1:2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4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4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4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4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43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4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4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4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4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4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43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43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43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43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43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43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43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43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43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43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43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43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43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43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43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43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43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43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43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43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43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43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43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43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43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43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43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43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43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43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43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43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43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43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43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43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43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43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43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43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43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43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43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43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43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43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43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43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43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43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43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43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43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43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43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43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43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43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43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43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43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43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43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43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43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43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43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43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43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43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43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43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43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43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43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43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43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43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43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43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43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43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43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43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43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43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43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43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43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43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43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43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43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43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43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43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43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43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43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43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43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43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43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43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43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43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43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43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43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43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43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43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43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43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43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43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43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43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43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43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43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43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43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43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43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43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43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43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43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43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43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43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43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43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43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43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43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43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43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43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43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43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43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43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43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43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43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43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43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43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43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43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43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43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43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43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43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43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43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43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43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43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43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43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43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43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43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43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43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43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43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43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43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43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43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43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43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43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43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43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43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43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43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43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43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43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43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43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43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43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43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43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43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43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43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43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43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43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43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43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43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43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43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43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43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43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43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43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43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43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43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43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43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43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43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43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43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43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43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43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43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43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43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43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43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43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43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43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43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43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43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43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43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43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43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43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43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43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43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43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43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43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43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43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43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43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43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43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43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43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43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43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43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43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43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43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43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43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43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43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43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43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43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43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43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43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43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43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43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43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43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43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43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43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43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43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43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43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43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43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43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43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43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43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43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43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43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43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43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43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43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43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43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43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43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43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43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43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43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43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43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43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43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43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43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43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43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43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43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43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43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43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43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43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43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43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43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43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43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43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43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43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43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43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43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43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43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43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43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43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43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43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43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43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43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43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43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43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43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43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43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43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43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43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43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43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43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43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43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43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43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43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43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43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43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43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43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43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43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43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43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43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43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43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43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43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43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43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43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43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43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43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43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43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43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43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43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43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43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43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43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43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43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43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43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43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43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43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43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43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43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43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43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43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43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43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43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43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43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43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43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43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43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43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43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43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43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43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43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43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43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43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43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43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43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43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43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43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43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43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43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43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43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43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43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43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43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43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43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43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43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43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43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43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43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43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43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43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43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43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43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43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43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43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43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43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43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43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43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43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43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43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43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43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43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43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43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43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43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43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43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43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43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43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43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43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43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43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43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43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43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43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43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43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43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43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43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43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43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43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43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43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43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43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43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43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43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43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43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43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43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43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43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43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43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43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43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43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43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43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43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43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43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43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43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43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43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43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43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43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43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43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43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43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43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43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43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43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43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43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43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43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43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43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43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43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43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43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43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43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43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43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43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43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43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43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43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43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43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43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43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43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43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43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43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43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43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43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43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43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43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43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43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43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43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43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43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43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43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43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43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43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43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43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43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43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43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43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43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43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43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43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43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43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43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43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43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43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43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43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4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43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43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43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43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43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43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43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43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43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43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43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43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43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43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43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43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43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43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43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43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43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43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43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43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43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43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43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43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43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43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43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43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43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43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43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43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43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43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43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43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43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43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43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43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43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43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43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43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43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43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43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43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43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43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43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43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43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43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43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43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43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43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43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43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43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43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43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43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43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43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43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43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43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43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43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43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43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43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43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43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43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43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43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43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43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43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43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43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43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43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43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43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43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43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43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43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43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43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43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43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43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43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43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43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43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43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43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43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43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43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43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43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43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43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43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43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43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43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43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43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43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43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43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43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43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43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43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43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43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43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43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43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43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43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43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43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43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43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43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43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43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43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43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43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43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43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43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43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43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43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43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43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43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43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43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43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43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43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43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43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43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43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43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43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43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43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43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43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43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43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43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43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43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43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43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43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8"/>
      <c r="J841" s="43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8"/>
      <c r="J842" s="43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9" customHeight="1" x14ac:dyDescent="0.35">
      <c r="A843" s="5"/>
      <c r="B843" s="5"/>
      <c r="C843" s="5"/>
      <c r="D843" s="5"/>
      <c r="E843" s="11"/>
      <c r="F843" s="11"/>
      <c r="G843" s="11"/>
      <c r="H843" s="11"/>
      <c r="I843" s="8"/>
      <c r="J843" s="43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9" customHeight="1" x14ac:dyDescent="0.35">
      <c r="A844" s="5"/>
      <c r="B844" s="5"/>
      <c r="C844" s="5"/>
      <c r="D844" s="5"/>
      <c r="E844" s="11"/>
      <c r="F844" s="11"/>
      <c r="G844" s="11"/>
      <c r="H844" s="11"/>
      <c r="I844" s="8"/>
      <c r="J844" s="43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9" customHeight="1" x14ac:dyDescent="0.35">
      <c r="A845" s="5"/>
      <c r="B845" s="5"/>
      <c r="C845" s="5"/>
      <c r="D845" s="5"/>
      <c r="E845" s="11"/>
      <c r="F845" s="11"/>
      <c r="G845" s="11"/>
      <c r="H845" s="11"/>
      <c r="I845" s="8"/>
      <c r="J845" s="43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9" customHeight="1" x14ac:dyDescent="0.35">
      <c r="A846" s="5"/>
      <c r="B846" s="5"/>
      <c r="C846" s="5"/>
      <c r="D846" s="5"/>
      <c r="E846" s="11"/>
      <c r="F846" s="11"/>
      <c r="G846" s="11"/>
      <c r="H846" s="11"/>
      <c r="I846" s="8"/>
      <c r="J846" s="43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9" customHeight="1" x14ac:dyDescent="0.35">
      <c r="A847" s="5"/>
      <c r="B847" s="5"/>
      <c r="C847" s="5"/>
      <c r="D847" s="5"/>
      <c r="E847" s="11"/>
      <c r="F847" s="11"/>
      <c r="G847" s="11"/>
      <c r="H847" s="11"/>
      <c r="I847" s="8"/>
      <c r="J847" s="43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9" customHeight="1" x14ac:dyDescent="0.35">
      <c r="A848" s="5"/>
      <c r="B848" s="5"/>
      <c r="C848" s="5"/>
      <c r="D848" s="5"/>
      <c r="E848" s="11"/>
      <c r="F848" s="11"/>
      <c r="G848" s="11"/>
      <c r="H848" s="11"/>
      <c r="I848" s="8"/>
      <c r="J848" s="43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9" customHeight="1" x14ac:dyDescent="0.35">
      <c r="A849" s="5"/>
      <c r="B849" s="5"/>
      <c r="C849" s="5"/>
      <c r="D849" s="5"/>
      <c r="E849" s="11"/>
      <c r="F849" s="11"/>
      <c r="G849" s="11"/>
      <c r="H849" s="11"/>
      <c r="I849" s="8"/>
      <c r="J849" s="43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9" customHeight="1" x14ac:dyDescent="0.35">
      <c r="A850" s="5"/>
      <c r="B850" s="5"/>
      <c r="C850" s="5"/>
      <c r="D850" s="5"/>
      <c r="E850" s="11"/>
      <c r="F850" s="11"/>
      <c r="G850" s="11"/>
      <c r="H850" s="11"/>
      <c r="I850" s="8"/>
      <c r="J850" s="43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</sheetData>
  <mergeCells count="34">
    <mergeCell ref="B35:C35"/>
    <mergeCell ref="B29:C29"/>
    <mergeCell ref="B30:C30"/>
    <mergeCell ref="B31:C31"/>
    <mergeCell ref="B27:C27"/>
    <mergeCell ref="B28:C28"/>
    <mergeCell ref="B34:C34"/>
    <mergeCell ref="B33:C33"/>
    <mergeCell ref="B32:C32"/>
    <mergeCell ref="B26:C26"/>
    <mergeCell ref="B23:C23"/>
    <mergeCell ref="B24:C24"/>
    <mergeCell ref="B15:C15"/>
    <mergeCell ref="B25:C25"/>
    <mergeCell ref="B22:C22"/>
    <mergeCell ref="A1:B1"/>
    <mergeCell ref="A2:B2"/>
    <mergeCell ref="A3:B3"/>
    <mergeCell ref="A4:B4"/>
    <mergeCell ref="A5:B5"/>
    <mergeCell ref="A6:B6"/>
    <mergeCell ref="B7:C7"/>
    <mergeCell ref="B8:C8"/>
    <mergeCell ref="B9:C9"/>
    <mergeCell ref="B11:C11"/>
    <mergeCell ref="B10:C10"/>
    <mergeCell ref="B12:C12"/>
    <mergeCell ref="B13:C13"/>
    <mergeCell ref="B21:C21"/>
    <mergeCell ref="B16:C16"/>
    <mergeCell ref="B19:C19"/>
    <mergeCell ref="B17:C17"/>
    <mergeCell ref="B18:C18"/>
    <mergeCell ref="B20:C20"/>
  </mergeCells>
  <printOptions horizontalCentered="1"/>
  <pageMargins left="0.2" right="0.2" top="0.5" bottom="0.25" header="0.3" footer="0.3"/>
  <pageSetup scale="6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3D4639-48C3-4FEE-A4AF-16B51F5B30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B9481C-49FF-4323-9E61-1C0F90E6C8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8630C6-1B25-46A3-841F-19A3DA3CAC76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1ST. PROTO</vt:lpstr>
      <vt:lpstr>GRADING</vt:lpstr>
      <vt:lpstr>'1ST. PROTO'!Print_Area</vt:lpstr>
      <vt:lpstr>COMMENTS!Print_Area</vt:lpstr>
      <vt:lpstr>GRADING!Print_Area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Thi Le Thi Thanh</cp:lastModifiedBy>
  <cp:lastPrinted>2023-03-28T14:55:23Z</cp:lastPrinted>
  <dcterms:created xsi:type="dcterms:W3CDTF">2016-07-21T00:16:02Z</dcterms:created>
  <dcterms:modified xsi:type="dcterms:W3CDTF">2024-12-31T02:14:29Z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