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13" documentId="13_ncr:1_{C78DC603-3C2C-BB48-ACEC-76382394EEB6}" xr6:coauthVersionLast="47" xr6:coauthVersionMax="47" xr10:uidLastSave="{8B653C7A-1641-477E-9C9F-7D39B88CB518}"/>
  <bookViews>
    <workbookView xWindow="-110" yWindow="-110" windowWidth="19420" windowHeight="10300" activeTab="3" xr2:uid="{00000000-000D-0000-FFFF-FFFF00000000}"/>
  </bookViews>
  <sheets>
    <sheet name="COMMENTS" sheetId="1" state="hidden" r:id="rId1"/>
    <sheet name="SMS" sheetId="4" state="hidden" r:id="rId2"/>
    <sheet name="PPS" sheetId="5" state="hidden" r:id="rId3"/>
    <sheet name="GRADING" sheetId="3" r:id="rId4"/>
  </sheets>
  <definedNames>
    <definedName name="_xlnm.Print_Area" localSheetId="0">COMMENTS!$A$1:$L$32</definedName>
    <definedName name="_xlnm.Print_Area" localSheetId="3">GRADING!$A$1:$J$32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3" l="1"/>
  <c r="H10" i="3"/>
  <c r="J10" i="3" s="1"/>
  <c r="F10" i="3"/>
  <c r="E4" i="5" l="1"/>
  <c r="C3" i="5"/>
  <c r="C2" i="5"/>
  <c r="C1" i="5"/>
  <c r="J31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2" i="1"/>
  <c r="J30" i="1"/>
  <c r="J29" i="1"/>
  <c r="J28" i="1"/>
  <c r="E4" i="4"/>
  <c r="C3" i="4"/>
  <c r="C2" i="4"/>
  <c r="C1" i="4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C6" i="3"/>
  <c r="C5" i="3"/>
  <c r="C4" i="3"/>
  <c r="C3" i="3"/>
  <c r="C2" i="3"/>
  <c r="C1" i="3"/>
  <c r="H32" i="3"/>
  <c r="J32" i="3" s="1"/>
  <c r="I32" i="3"/>
  <c r="F32" i="3"/>
  <c r="H31" i="3"/>
  <c r="J31" i="3" s="1"/>
  <c r="I31" i="3"/>
  <c r="F31" i="3"/>
  <c r="H30" i="3"/>
  <c r="J30" i="3" s="1"/>
  <c r="I30" i="3"/>
  <c r="F30" i="3"/>
  <c r="H29" i="3"/>
  <c r="J29" i="3" s="1"/>
  <c r="I29" i="3"/>
  <c r="F29" i="3"/>
  <c r="H28" i="3"/>
  <c r="J28" i="3"/>
  <c r="I28" i="3"/>
  <c r="F28" i="3"/>
  <c r="H25" i="3"/>
  <c r="J25" i="3" s="1"/>
  <c r="I25" i="3"/>
  <c r="F25" i="3"/>
  <c r="H24" i="3"/>
  <c r="J24" i="3" s="1"/>
  <c r="I24" i="3"/>
  <c r="H23" i="3"/>
  <c r="J23" i="3" s="1"/>
  <c r="I23" i="3"/>
  <c r="F23" i="3"/>
  <c r="H22" i="3"/>
  <c r="J22" i="3" s="1"/>
  <c r="I22" i="3"/>
  <c r="F22" i="3"/>
  <c r="F21" i="3"/>
  <c r="H21" i="3"/>
  <c r="J21" i="3"/>
  <c r="I21" i="3"/>
  <c r="H20" i="3"/>
  <c r="J20" i="3" s="1"/>
  <c r="I20" i="3"/>
  <c r="F20" i="3"/>
  <c r="H18" i="3"/>
  <c r="J18" i="3" s="1"/>
  <c r="I18" i="3"/>
  <c r="F18" i="3"/>
  <c r="H11" i="3"/>
  <c r="J11" i="3" s="1"/>
  <c r="I11" i="3"/>
  <c r="F11" i="3"/>
  <c r="H16" i="3"/>
  <c r="J16" i="3" s="1"/>
  <c r="I16" i="3"/>
  <c r="F16" i="3"/>
  <c r="H19" i="3"/>
  <c r="J19" i="3" s="1"/>
  <c r="I19" i="3"/>
  <c r="F19" i="3"/>
  <c r="F15" i="3"/>
  <c r="H15" i="3"/>
  <c r="J15" i="3" s="1"/>
  <c r="I15" i="3"/>
  <c r="F13" i="3"/>
  <c r="H13" i="3"/>
  <c r="J13" i="3" s="1"/>
  <c r="I13" i="3"/>
  <c r="H17" i="3"/>
  <c r="J17" i="3" s="1"/>
  <c r="F14" i="3"/>
  <c r="J14" i="3"/>
  <c r="I14" i="3"/>
  <c r="H14" i="3"/>
  <c r="H12" i="3"/>
  <c r="J12" i="3"/>
  <c r="I12" i="3"/>
  <c r="F12" i="3"/>
  <c r="F26" i="3"/>
  <c r="H26" i="3"/>
  <c r="J26" i="3" s="1"/>
  <c r="I26" i="3"/>
  <c r="F24" i="3"/>
  <c r="F17" i="3"/>
  <c r="F27" i="3"/>
  <c r="F9" i="3"/>
  <c r="I17" i="3"/>
  <c r="I27" i="3"/>
  <c r="H27" i="3"/>
  <c r="J27" i="3" s="1"/>
  <c r="I9" i="3"/>
  <c r="H9" i="3"/>
  <c r="J9" i="3" s="1"/>
</calcChain>
</file>

<file path=xl/sharedStrings.xml><?xml version="1.0" encoding="utf-8"?>
<sst xmlns="http://schemas.openxmlformats.org/spreadsheetml/2006/main" count="143" uniqueCount="107">
  <si>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</si>
  <si>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</si>
  <si>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</si>
  <si>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</si>
  <si>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</si>
  <si>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</si>
  <si>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</si>
  <si>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</si>
  <si>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</si>
  <si>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</si>
  <si>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</si>
  <si>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</si>
  <si>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</si>
  <si>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</si>
  <si>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</si>
  <si>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</si>
  <si>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</si>
  <si>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</si>
  <si>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</si>
  <si>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</si>
  <si>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</si>
  <si>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</si>
  <si>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</si>
  <si>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</si>
  <si>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</si>
  <si>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</si>
  <si>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</si>
  <si>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</si>
  <si>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</si>
  <si>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</si>
  <si>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</si>
  <si>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</si>
  <si>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</si>
  <si>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</si>
  <si>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</si>
  <si>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</si>
  <si>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</si>
  <si>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</si>
  <si>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</si>
  <si>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</si>
  <si>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</si>
  <si>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</si>
  <si>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</si>
  <si>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</si>
  <si>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</si>
  <si>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</si>
  <si>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</si>
  <si>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</si>
  <si>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</si>
  <si>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</si>
  <si>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</si>
  <si>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</si>
  <si>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</si>
  <si>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</si>
  <si>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</si>
  <si>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</si>
  <si>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</si>
  <si>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</si>
  <si>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</si>
  <si>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</si>
  <si>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</si>
  <si>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</si>
  <si>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</si>
  <si>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</si>
  <si>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</si>
  <si>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FOLLOW REVISED POM ON COLUMN "H"</t>
  </si>
  <si>
    <t>SLEEVE LENGTH FROM NECK SEAM TO SLEEVE EDGE</t>
  </si>
  <si>
    <t>***REVISED POM***FOLLOW NEW MEASUREMENT</t>
  </si>
  <si>
    <t>UNAVAILABLE</t>
  </si>
  <si>
    <t>PROCEED TO PP SAMPLE WITH CHANGES.</t>
  </si>
  <si>
    <t>COMMENTS 6/17/2024 :</t>
  </si>
  <si>
    <t>SMS</t>
  </si>
  <si>
    <t>REVISED POM</t>
  </si>
  <si>
    <t>PPS</t>
  </si>
  <si>
    <t>DATE: 9/17/2024</t>
  </si>
  <si>
    <t>COMMENTS 9/17/2024 :</t>
  </si>
  <si>
    <t>PROCEED TO BULK WITH CHANGES.</t>
  </si>
  <si>
    <t>COMMENTS:  PROCEED TO BULK WITH CHANGES</t>
  </si>
  <si>
    <t>FOLLOW REVISED POM ON COLUMN "K"</t>
  </si>
  <si>
    <t>FLEECE ZIP HOODIE</t>
  </si>
  <si>
    <t>SP26</t>
  </si>
  <si>
    <t>ACROSS SHOULDERS</t>
  </si>
  <si>
    <t>ARMHOLE STRAIGHT (FROM SHOULDER FOLD TO AH SEAM)</t>
  </si>
  <si>
    <t>NGANG CỔ ( TỪ ĐƯỜNG MAY ĐẾN ĐƯỜNG MAY)</t>
  </si>
  <si>
    <t>NGỰC TẠI ĐIỂM DƯỚI NÁCH 1''- ĐO ÊM</t>
  </si>
  <si>
    <t>NGANG LAI ĐO ÊM TẠI MÉP BO</t>
  </si>
  <si>
    <t>DÀI THÂN TRC TỪ ĐỈNH VAI</t>
  </si>
  <si>
    <t>NÁCH ĐO THẲNG</t>
  </si>
  <si>
    <t>BẮP TAY TẠI ĐIỂM DƯỚI ANSCH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</si>
  <si>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</si>
  <si>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</si>
  <si>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</si>
  <si>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</si>
  <si>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</si>
  <si>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</si>
  <si>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</si>
  <si>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</si>
  <si>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</si>
  <si>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</si>
  <si>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</si>
  <si>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</si>
  <si>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</si>
  <si>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</si>
  <si>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</si>
  <si>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</si>
  <si>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</si>
  <si>
    <t>NGANG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</si>
</sst>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5" fillId="8" borderId="26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2" fontId="7" fillId="9" borderId="40" xfId="0" applyNumberFormat="1" applyFont="1" applyFill="1" applyBorder="1" applyAlignment="1">
      <alignment horizontal="center" vertical="center" wrapText="1"/>
    </xf>
    <xf numFmtId="14" fontId="9" fillId="9" borderId="23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5" fillId="9" borderId="28" xfId="0" applyNumberFormat="1" applyFont="1" applyFill="1" applyBorder="1" applyAlignment="1">
      <alignment horizontal="center" vertical="center"/>
    </xf>
    <xf numFmtId="12" fontId="22" fillId="9" borderId="39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0" fontId="25" fillId="10" borderId="11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26" fillId="0" borderId="0" xfId="0" applyFont="1"/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horizontal="left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10" borderId="11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5" fillId="0" borderId="0" xfId="0" applyFont="1" applyBorder="1"/>
    <xf numFmtId="0" fontId="5" fillId="0" borderId="21" xfId="0" applyFont="1" applyBorder="1"/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wrapText="1"/>
    </xf>
    <xf numFmtId="0" fontId="11" fillId="2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738DFA03-EB8F-4A11-837B-51D254D5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56565</xdr:colOff>
      <xdr:row>6</xdr:row>
      <xdr:rowOff>14747</xdr:rowOff>
    </xdr:from>
    <xdr:to>
      <xdr:col>2</xdr:col>
      <xdr:colOff>1664645</xdr:colOff>
      <xdr:row>26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0FED46-A4A0-48DC-9D39-FC5B9A49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565" y="2122947"/>
          <a:ext cx="3792480" cy="5941553"/>
        </a:xfrm>
        <a:prstGeom prst="rect">
          <a:avLst/>
        </a:prstGeom>
      </xdr:spPr>
    </xdr:pic>
    <xdr:clientData/>
  </xdr:twoCellAnchor>
  <xdr:twoCellAnchor editAs="oneCell">
    <xdr:from>
      <xdr:col>2</xdr:col>
      <xdr:colOff>1688127</xdr:colOff>
      <xdr:row>6</xdr:row>
      <xdr:rowOff>31343</xdr:rowOff>
    </xdr:from>
    <xdr:to>
      <xdr:col>3</xdr:col>
      <xdr:colOff>504308</xdr:colOff>
      <xdr:row>26</xdr:row>
      <xdr:rowOff>164678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CAE897-59F5-43A0-BCE7-9FD93B70D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2527" y="2139543"/>
          <a:ext cx="2410281" cy="5899135"/>
        </a:xfrm>
        <a:prstGeom prst="rect">
          <a:avLst/>
        </a:prstGeom>
      </xdr:spPr>
    </xdr:pic>
    <xdr:clientData/>
  </xdr:twoCellAnchor>
  <xdr:twoCellAnchor editAs="oneCell">
    <xdr:from>
      <xdr:col>3</xdr:col>
      <xdr:colOff>667636</xdr:colOff>
      <xdr:row>6</xdr:row>
      <xdr:rowOff>20354</xdr:rowOff>
    </xdr:from>
    <xdr:to>
      <xdr:col>6</xdr:col>
      <xdr:colOff>29887</xdr:colOff>
      <xdr:row>26</xdr:row>
      <xdr:rowOff>203200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593C5B-0B7D-43F0-B67F-519D8F980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46136" y="2128554"/>
          <a:ext cx="3400851" cy="5948646"/>
        </a:xfrm>
        <a:prstGeom prst="rect">
          <a:avLst/>
        </a:prstGeom>
      </xdr:spPr>
    </xdr:pic>
    <xdr:clientData/>
  </xdr:twoCellAnchor>
  <xdr:twoCellAnchor>
    <xdr:from>
      <xdr:col>4</xdr:col>
      <xdr:colOff>596900</xdr:colOff>
      <xdr:row>6</xdr:row>
      <xdr:rowOff>431800</xdr:rowOff>
    </xdr:from>
    <xdr:to>
      <xdr:col>5</xdr:col>
      <xdr:colOff>419100</xdr:colOff>
      <xdr:row>11</xdr:row>
      <xdr:rowOff>177800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B9E8A513-6FF8-4DBD-A49A-3DF53A578897}"/>
            </a:ext>
          </a:extLst>
        </xdr:cNvPr>
        <xdr:cNvSpPr/>
      </xdr:nvSpPr>
      <xdr:spPr>
        <a:xfrm>
          <a:off x="7594600" y="2540000"/>
          <a:ext cx="1041400" cy="13208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1053127</xdr:colOff>
      <xdr:row>5</xdr:row>
      <xdr:rowOff>472357</xdr:rowOff>
    </xdr:from>
    <xdr:to>
      <xdr:col>4</xdr:col>
      <xdr:colOff>47986</xdr:colOff>
      <xdr:row>23</xdr:row>
      <xdr:rowOff>114302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046EF9-306C-43F1-A485-2E23C1576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602834" y="2707250"/>
          <a:ext cx="5077545" cy="3808159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C5DD6B6-ABC5-4A35-A48D-1314110A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482603</xdr:rowOff>
    </xdr:from>
    <xdr:to>
      <xdr:col>2</xdr:col>
      <xdr:colOff>1608080</xdr:colOff>
      <xdr:row>23</xdr:row>
      <xdr:rowOff>103643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3F9A0-22DE-4462-BECE-F1C103D89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32080" y="2714883"/>
          <a:ext cx="5056640" cy="3792480"/>
        </a:xfrm>
        <a:prstGeom prst="rect">
          <a:avLst/>
        </a:prstGeom>
      </xdr:spPr>
    </xdr:pic>
    <xdr:clientData/>
  </xdr:twoCellAnchor>
  <xdr:twoCellAnchor editAs="oneCell">
    <xdr:from>
      <xdr:col>3</xdr:col>
      <xdr:colOff>731136</xdr:colOff>
      <xdr:row>5</xdr:row>
      <xdr:rowOff>486145</xdr:rowOff>
    </xdr:from>
    <xdr:to>
      <xdr:col>6</xdr:col>
      <xdr:colOff>507999</xdr:colOff>
      <xdr:row>23</xdr:row>
      <xdr:rowOff>137829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014938-683E-4FF3-BAA4-978683B5B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873726" y="2722255"/>
          <a:ext cx="5087284" cy="3815463"/>
        </a:xfrm>
        <a:prstGeom prst="rect">
          <a:avLst/>
        </a:prstGeom>
      </xdr:spPr>
    </xdr:pic>
    <xdr:clientData/>
  </xdr:twoCellAnchor>
  <xdr:twoCellAnchor>
    <xdr:from>
      <xdr:col>4</xdr:col>
      <xdr:colOff>1092200</xdr:colOff>
      <xdr:row>7</xdr:row>
      <xdr:rowOff>0</xdr:rowOff>
    </xdr:from>
    <xdr:to>
      <xdr:col>5</xdr:col>
      <xdr:colOff>596900</xdr:colOff>
      <xdr:row>10</xdr:row>
      <xdr:rowOff>50800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A98F9E85-9778-4F93-B80E-6224E3BE4A91}"/>
            </a:ext>
          </a:extLst>
        </xdr:cNvPr>
        <xdr:cNvSpPr/>
      </xdr:nvSpPr>
      <xdr:spPr>
        <a:xfrm>
          <a:off x="8089900" y="2565400"/>
          <a:ext cx="723900" cy="8890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588537</xdr:colOff>
      <xdr:row>0</xdr:row>
      <xdr:rowOff>0</xdr:rowOff>
    </xdr:from>
    <xdr:to>
      <xdr:col>7</xdr:col>
      <xdr:colOff>989773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87317" y="0"/>
          <a:ext cx="1624772" cy="8887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42"/>
  <sheetViews>
    <sheetView zoomScale="75" zoomScaleNormal="40" zoomScaleSheetLayoutView="62" workbookViewId="0">
      <pane xSplit="12" ySplit="5" topLeftCell="M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12.36328125" style="7" customWidth="1"/>
    <col min="5" max="5" width="17.453125" style="24" customWidth="1"/>
    <col min="6" max="6" width="19.1796875" style="10" customWidth="1"/>
    <col min="7" max="7" width="12.453125" style="10" customWidth="1"/>
    <col min="8" max="9" width="19.1796875" style="10" customWidth="1"/>
    <col min="10" max="10" width="12.453125" style="10" customWidth="1"/>
    <col min="11" max="11" width="19.1796875" style="10" customWidth="1"/>
    <col min="12" max="12" width="69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6" width="22.36328125" customWidth="1"/>
  </cols>
  <sheetData>
    <row r="1" spans="1:26" ht="32.25" customHeight="1" thickBot="1" x14ac:dyDescent="1.05">
      <c r="A1" s="124" t="s">
        <v>9</v>
      </c>
      <c r="B1" s="124"/>
      <c r="C1" s="71">
        <v>118609</v>
      </c>
      <c r="E1" s="122"/>
      <c r="F1" s="122"/>
      <c r="G1" s="122"/>
      <c r="H1" s="14"/>
      <c r="I1" s="14"/>
      <c r="J1" s="14"/>
      <c r="K1" s="14"/>
      <c r="L1" s="25"/>
    </row>
    <row r="2" spans="1:26" ht="24.75" customHeight="1" thickBot="1" x14ac:dyDescent="1.05">
      <c r="A2" s="124" t="s">
        <v>10</v>
      </c>
      <c r="B2" s="124"/>
      <c r="C2" s="44" t="s">
        <v>79</v>
      </c>
      <c r="E2" s="123"/>
      <c r="F2" s="123"/>
      <c r="G2" s="123"/>
      <c r="H2" s="14"/>
      <c r="I2" s="14"/>
      <c r="J2" s="14"/>
      <c r="K2" s="14"/>
      <c r="L2" s="26"/>
    </row>
    <row r="3" spans="1:26" ht="24.75" customHeight="1" thickBot="1" x14ac:dyDescent="1.05">
      <c r="A3" s="128" t="s">
        <v>28</v>
      </c>
      <c r="B3" s="129"/>
      <c r="C3" s="29" t="s">
        <v>68</v>
      </c>
      <c r="E3" s="23"/>
      <c r="F3" s="14"/>
      <c r="G3" s="14"/>
      <c r="H3" s="14"/>
      <c r="I3" s="14"/>
      <c r="J3" s="14"/>
      <c r="K3" s="14"/>
      <c r="L3" s="26"/>
    </row>
    <row r="4" spans="1:26" ht="22.75" customHeight="1" thickBot="1" x14ac:dyDescent="0.55000000000000004">
      <c r="A4" s="124" t="s">
        <v>35</v>
      </c>
      <c r="B4" s="124"/>
      <c r="C4" s="27" t="s">
        <v>80</v>
      </c>
      <c r="E4" s="24" t="s">
        <v>74</v>
      </c>
      <c r="G4" s="13"/>
      <c r="J4" s="13"/>
      <c r="L4" s="26"/>
    </row>
    <row r="5" spans="1:26" ht="22.75" customHeight="1" thickBot="1" x14ac:dyDescent="0.55000000000000004">
      <c r="A5" s="127" t="s">
        <v>11</v>
      </c>
      <c r="B5" s="127"/>
      <c r="C5" s="15" t="s">
        <v>13</v>
      </c>
      <c r="G5" s="13"/>
      <c r="J5" s="13"/>
      <c r="L5" s="26"/>
    </row>
    <row r="6" spans="1:26" ht="24.75" customHeight="1" thickBot="1" x14ac:dyDescent="1.05">
      <c r="A6" s="125" t="s">
        <v>8</v>
      </c>
      <c r="B6" s="126"/>
      <c r="C6" s="46"/>
      <c r="E6" s="23"/>
      <c r="F6" s="14"/>
      <c r="G6" s="14"/>
      <c r="H6" s="14"/>
      <c r="I6" s="14"/>
      <c r="J6" s="14"/>
      <c r="K6" s="14"/>
      <c r="L6" s="26"/>
    </row>
    <row r="7" spans="1:26" ht="39.75" customHeight="1" thickBot="1" x14ac:dyDescent="0.55000000000000004">
      <c r="A7" s="47"/>
      <c r="B7" s="130" t="s">
        <v>4</v>
      </c>
      <c r="C7" s="131"/>
      <c r="D7" s="51"/>
      <c r="E7" s="55" t="s">
        <v>12</v>
      </c>
      <c r="F7" s="53" t="s">
        <v>71</v>
      </c>
      <c r="G7" s="30"/>
      <c r="H7" s="87" t="s">
        <v>72</v>
      </c>
      <c r="I7" s="101" t="s">
        <v>73</v>
      </c>
      <c r="J7" s="105"/>
      <c r="K7" s="87" t="s">
        <v>72</v>
      </c>
      <c r="L7" s="48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4" customHeight="1" thickBot="1" x14ac:dyDescent="0.55000000000000004">
      <c r="A8" s="49" t="s">
        <v>5</v>
      </c>
      <c r="B8" s="132" t="s">
        <v>52</v>
      </c>
      <c r="C8" s="133"/>
      <c r="D8" s="52" t="s">
        <v>18</v>
      </c>
      <c r="E8" s="56" t="s">
        <v>13</v>
      </c>
      <c r="F8" s="54">
        <v>45461</v>
      </c>
      <c r="G8" s="50" t="s">
        <v>34</v>
      </c>
      <c r="H8" s="88">
        <v>45461</v>
      </c>
      <c r="I8" s="102">
        <v>45552</v>
      </c>
      <c r="J8" s="106" t="s">
        <v>34</v>
      </c>
      <c r="K8" s="88">
        <v>45552</v>
      </c>
      <c r="L8" s="57" t="s">
        <v>77</v>
      </c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59" customFormat="1" ht="25" customHeight="1" x14ac:dyDescent="0.5">
      <c r="A9" s="95">
        <v>1</v>
      </c>
      <c r="B9" s="134" t="s">
        <v>29</v>
      </c>
      <c r="C9" s="135"/>
      <c r="D9" s="70">
        <v>0.25</v>
      </c>
      <c r="E9" s="74">
        <v>8</v>
      </c>
      <c r="F9" s="96">
        <v>8</v>
      </c>
      <c r="G9" s="97">
        <f t="shared" ref="G9" si="0">F9-E9</f>
        <v>0</v>
      </c>
      <c r="H9" s="99"/>
      <c r="I9" s="103">
        <v>8.125</v>
      </c>
      <c r="J9" s="97">
        <f>I9-E9</f>
        <v>0.125</v>
      </c>
      <c r="K9" s="99"/>
      <c r="L9" s="98"/>
      <c r="M9" s="5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59" customFormat="1" ht="25" customHeight="1" x14ac:dyDescent="0.5">
      <c r="A10" s="107">
        <v>3</v>
      </c>
      <c r="B10" s="137" t="s">
        <v>30</v>
      </c>
      <c r="C10" s="138"/>
      <c r="D10" s="109">
        <v>0.75</v>
      </c>
      <c r="E10" s="110">
        <v>23.5</v>
      </c>
      <c r="F10" s="111">
        <v>23.5</v>
      </c>
      <c r="G10" s="112">
        <f t="shared" ref="G10" si="1">F10-E10</f>
        <v>0</v>
      </c>
      <c r="H10" s="110"/>
      <c r="I10" s="111">
        <v>23.25</v>
      </c>
      <c r="J10" s="112">
        <f>I10-E10</f>
        <v>-0.25</v>
      </c>
      <c r="K10" s="110">
        <v>24</v>
      </c>
      <c r="L10" s="113" t="s">
        <v>67</v>
      </c>
      <c r="M10" s="5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59" customFormat="1" ht="25" customHeight="1" x14ac:dyDescent="0.5">
      <c r="A11" s="45">
        <v>4</v>
      </c>
      <c r="B11" s="83" t="s">
        <v>57</v>
      </c>
      <c r="C11" s="83"/>
      <c r="D11" s="60">
        <v>0.75</v>
      </c>
      <c r="E11" s="80">
        <v>18.5</v>
      </c>
      <c r="F11" s="61">
        <v>18</v>
      </c>
      <c r="G11" s="62">
        <f t="shared" ref="G11:G17" si="2">F11-E11</f>
        <v>-0.5</v>
      </c>
      <c r="H11" s="90"/>
      <c r="I11" s="104">
        <v>18.5</v>
      </c>
      <c r="J11" s="62">
        <f t="shared" ref="J11:J27" si="3">I11-E11</f>
        <v>0</v>
      </c>
      <c r="K11" s="90"/>
      <c r="L11" s="63"/>
      <c r="M11" s="5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59" customFormat="1" ht="25" customHeight="1" x14ac:dyDescent="0.5">
      <c r="A12" s="45">
        <v>5</v>
      </c>
      <c r="B12" s="83" t="s">
        <v>14</v>
      </c>
      <c r="C12" s="83"/>
      <c r="D12" s="60">
        <v>0.75</v>
      </c>
      <c r="E12" s="74">
        <v>26</v>
      </c>
      <c r="F12" s="61">
        <v>25.5</v>
      </c>
      <c r="G12" s="62">
        <f t="shared" si="2"/>
        <v>-0.5</v>
      </c>
      <c r="H12" s="90"/>
      <c r="I12" s="104">
        <v>26</v>
      </c>
      <c r="J12" s="62">
        <f t="shared" si="3"/>
        <v>0</v>
      </c>
      <c r="K12" s="90"/>
      <c r="L12" s="63"/>
      <c r="M12" s="5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59" customFormat="1" ht="25" customHeight="1" x14ac:dyDescent="0.5">
      <c r="A13" s="45">
        <v>6</v>
      </c>
      <c r="B13" s="83" t="s">
        <v>37</v>
      </c>
      <c r="C13" s="83"/>
      <c r="D13" s="60">
        <v>0.375</v>
      </c>
      <c r="E13" s="80">
        <v>15.5</v>
      </c>
      <c r="F13" s="61">
        <v>15.5</v>
      </c>
      <c r="G13" s="62">
        <f t="shared" si="2"/>
        <v>0</v>
      </c>
      <c r="H13" s="90"/>
      <c r="I13" s="104">
        <v>15.5</v>
      </c>
      <c r="J13" s="62">
        <f t="shared" si="3"/>
        <v>0</v>
      </c>
      <c r="K13" s="90"/>
      <c r="L13" s="63"/>
      <c r="M13" s="5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59" customFormat="1" ht="25" customHeight="1" x14ac:dyDescent="0.5">
      <c r="A14" s="45">
        <v>7</v>
      </c>
      <c r="B14" s="121" t="s">
        <v>40</v>
      </c>
      <c r="C14" s="121"/>
      <c r="D14" s="60">
        <v>0.375</v>
      </c>
      <c r="E14" s="80">
        <v>10.5</v>
      </c>
      <c r="F14" s="61">
        <v>10.125</v>
      </c>
      <c r="G14" s="62">
        <f t="shared" si="2"/>
        <v>-0.375</v>
      </c>
      <c r="H14" s="90"/>
      <c r="I14" s="104">
        <v>10.625</v>
      </c>
      <c r="J14" s="62">
        <f t="shared" si="3"/>
        <v>0.125</v>
      </c>
      <c r="K14" s="90"/>
      <c r="L14" s="63"/>
      <c r="M14" s="5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59" customFormat="1" ht="25" customHeight="1" x14ac:dyDescent="0.5">
      <c r="A15" s="107">
        <v>8</v>
      </c>
      <c r="B15" s="108" t="s">
        <v>17</v>
      </c>
      <c r="C15" s="108"/>
      <c r="D15" s="109">
        <v>0.75</v>
      </c>
      <c r="E15" s="110">
        <v>31.5</v>
      </c>
      <c r="F15" s="111">
        <v>33</v>
      </c>
      <c r="G15" s="112">
        <f t="shared" si="2"/>
        <v>1.5</v>
      </c>
      <c r="H15" s="110"/>
      <c r="I15" s="111">
        <v>31</v>
      </c>
      <c r="J15" s="112">
        <f t="shared" si="3"/>
        <v>-0.5</v>
      </c>
      <c r="K15" s="110">
        <v>31</v>
      </c>
      <c r="L15" s="113" t="s">
        <v>67</v>
      </c>
      <c r="M15" s="5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59" customFormat="1" ht="25" customHeight="1" x14ac:dyDescent="0.5">
      <c r="A16" s="107">
        <v>9</v>
      </c>
      <c r="B16" s="140" t="s">
        <v>42</v>
      </c>
      <c r="C16" s="140"/>
      <c r="D16" s="109">
        <v>0.25</v>
      </c>
      <c r="E16" s="110">
        <v>3.5</v>
      </c>
      <c r="F16" s="111">
        <v>3</v>
      </c>
      <c r="G16" s="112">
        <f t="shared" si="2"/>
        <v>-0.5</v>
      </c>
      <c r="H16" s="110"/>
      <c r="I16" s="111">
        <v>3.25</v>
      </c>
      <c r="J16" s="112">
        <f t="shared" si="3"/>
        <v>-0.25</v>
      </c>
      <c r="K16" s="110"/>
      <c r="L16" s="113" t="s">
        <v>41</v>
      </c>
      <c r="M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59" customFormat="1" ht="25" customHeight="1" x14ac:dyDescent="0.5">
      <c r="A17" s="45">
        <v>10</v>
      </c>
      <c r="B17" s="136" t="s">
        <v>43</v>
      </c>
      <c r="C17" s="136"/>
      <c r="D17" s="60">
        <v>0.125</v>
      </c>
      <c r="E17" s="80">
        <v>3</v>
      </c>
      <c r="F17" s="61">
        <v>3</v>
      </c>
      <c r="G17" s="62">
        <f t="shared" si="2"/>
        <v>0</v>
      </c>
      <c r="H17" s="90"/>
      <c r="I17" s="104">
        <v>3</v>
      </c>
      <c r="J17" s="62">
        <f t="shared" si="3"/>
        <v>0</v>
      </c>
      <c r="K17" s="90"/>
      <c r="L17" s="63"/>
      <c r="M17" s="5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59" customFormat="1" ht="25" customHeight="1" x14ac:dyDescent="0.5">
      <c r="A18" s="45">
        <v>11</v>
      </c>
      <c r="B18" s="121" t="s">
        <v>44</v>
      </c>
      <c r="C18" s="121"/>
      <c r="D18" s="60">
        <v>0.125</v>
      </c>
      <c r="E18" s="74">
        <v>3</v>
      </c>
      <c r="F18" s="61">
        <v>2.875</v>
      </c>
      <c r="G18" s="62">
        <f t="shared" ref="G18" si="4">F18-E18</f>
        <v>-0.125</v>
      </c>
      <c r="H18" s="90"/>
      <c r="I18" s="104">
        <v>3</v>
      </c>
      <c r="J18" s="62">
        <f t="shared" si="3"/>
        <v>0</v>
      </c>
      <c r="K18" s="90"/>
      <c r="L18" s="8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59" customFormat="1" ht="25" customHeight="1" x14ac:dyDescent="0.5">
      <c r="A19" s="107">
        <v>12</v>
      </c>
      <c r="B19" s="108" t="s">
        <v>45</v>
      </c>
      <c r="C19" s="108"/>
      <c r="D19" s="109">
        <v>0.25</v>
      </c>
      <c r="E19" s="110">
        <v>15.25</v>
      </c>
      <c r="F19" s="111">
        <v>16</v>
      </c>
      <c r="G19" s="112">
        <f>F19-E19</f>
        <v>0.75</v>
      </c>
      <c r="H19" s="110"/>
      <c r="I19" s="111">
        <v>15.5</v>
      </c>
      <c r="J19" s="112">
        <f t="shared" si="3"/>
        <v>0.25</v>
      </c>
      <c r="K19" s="110"/>
      <c r="L19" s="113" t="s">
        <v>41</v>
      </c>
      <c r="M19" s="58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59" customFormat="1" ht="25" customHeight="1" x14ac:dyDescent="0.5">
      <c r="A20" s="45">
        <v>13</v>
      </c>
      <c r="B20" s="136" t="s">
        <v>46</v>
      </c>
      <c r="C20" s="136"/>
      <c r="D20" s="60">
        <v>0.25</v>
      </c>
      <c r="E20" s="80">
        <v>11</v>
      </c>
      <c r="F20" s="61">
        <v>11</v>
      </c>
      <c r="G20" s="62">
        <f>F20-E20</f>
        <v>0</v>
      </c>
      <c r="H20" s="90"/>
      <c r="I20" s="104">
        <v>11</v>
      </c>
      <c r="J20" s="62">
        <f t="shared" si="3"/>
        <v>0</v>
      </c>
      <c r="K20" s="90"/>
      <c r="L20" s="63"/>
      <c r="M20" s="58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59" customFormat="1" ht="25" customHeight="1" x14ac:dyDescent="0.5">
      <c r="A21" s="107">
        <v>14</v>
      </c>
      <c r="B21" s="140" t="s">
        <v>47</v>
      </c>
      <c r="C21" s="140"/>
      <c r="D21" s="109">
        <v>0.375</v>
      </c>
      <c r="E21" s="110">
        <v>11</v>
      </c>
      <c r="F21" s="111">
        <v>11.125</v>
      </c>
      <c r="G21" s="112">
        <f t="shared" ref="G21" si="5">F21-E21</f>
        <v>0.125</v>
      </c>
      <c r="H21" s="110"/>
      <c r="I21" s="111">
        <v>10.75</v>
      </c>
      <c r="J21" s="112">
        <f t="shared" si="3"/>
        <v>-0.25</v>
      </c>
      <c r="K21" s="110"/>
      <c r="L21" s="113" t="s">
        <v>41</v>
      </c>
      <c r="M21" s="58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59" customFormat="1" ht="25" customHeight="1" x14ac:dyDescent="0.5">
      <c r="A22" s="107">
        <v>15</v>
      </c>
      <c r="B22" s="139" t="s">
        <v>48</v>
      </c>
      <c r="C22" s="139"/>
      <c r="D22" s="109">
        <v>0.375</v>
      </c>
      <c r="E22" s="110">
        <v>12</v>
      </c>
      <c r="F22" s="111">
        <v>12</v>
      </c>
      <c r="G22" s="112">
        <f t="shared" ref="G22:G24" si="6">F22-E22</f>
        <v>0</v>
      </c>
      <c r="H22" s="110"/>
      <c r="I22" s="111">
        <v>11.5</v>
      </c>
      <c r="J22" s="112">
        <f t="shared" si="3"/>
        <v>-0.5</v>
      </c>
      <c r="K22" s="110"/>
      <c r="L22" s="114" t="s">
        <v>41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59" customFormat="1" ht="25" customHeight="1" x14ac:dyDescent="0.5">
      <c r="A23" s="45">
        <v>16</v>
      </c>
      <c r="B23" s="121" t="s">
        <v>49</v>
      </c>
      <c r="C23" s="121"/>
      <c r="D23" s="60">
        <v>0.25</v>
      </c>
      <c r="E23" s="80">
        <v>8.75</v>
      </c>
      <c r="F23" s="61">
        <v>8.75</v>
      </c>
      <c r="G23" s="62">
        <f t="shared" si="6"/>
        <v>0</v>
      </c>
      <c r="H23" s="90"/>
      <c r="I23" s="104">
        <v>8.75</v>
      </c>
      <c r="J23" s="62">
        <f t="shared" si="3"/>
        <v>0</v>
      </c>
      <c r="K23" s="90"/>
      <c r="L23" s="8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59" customFormat="1" ht="25" customHeight="1" x14ac:dyDescent="0.5">
      <c r="A24" s="45">
        <v>17</v>
      </c>
      <c r="B24" s="83" t="s">
        <v>50</v>
      </c>
      <c r="C24" s="83"/>
      <c r="D24" s="60">
        <v>0.25</v>
      </c>
      <c r="E24" s="80">
        <v>6</v>
      </c>
      <c r="F24" s="61">
        <v>6.25</v>
      </c>
      <c r="G24" s="62">
        <f t="shared" si="6"/>
        <v>0.25</v>
      </c>
      <c r="H24" s="90"/>
      <c r="I24" s="104">
        <v>6</v>
      </c>
      <c r="J24" s="62">
        <f t="shared" si="3"/>
        <v>0</v>
      </c>
      <c r="K24" s="90"/>
      <c r="L24" s="63"/>
      <c r="M24" s="58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59" customFormat="1" ht="25" customHeight="1" x14ac:dyDescent="0.5">
      <c r="A25" s="45">
        <v>18</v>
      </c>
      <c r="B25" s="141" t="s">
        <v>15</v>
      </c>
      <c r="C25" s="142"/>
      <c r="D25" s="60">
        <v>0.125</v>
      </c>
      <c r="E25" s="80">
        <v>3.75</v>
      </c>
      <c r="F25" s="61">
        <v>3.25</v>
      </c>
      <c r="G25" s="62">
        <f>F25-E25</f>
        <v>-0.5</v>
      </c>
      <c r="H25" s="90"/>
      <c r="I25" s="104">
        <v>3.625</v>
      </c>
      <c r="J25" s="62">
        <f t="shared" si="3"/>
        <v>-0.125</v>
      </c>
      <c r="K25" s="90"/>
      <c r="L25" s="63"/>
      <c r="M25" s="58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59" customFormat="1" ht="25" customHeight="1" x14ac:dyDescent="0.5">
      <c r="A26" s="45">
        <v>19</v>
      </c>
      <c r="B26" s="141" t="s">
        <v>16</v>
      </c>
      <c r="C26" s="142"/>
      <c r="D26" s="60">
        <v>0.125</v>
      </c>
      <c r="E26" s="80">
        <v>0.5</v>
      </c>
      <c r="F26" s="61">
        <v>0.25</v>
      </c>
      <c r="G26" s="62">
        <f>F26-E26</f>
        <v>-0.25</v>
      </c>
      <c r="H26" s="90"/>
      <c r="I26" s="104">
        <v>0.5</v>
      </c>
      <c r="J26" s="62">
        <f t="shared" si="3"/>
        <v>0</v>
      </c>
      <c r="K26" s="90"/>
      <c r="L26" s="100"/>
      <c r="M26" s="58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59" customFormat="1" ht="25" customHeight="1" x14ac:dyDescent="0.5">
      <c r="A27" s="45">
        <v>22</v>
      </c>
      <c r="B27" s="121" t="s">
        <v>53</v>
      </c>
      <c r="C27" s="121"/>
      <c r="D27" s="60">
        <v>0.25</v>
      </c>
      <c r="E27" s="80">
        <v>8.5</v>
      </c>
      <c r="F27" s="61">
        <v>8</v>
      </c>
      <c r="G27" s="62">
        <f t="shared" ref="G27" si="7">F27-E27</f>
        <v>-0.5</v>
      </c>
      <c r="H27" s="90"/>
      <c r="I27" s="104">
        <v>8.5</v>
      </c>
      <c r="J27" s="62">
        <f t="shared" si="3"/>
        <v>0</v>
      </c>
      <c r="K27" s="90"/>
      <c r="L27" s="63"/>
      <c r="M27" s="5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59" customFormat="1" ht="25" customHeight="1" x14ac:dyDescent="0.5">
      <c r="A28" s="45">
        <v>23</v>
      </c>
      <c r="B28" s="121" t="s">
        <v>55</v>
      </c>
      <c r="C28" s="121"/>
      <c r="D28" s="60">
        <v>0.25</v>
      </c>
      <c r="E28" s="80">
        <v>6.75</v>
      </c>
      <c r="F28" s="61">
        <v>6.5</v>
      </c>
      <c r="G28" s="62">
        <f t="shared" ref="G28" si="8">F28-E28</f>
        <v>-0.25</v>
      </c>
      <c r="H28" s="90">
        <v>7</v>
      </c>
      <c r="I28" s="104">
        <v>7</v>
      </c>
      <c r="J28" s="62">
        <f t="shared" ref="J28:J32" si="9">I28-H28</f>
        <v>0</v>
      </c>
      <c r="K28" s="90"/>
      <c r="L28" s="63"/>
      <c r="M28" s="58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59" customFormat="1" ht="25" customHeight="1" x14ac:dyDescent="0.5">
      <c r="A29" s="107">
        <v>24</v>
      </c>
      <c r="B29" s="139" t="s">
        <v>54</v>
      </c>
      <c r="C29" s="139"/>
      <c r="D29" s="109">
        <v>0.25</v>
      </c>
      <c r="E29" s="110">
        <v>5.5</v>
      </c>
      <c r="F29" s="111">
        <v>5</v>
      </c>
      <c r="G29" s="112">
        <f t="shared" ref="G29:G30" si="10">F29-E29</f>
        <v>-0.5</v>
      </c>
      <c r="H29" s="110">
        <v>5.75</v>
      </c>
      <c r="I29" s="111">
        <v>5.5</v>
      </c>
      <c r="J29" s="112">
        <f t="shared" si="9"/>
        <v>-0.25</v>
      </c>
      <c r="K29" s="110"/>
      <c r="L29" s="113" t="s">
        <v>41</v>
      </c>
      <c r="M29" s="58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59" customFormat="1" ht="25" customHeight="1" x14ac:dyDescent="0.5">
      <c r="A30" s="107">
        <v>25</v>
      </c>
      <c r="B30" s="108" t="s">
        <v>58</v>
      </c>
      <c r="C30" s="108"/>
      <c r="D30" s="109">
        <v>0.75</v>
      </c>
      <c r="E30" s="110">
        <v>21.5</v>
      </c>
      <c r="F30" s="111">
        <v>21.5</v>
      </c>
      <c r="G30" s="112">
        <f t="shared" si="10"/>
        <v>0</v>
      </c>
      <c r="H30" s="110">
        <v>22</v>
      </c>
      <c r="I30" s="111">
        <v>21.5</v>
      </c>
      <c r="J30" s="112">
        <f t="shared" si="9"/>
        <v>-0.5</v>
      </c>
      <c r="K30" s="110"/>
      <c r="L30" s="113" t="s">
        <v>41</v>
      </c>
      <c r="M30" s="58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59" customFormat="1" ht="25" customHeight="1" x14ac:dyDescent="0.5">
      <c r="A31" s="107">
        <v>26</v>
      </c>
      <c r="B31" s="108" t="s">
        <v>62</v>
      </c>
      <c r="C31" s="108"/>
      <c r="D31" s="109">
        <v>0.5</v>
      </c>
      <c r="E31" s="110">
        <v>46</v>
      </c>
      <c r="F31" s="111">
        <v>49</v>
      </c>
      <c r="G31" s="112">
        <f t="shared" ref="G31:G32" si="11">F31-E31</f>
        <v>3</v>
      </c>
      <c r="H31" s="110"/>
      <c r="I31" s="111">
        <v>50</v>
      </c>
      <c r="J31" s="112">
        <f t="shared" ref="J31" si="12">I31-E31</f>
        <v>4</v>
      </c>
      <c r="K31" s="110"/>
      <c r="L31" s="113" t="s">
        <v>41</v>
      </c>
      <c r="M31" s="58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59" customFormat="1" ht="25" hidden="1" customHeight="1" x14ac:dyDescent="0.5">
      <c r="A32" s="45">
        <v>28</v>
      </c>
      <c r="B32" s="121" t="s">
        <v>64</v>
      </c>
      <c r="C32" s="121"/>
      <c r="D32" s="60">
        <v>0.125</v>
      </c>
      <c r="E32" s="92"/>
      <c r="F32" s="61"/>
      <c r="G32" s="62">
        <f t="shared" si="11"/>
        <v>0</v>
      </c>
      <c r="H32" s="61"/>
      <c r="I32" s="61"/>
      <c r="J32" s="62">
        <f t="shared" si="9"/>
        <v>0</v>
      </c>
      <c r="K32" s="61"/>
      <c r="L32" s="89" t="s">
        <v>41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9" ht="19" customHeight="1" x14ac:dyDescent="0.35">
      <c r="A33" s="5"/>
      <c r="B33" s="85" t="s">
        <v>70</v>
      </c>
      <c r="C33" s="5"/>
      <c r="D33" s="8"/>
      <c r="E33" s="11"/>
      <c r="F33" s="8"/>
      <c r="G33" s="8"/>
      <c r="H33" s="8"/>
      <c r="I33" s="8"/>
      <c r="J33" s="8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9" ht="19" customHeight="1" x14ac:dyDescent="0.35">
      <c r="A34" s="5">
        <v>1</v>
      </c>
      <c r="B34" s="93" t="s">
        <v>33</v>
      </c>
      <c r="C34" s="5"/>
      <c r="D34" s="8"/>
      <c r="E34" s="11"/>
      <c r="F34" s="8"/>
      <c r="G34" s="8"/>
      <c r="H34" s="8"/>
      <c r="I34" s="8"/>
      <c r="J34" s="8"/>
      <c r="K34" s="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9" ht="19" customHeight="1" x14ac:dyDescent="0.35">
      <c r="A35" s="5">
        <v>2</v>
      </c>
      <c r="B35" s="93" t="s">
        <v>65</v>
      </c>
      <c r="C35" s="5"/>
      <c r="D35" s="8"/>
      <c r="E35" s="11"/>
      <c r="F35" s="8"/>
      <c r="G35" s="8"/>
      <c r="H35" s="8"/>
      <c r="I35" s="8"/>
      <c r="J35" s="8"/>
      <c r="K35" s="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9" ht="19" customHeight="1" x14ac:dyDescent="0.35">
      <c r="A36" s="5">
        <v>3</v>
      </c>
      <c r="B36" s="94" t="s">
        <v>39</v>
      </c>
      <c r="C36" s="5"/>
      <c r="D36" s="8"/>
      <c r="E36" s="11"/>
      <c r="F36" s="8"/>
      <c r="G36" s="8"/>
      <c r="H36" s="8"/>
      <c r="I36" s="8"/>
      <c r="J36" s="8"/>
      <c r="K36" s="8"/>
      <c r="L36" s="8"/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9" customHeight="1" x14ac:dyDescent="0.35">
      <c r="A37" s="5">
        <v>4</v>
      </c>
      <c r="B37" s="93" t="s">
        <v>69</v>
      </c>
      <c r="C37" s="5"/>
      <c r="D37" s="8"/>
      <c r="E37" s="11"/>
      <c r="F37" s="8"/>
      <c r="G37" s="8"/>
      <c r="H37" s="8"/>
      <c r="I37" s="8"/>
      <c r="J37" s="8"/>
      <c r="K37" s="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9" ht="19" customHeight="1" x14ac:dyDescent="0.35">
      <c r="A38" s="5"/>
      <c r="B38" s="85" t="s">
        <v>75</v>
      </c>
      <c r="C38" s="5"/>
      <c r="D38" s="8"/>
      <c r="E38" s="11"/>
      <c r="F38" s="8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9" ht="19" customHeight="1" x14ac:dyDescent="0.35">
      <c r="A39" s="5">
        <v>1</v>
      </c>
      <c r="B39" s="93" t="s">
        <v>33</v>
      </c>
      <c r="C39" s="5"/>
      <c r="D39" s="8"/>
      <c r="E39" s="11"/>
      <c r="F39" s="8"/>
      <c r="G39" s="8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9" ht="19" customHeight="1" x14ac:dyDescent="0.35">
      <c r="A40" s="5">
        <v>2</v>
      </c>
      <c r="B40" s="93" t="s">
        <v>78</v>
      </c>
      <c r="C40" s="5"/>
      <c r="D40" s="8"/>
      <c r="E40" s="11"/>
      <c r="F40" s="8"/>
      <c r="G40" s="8"/>
      <c r="H40" s="8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9" ht="19" customHeight="1" x14ac:dyDescent="0.35">
      <c r="A41" s="5">
        <v>3</v>
      </c>
      <c r="B41" s="93" t="s">
        <v>39</v>
      </c>
      <c r="C41" s="5"/>
      <c r="D41" s="8"/>
      <c r="E41" s="11"/>
      <c r="F41" s="8"/>
      <c r="G41" s="8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9" ht="19" customHeight="1" x14ac:dyDescent="0.35">
      <c r="A42" s="5">
        <v>4</v>
      </c>
      <c r="B42" s="93" t="s">
        <v>76</v>
      </c>
      <c r="C42" s="5"/>
      <c r="D42" s="8"/>
      <c r="E42" s="11"/>
      <c r="F42" s="8"/>
      <c r="G42" s="8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9" ht="19" customHeight="1" x14ac:dyDescent="0.35">
      <c r="A43" s="5"/>
      <c r="B43" s="94"/>
      <c r="C43" s="5"/>
      <c r="D43" s="8"/>
      <c r="E43" s="11"/>
      <c r="F43" s="8"/>
      <c r="G43" s="8"/>
      <c r="H43" s="8"/>
      <c r="I43" s="8"/>
      <c r="J43" s="8"/>
      <c r="K43" s="8"/>
      <c r="L43" s="8"/>
      <c r="M43" s="8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9" ht="19" customHeight="1" x14ac:dyDescent="0.35">
      <c r="A44" s="5"/>
      <c r="B44" s="85"/>
      <c r="C44" s="5"/>
      <c r="D44" s="8"/>
      <c r="E44" s="11"/>
      <c r="F44" s="8"/>
      <c r="G44" s="8"/>
      <c r="H44" s="8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9" ht="19" customHeight="1" x14ac:dyDescent="0.35">
      <c r="A45" s="5"/>
      <c r="B45" s="28"/>
      <c r="C45" s="5"/>
      <c r="D45" s="8"/>
      <c r="E45" s="11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9" ht="19" customHeight="1" x14ac:dyDescent="0.35">
      <c r="A46" s="5"/>
      <c r="B46" s="91"/>
      <c r="C46" s="5"/>
      <c r="D46" s="8"/>
      <c r="E46" s="11"/>
      <c r="F46" s="8"/>
      <c r="G46" s="8"/>
      <c r="H46" s="8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9" ht="19" customHeight="1" x14ac:dyDescent="0.35">
      <c r="A47" s="5"/>
      <c r="B47" s="91"/>
      <c r="C47" s="5"/>
      <c r="D47" s="8"/>
      <c r="E47" s="11"/>
      <c r="F47" s="8"/>
      <c r="G47" s="8"/>
      <c r="H47" s="8"/>
      <c r="I47" s="8"/>
      <c r="J47" s="8"/>
      <c r="K47" s="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9" ht="19" customHeight="1" x14ac:dyDescent="0.35">
      <c r="A48" s="5"/>
      <c r="B48" s="28"/>
      <c r="C48" s="5"/>
      <c r="D48" s="8"/>
      <c r="E48" s="11"/>
      <c r="F48" s="8"/>
      <c r="G48" s="8"/>
      <c r="H48" s="8"/>
      <c r="I48" s="8"/>
      <c r="J48" s="8"/>
      <c r="K48" s="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6" ht="19" customHeight="1" x14ac:dyDescent="0.35">
      <c r="A49" s="5"/>
      <c r="B49" s="28"/>
      <c r="C49" s="5"/>
      <c r="D49" s="8"/>
      <c r="E49" s="11"/>
      <c r="F49" s="8"/>
      <c r="G49" s="8"/>
      <c r="H49" s="8"/>
      <c r="I49" s="8"/>
      <c r="J49" s="8"/>
      <c r="K49" s="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6" ht="19" customHeight="1" x14ac:dyDescent="0.35">
      <c r="A50" s="5"/>
      <c r="B50" s="28"/>
      <c r="C50" s="5"/>
      <c r="D50" s="8"/>
      <c r="E50" s="11"/>
      <c r="F50" s="8"/>
      <c r="G50" s="8"/>
      <c r="H50" s="8"/>
      <c r="I50" s="8"/>
      <c r="J50" s="8"/>
      <c r="K50" s="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" customHeight="1" x14ac:dyDescent="0.35">
      <c r="A51" s="5"/>
      <c r="B51" s="28"/>
      <c r="C51" s="5"/>
      <c r="D51" s="8"/>
      <c r="E51" s="11"/>
      <c r="F51" s="8"/>
      <c r="G51" s="8"/>
      <c r="H51" s="8"/>
      <c r="I51" s="8"/>
      <c r="J51" s="8"/>
      <c r="K51" s="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" customHeight="1" x14ac:dyDescent="0.35">
      <c r="A52" s="5"/>
      <c r="B52" s="28"/>
      <c r="C52" s="5"/>
      <c r="D52" s="8"/>
      <c r="E52" s="11"/>
      <c r="F52" s="8"/>
      <c r="G52" s="8"/>
      <c r="H52" s="8"/>
      <c r="I52" s="8"/>
      <c r="J52" s="8"/>
      <c r="K52" s="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" customHeight="1" x14ac:dyDescent="0.35">
      <c r="A53" s="5"/>
      <c r="B53" s="5"/>
      <c r="C53" s="5"/>
      <c r="D53" s="8"/>
      <c r="E53" s="11"/>
      <c r="F53" s="8"/>
      <c r="G53" s="8"/>
      <c r="H53" s="8"/>
      <c r="I53" s="8"/>
      <c r="J53" s="8"/>
      <c r="K53" s="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" customHeight="1" x14ac:dyDescent="0.35">
      <c r="A54" s="5"/>
      <c r="B54" s="5"/>
      <c r="C54" s="5"/>
      <c r="D54" s="8"/>
      <c r="E54" s="11"/>
      <c r="F54" s="8"/>
      <c r="G54" s="8"/>
      <c r="H54" s="8"/>
      <c r="I54" s="8"/>
      <c r="J54" s="8"/>
      <c r="K54" s="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" customHeight="1" x14ac:dyDescent="0.35">
      <c r="A55" s="5"/>
      <c r="B55" s="5"/>
      <c r="C55" s="5"/>
      <c r="D55" s="8"/>
      <c r="E55" s="11"/>
      <c r="F55" s="8"/>
      <c r="G55" s="8"/>
      <c r="H55" s="8"/>
      <c r="I55" s="8"/>
      <c r="J55" s="8"/>
      <c r="K55" s="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" customHeight="1" x14ac:dyDescent="0.35">
      <c r="A56" s="5"/>
      <c r="B56" s="5"/>
      <c r="C56" s="5"/>
      <c r="D56" s="8"/>
      <c r="E56" s="11"/>
      <c r="F56" s="8"/>
      <c r="G56" s="8"/>
      <c r="H56" s="8"/>
      <c r="I56" s="8"/>
      <c r="J56" s="8"/>
      <c r="K56" s="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" customHeight="1" x14ac:dyDescent="0.35">
      <c r="A57" s="5"/>
      <c r="B57" s="5"/>
      <c r="C57" s="5"/>
      <c r="D57" s="8"/>
      <c r="E57" s="11"/>
      <c r="F57" s="8"/>
      <c r="G57" s="8"/>
      <c r="H57" s="8"/>
      <c r="I57" s="8"/>
      <c r="J57" s="8"/>
      <c r="K57" s="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" customHeight="1" x14ac:dyDescent="0.35">
      <c r="A58" s="5"/>
      <c r="B58" s="5"/>
      <c r="C58" s="5"/>
      <c r="D58" s="8"/>
      <c r="E58" s="11"/>
      <c r="F58" s="8"/>
      <c r="G58" s="8"/>
      <c r="H58" s="8"/>
      <c r="I58" s="8"/>
      <c r="J58" s="8"/>
      <c r="K58" s="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" customHeight="1" x14ac:dyDescent="0.35">
      <c r="A59" s="5"/>
      <c r="B59" s="5"/>
      <c r="C59" s="5"/>
      <c r="D59" s="8"/>
      <c r="E59" s="11"/>
      <c r="F59" s="8"/>
      <c r="G59" s="8"/>
      <c r="H59" s="8"/>
      <c r="I59" s="8"/>
      <c r="J59" s="8"/>
      <c r="K59" s="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" customHeight="1" x14ac:dyDescent="0.35">
      <c r="A60" s="5"/>
      <c r="B60" s="5"/>
      <c r="C60" s="5"/>
      <c r="D60" s="8"/>
      <c r="E60" s="11"/>
      <c r="F60" s="8"/>
      <c r="G60" s="8"/>
      <c r="H60" s="8"/>
      <c r="I60" s="8"/>
      <c r="J60" s="8"/>
      <c r="K60" s="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" customHeight="1" x14ac:dyDescent="0.35">
      <c r="A61" s="5"/>
      <c r="B61" s="5"/>
      <c r="C61" s="5"/>
      <c r="D61" s="8"/>
      <c r="E61" s="11"/>
      <c r="F61" s="8"/>
      <c r="G61" s="8"/>
      <c r="H61" s="8"/>
      <c r="I61" s="8"/>
      <c r="J61" s="8"/>
      <c r="K61" s="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" customHeight="1" x14ac:dyDescent="0.35">
      <c r="A62" s="5"/>
      <c r="B62" s="5"/>
      <c r="C62" s="5"/>
      <c r="D62" s="8"/>
      <c r="E62" s="11"/>
      <c r="F62" s="8"/>
      <c r="G62" s="8"/>
      <c r="H62" s="8"/>
      <c r="I62" s="8"/>
      <c r="J62" s="8"/>
      <c r="K62" s="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" customHeight="1" x14ac:dyDescent="0.35">
      <c r="A63" s="5"/>
      <c r="B63" s="5"/>
      <c r="C63" s="5"/>
      <c r="D63" s="8"/>
      <c r="E63" s="11"/>
      <c r="F63" s="8"/>
      <c r="G63" s="8"/>
      <c r="H63" s="8"/>
      <c r="I63" s="8"/>
      <c r="J63" s="8"/>
      <c r="K63" s="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" customHeight="1" x14ac:dyDescent="0.35">
      <c r="A64" s="5"/>
      <c r="B64" s="5"/>
      <c r="C64" s="5"/>
      <c r="D64" s="8"/>
      <c r="E64" s="11"/>
      <c r="F64" s="8"/>
      <c r="G64" s="8"/>
      <c r="H64" s="8"/>
      <c r="I64" s="8"/>
      <c r="J64" s="8"/>
      <c r="K64" s="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" customHeight="1" x14ac:dyDescent="0.35">
      <c r="A838" s="5"/>
      <c r="B838" s="5"/>
      <c r="C838" s="5"/>
      <c r="D838" s="8"/>
      <c r="E838" s="11"/>
      <c r="F838" s="8"/>
      <c r="G838" s="8"/>
      <c r="I838" s="8"/>
      <c r="J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" customHeight="1" x14ac:dyDescent="0.35">
      <c r="A839" s="5"/>
      <c r="B839" s="5"/>
      <c r="C839" s="5"/>
      <c r="D839" s="8"/>
      <c r="E839" s="11"/>
      <c r="F839" s="8"/>
      <c r="G839" s="8"/>
      <c r="I839" s="8"/>
      <c r="J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" customHeight="1" x14ac:dyDescent="0.35">
      <c r="A840" s="5"/>
      <c r="B840" s="5"/>
      <c r="C840" s="5"/>
      <c r="D840" s="8"/>
      <c r="E840" s="11"/>
      <c r="F840" s="8"/>
      <c r="G840" s="8"/>
      <c r="I840" s="8"/>
      <c r="J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" customHeight="1" x14ac:dyDescent="0.35">
      <c r="A841" s="5"/>
      <c r="B841" s="5"/>
      <c r="C841" s="5"/>
      <c r="D841" s="8"/>
      <c r="E841" s="11"/>
      <c r="F841" s="8"/>
      <c r="G841" s="8"/>
      <c r="I841" s="8"/>
      <c r="J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9" customHeight="1" x14ac:dyDescent="0.35">
      <c r="A842" s="5"/>
      <c r="B842" s="5"/>
      <c r="C842" s="5"/>
      <c r="D842" s="8"/>
      <c r="E842" s="11"/>
      <c r="F842" s="8"/>
      <c r="G842" s="8"/>
      <c r="I842" s="8"/>
      <c r="J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</sheetData>
  <mergeCells count="25"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  <mergeCell ref="B32:C32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</mergeCells>
  <printOptions horizontalCentered="1"/>
  <pageMargins left="0.2" right="0.2" top="0.5" bottom="0.25" header="0.3" footer="0.3"/>
  <pageSetup scale="5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DB0E-12C1-438C-B1B2-7B5A60D130F1}">
  <sheetPr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4" t="s">
        <v>0</v>
      </c>
      <c r="B1" s="124"/>
      <c r="C1" s="27">
        <f>COMMENTS!C1</f>
        <v>118609</v>
      </c>
      <c r="E1" s="152"/>
      <c r="F1" s="122"/>
      <c r="G1" s="122"/>
      <c r="H1" s="16"/>
    </row>
    <row r="2" spans="1:22" ht="24.75" customHeight="1" thickBot="1" x14ac:dyDescent="0.55000000000000004">
      <c r="A2" s="124" t="s">
        <v>1</v>
      </c>
      <c r="B2" s="124"/>
      <c r="C2" s="1" t="str">
        <f>COMMENTS!C2</f>
        <v>FLEECE ZIP HOODIE</v>
      </c>
      <c r="E2" s="153"/>
      <c r="F2" s="123"/>
      <c r="G2" s="123"/>
      <c r="H2" s="17"/>
    </row>
    <row r="3" spans="1:22" ht="22.75" customHeight="1" thickBot="1" x14ac:dyDescent="0.55000000000000004">
      <c r="A3" s="124" t="s">
        <v>2</v>
      </c>
      <c r="B3" s="124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27" t="s">
        <v>3</v>
      </c>
      <c r="B4" s="127"/>
      <c r="C4" s="15" t="s">
        <v>13</v>
      </c>
      <c r="E4" s="86" t="str">
        <f>COMMENTS!E4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4" t="s">
        <v>7</v>
      </c>
      <c r="C6" s="15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3"/>
      <c r="B7" s="144"/>
      <c r="C7" s="144"/>
      <c r="D7" s="144"/>
      <c r="E7" s="144"/>
      <c r="F7" s="144"/>
      <c r="G7" s="144"/>
      <c r="H7" s="14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6"/>
      <c r="B8" s="147"/>
      <c r="C8" s="147"/>
      <c r="D8" s="147"/>
      <c r="E8" s="147"/>
      <c r="F8" s="147"/>
      <c r="G8" s="147"/>
      <c r="H8" s="14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6"/>
      <c r="B9" s="147"/>
      <c r="C9" s="147"/>
      <c r="D9" s="147"/>
      <c r="E9" s="147"/>
      <c r="F9" s="147"/>
      <c r="G9" s="147"/>
      <c r="H9" s="14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6"/>
      <c r="B10" s="147"/>
      <c r="C10" s="147"/>
      <c r="D10" s="147"/>
      <c r="E10" s="147"/>
      <c r="F10" s="147"/>
      <c r="G10" s="147"/>
      <c r="H10" s="14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6"/>
      <c r="B11" s="147"/>
      <c r="C11" s="147"/>
      <c r="D11" s="147"/>
      <c r="E11" s="147"/>
      <c r="F11" s="147"/>
      <c r="G11" s="147"/>
      <c r="H11" s="14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6"/>
      <c r="B12" s="147"/>
      <c r="C12" s="147"/>
      <c r="D12" s="147"/>
      <c r="E12" s="147"/>
      <c r="F12" s="147"/>
      <c r="G12" s="147"/>
      <c r="H12" s="14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6"/>
      <c r="B13" s="147"/>
      <c r="C13" s="147"/>
      <c r="D13" s="147"/>
      <c r="E13" s="147"/>
      <c r="F13" s="147"/>
      <c r="G13" s="147"/>
      <c r="H13" s="14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6"/>
      <c r="B14" s="147"/>
      <c r="C14" s="147"/>
      <c r="D14" s="147"/>
      <c r="E14" s="147"/>
      <c r="F14" s="147"/>
      <c r="G14" s="147"/>
      <c r="H14" s="14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6"/>
      <c r="B15" s="147"/>
      <c r="C15" s="147"/>
      <c r="D15" s="147"/>
      <c r="E15" s="147"/>
      <c r="F15" s="147"/>
      <c r="G15" s="147"/>
      <c r="H15" s="14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6"/>
      <c r="B16" s="147"/>
      <c r="C16" s="147"/>
      <c r="D16" s="147"/>
      <c r="E16" s="147"/>
      <c r="F16" s="147"/>
      <c r="G16" s="147"/>
      <c r="H16" s="14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6"/>
      <c r="B17" s="147"/>
      <c r="C17" s="147"/>
      <c r="D17" s="147"/>
      <c r="E17" s="147"/>
      <c r="F17" s="147"/>
      <c r="G17" s="147"/>
      <c r="H17" s="14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6"/>
      <c r="B18" s="147"/>
      <c r="C18" s="147"/>
      <c r="D18" s="147"/>
      <c r="E18" s="147"/>
      <c r="F18" s="147"/>
      <c r="G18" s="147"/>
      <c r="H18" s="14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6"/>
      <c r="B19" s="147"/>
      <c r="C19" s="147"/>
      <c r="D19" s="147"/>
      <c r="E19" s="147"/>
      <c r="F19" s="147"/>
      <c r="G19" s="147"/>
      <c r="H19" s="14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6"/>
      <c r="B20" s="147"/>
      <c r="C20" s="147"/>
      <c r="D20" s="147"/>
      <c r="E20" s="147"/>
      <c r="F20" s="147"/>
      <c r="G20" s="147"/>
      <c r="H20" s="14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6"/>
      <c r="B21" s="147"/>
      <c r="C21" s="147"/>
      <c r="D21" s="147"/>
      <c r="E21" s="147"/>
      <c r="F21" s="147"/>
      <c r="G21" s="147"/>
      <c r="H21" s="14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6"/>
      <c r="B22" s="147"/>
      <c r="C22" s="147"/>
      <c r="D22" s="147"/>
      <c r="E22" s="147"/>
      <c r="F22" s="147"/>
      <c r="G22" s="147"/>
      <c r="H22" s="14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6"/>
      <c r="B23" s="147"/>
      <c r="C23" s="147"/>
      <c r="D23" s="147"/>
      <c r="E23" s="147"/>
      <c r="F23" s="147"/>
      <c r="G23" s="147"/>
      <c r="H23" s="14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6"/>
      <c r="B24" s="147"/>
      <c r="C24" s="147"/>
      <c r="D24" s="147"/>
      <c r="E24" s="147"/>
      <c r="F24" s="147"/>
      <c r="G24" s="147"/>
      <c r="H24" s="14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6"/>
      <c r="B25" s="147"/>
      <c r="C25" s="147"/>
      <c r="D25" s="147"/>
      <c r="E25" s="147"/>
      <c r="F25" s="147"/>
      <c r="G25" s="147"/>
      <c r="H25" s="14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6"/>
      <c r="B26" s="147"/>
      <c r="C26" s="147"/>
      <c r="D26" s="147"/>
      <c r="E26" s="147"/>
      <c r="F26" s="147"/>
      <c r="G26" s="147"/>
      <c r="H26" s="14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6"/>
      <c r="B27" s="147"/>
      <c r="C27" s="147"/>
      <c r="D27" s="147"/>
      <c r="E27" s="147"/>
      <c r="F27" s="147"/>
      <c r="G27" s="147"/>
      <c r="H27" s="14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6"/>
      <c r="B28" s="147"/>
      <c r="C28" s="147"/>
      <c r="D28" s="147"/>
      <c r="E28" s="147"/>
      <c r="F28" s="147"/>
      <c r="G28" s="147"/>
      <c r="H28" s="14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6"/>
      <c r="B29" s="147"/>
      <c r="C29" s="147"/>
      <c r="D29" s="147"/>
      <c r="E29" s="147"/>
      <c r="F29" s="147"/>
      <c r="G29" s="147"/>
      <c r="H29" s="14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6"/>
      <c r="B30" s="147"/>
      <c r="C30" s="147"/>
      <c r="D30" s="147"/>
      <c r="E30" s="147"/>
      <c r="F30" s="147"/>
      <c r="G30" s="147"/>
      <c r="H30" s="14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6"/>
      <c r="B31" s="147"/>
      <c r="C31" s="147"/>
      <c r="D31" s="147"/>
      <c r="E31" s="147"/>
      <c r="F31" s="147"/>
      <c r="G31" s="147"/>
      <c r="H31" s="14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6"/>
      <c r="B32" s="147"/>
      <c r="C32" s="147"/>
      <c r="D32" s="147"/>
      <c r="E32" s="147"/>
      <c r="F32" s="147"/>
      <c r="G32" s="147"/>
      <c r="H32" s="14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6"/>
      <c r="B33" s="147"/>
      <c r="C33" s="147"/>
      <c r="D33" s="147"/>
      <c r="E33" s="147"/>
      <c r="F33" s="147"/>
      <c r="G33" s="147"/>
      <c r="H33" s="14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6"/>
      <c r="B34" s="147"/>
      <c r="C34" s="147"/>
      <c r="D34" s="147"/>
      <c r="E34" s="147"/>
      <c r="F34" s="147"/>
      <c r="G34" s="147"/>
      <c r="H34" s="14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6"/>
      <c r="B35" s="147"/>
      <c r="C35" s="147"/>
      <c r="D35" s="147"/>
      <c r="E35" s="147"/>
      <c r="F35" s="147"/>
      <c r="G35" s="147"/>
      <c r="H35" s="14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6"/>
      <c r="B36" s="147"/>
      <c r="C36" s="147"/>
      <c r="D36" s="147"/>
      <c r="E36" s="147"/>
      <c r="F36" s="147"/>
      <c r="G36" s="147"/>
      <c r="H36" s="14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6"/>
      <c r="B37" s="147"/>
      <c r="C37" s="147"/>
      <c r="D37" s="147"/>
      <c r="E37" s="147"/>
      <c r="F37" s="147"/>
      <c r="G37" s="147"/>
      <c r="H37" s="14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49"/>
      <c r="B38" s="150"/>
      <c r="C38" s="150"/>
      <c r="D38" s="150"/>
      <c r="E38" s="150"/>
      <c r="F38" s="150"/>
      <c r="G38" s="150"/>
      <c r="H38" s="15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4B98-AD37-4E28-9521-EA6CE08FEE2C}">
  <sheetPr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4" t="s">
        <v>0</v>
      </c>
      <c r="B1" s="124"/>
      <c r="C1" s="27">
        <f>COMMENTS!C1</f>
        <v>118609</v>
      </c>
      <c r="E1" s="152"/>
      <c r="F1" s="122"/>
      <c r="G1" s="122"/>
      <c r="H1" s="16"/>
    </row>
    <row r="2" spans="1:22" ht="24.75" customHeight="1" thickBot="1" x14ac:dyDescent="0.55000000000000004">
      <c r="A2" s="124" t="s">
        <v>1</v>
      </c>
      <c r="B2" s="124"/>
      <c r="C2" s="1" t="str">
        <f>COMMENTS!C2</f>
        <v>FLEECE ZIP HOODIE</v>
      </c>
      <c r="E2" s="153"/>
      <c r="F2" s="123"/>
      <c r="G2" s="123"/>
      <c r="H2" s="17"/>
    </row>
    <row r="3" spans="1:22" ht="22.75" customHeight="1" thickBot="1" x14ac:dyDescent="0.55000000000000004">
      <c r="A3" s="124" t="s">
        <v>2</v>
      </c>
      <c r="B3" s="124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27" t="s">
        <v>3</v>
      </c>
      <c r="B4" s="127"/>
      <c r="C4" s="15" t="s">
        <v>13</v>
      </c>
      <c r="E4" s="86" t="str">
        <f>COMMENTS!E4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4" t="s">
        <v>7</v>
      </c>
      <c r="C6" s="15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3"/>
      <c r="B7" s="144"/>
      <c r="C7" s="144"/>
      <c r="D7" s="144"/>
      <c r="E7" s="144"/>
      <c r="F7" s="144"/>
      <c r="G7" s="144"/>
      <c r="H7" s="14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6"/>
      <c r="B8" s="147"/>
      <c r="C8" s="147"/>
      <c r="D8" s="147"/>
      <c r="E8" s="147"/>
      <c r="F8" s="147"/>
      <c r="G8" s="147"/>
      <c r="H8" s="14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6"/>
      <c r="B9" s="147"/>
      <c r="C9" s="147"/>
      <c r="D9" s="147"/>
      <c r="E9" s="147"/>
      <c r="F9" s="147"/>
      <c r="G9" s="147"/>
      <c r="H9" s="14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6"/>
      <c r="B10" s="147"/>
      <c r="C10" s="147"/>
      <c r="D10" s="147"/>
      <c r="E10" s="147"/>
      <c r="F10" s="147"/>
      <c r="G10" s="147"/>
      <c r="H10" s="14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6"/>
      <c r="B11" s="147"/>
      <c r="C11" s="147"/>
      <c r="D11" s="147"/>
      <c r="E11" s="147"/>
      <c r="F11" s="147"/>
      <c r="G11" s="147"/>
      <c r="H11" s="14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6"/>
      <c r="B12" s="147"/>
      <c r="C12" s="147"/>
      <c r="D12" s="147"/>
      <c r="E12" s="147"/>
      <c r="F12" s="147"/>
      <c r="G12" s="147"/>
      <c r="H12" s="14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6"/>
      <c r="B13" s="147"/>
      <c r="C13" s="147"/>
      <c r="D13" s="147"/>
      <c r="E13" s="147"/>
      <c r="F13" s="147"/>
      <c r="G13" s="147"/>
      <c r="H13" s="14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6"/>
      <c r="B14" s="147"/>
      <c r="C14" s="147"/>
      <c r="D14" s="147"/>
      <c r="E14" s="147"/>
      <c r="F14" s="147"/>
      <c r="G14" s="147"/>
      <c r="H14" s="14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6"/>
      <c r="B15" s="147"/>
      <c r="C15" s="147"/>
      <c r="D15" s="147"/>
      <c r="E15" s="147"/>
      <c r="F15" s="147"/>
      <c r="G15" s="147"/>
      <c r="H15" s="14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6"/>
      <c r="B16" s="147"/>
      <c r="C16" s="147"/>
      <c r="D16" s="147"/>
      <c r="E16" s="147"/>
      <c r="F16" s="147"/>
      <c r="G16" s="147"/>
      <c r="H16" s="14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6"/>
      <c r="B17" s="147"/>
      <c r="C17" s="147"/>
      <c r="D17" s="147"/>
      <c r="E17" s="147"/>
      <c r="F17" s="147"/>
      <c r="G17" s="147"/>
      <c r="H17" s="14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6"/>
      <c r="B18" s="147"/>
      <c r="C18" s="147"/>
      <c r="D18" s="147"/>
      <c r="E18" s="147"/>
      <c r="F18" s="147"/>
      <c r="G18" s="147"/>
      <c r="H18" s="14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6"/>
      <c r="B19" s="147"/>
      <c r="C19" s="147"/>
      <c r="D19" s="147"/>
      <c r="E19" s="147"/>
      <c r="F19" s="147"/>
      <c r="G19" s="147"/>
      <c r="H19" s="14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6"/>
      <c r="B20" s="147"/>
      <c r="C20" s="147"/>
      <c r="D20" s="147"/>
      <c r="E20" s="147"/>
      <c r="F20" s="147"/>
      <c r="G20" s="147"/>
      <c r="H20" s="14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6"/>
      <c r="B21" s="147"/>
      <c r="C21" s="147"/>
      <c r="D21" s="147"/>
      <c r="E21" s="147"/>
      <c r="F21" s="147"/>
      <c r="G21" s="147"/>
      <c r="H21" s="14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6"/>
      <c r="B22" s="147"/>
      <c r="C22" s="147"/>
      <c r="D22" s="147"/>
      <c r="E22" s="147"/>
      <c r="F22" s="147"/>
      <c r="G22" s="147"/>
      <c r="H22" s="14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6"/>
      <c r="B23" s="147"/>
      <c r="C23" s="147"/>
      <c r="D23" s="147"/>
      <c r="E23" s="147"/>
      <c r="F23" s="147"/>
      <c r="G23" s="147"/>
      <c r="H23" s="14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6"/>
      <c r="B24" s="147"/>
      <c r="C24" s="147"/>
      <c r="D24" s="147"/>
      <c r="E24" s="147"/>
      <c r="F24" s="147"/>
      <c r="G24" s="147"/>
      <c r="H24" s="14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6"/>
      <c r="B25" s="147"/>
      <c r="C25" s="147"/>
      <c r="D25" s="147"/>
      <c r="E25" s="147"/>
      <c r="F25" s="147"/>
      <c r="G25" s="147"/>
      <c r="H25" s="14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6"/>
      <c r="B26" s="147"/>
      <c r="C26" s="147"/>
      <c r="D26" s="147"/>
      <c r="E26" s="147"/>
      <c r="F26" s="147"/>
      <c r="G26" s="147"/>
      <c r="H26" s="14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6"/>
      <c r="B27" s="147"/>
      <c r="C27" s="147"/>
      <c r="D27" s="147"/>
      <c r="E27" s="147"/>
      <c r="F27" s="147"/>
      <c r="G27" s="147"/>
      <c r="H27" s="14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6"/>
      <c r="B28" s="147"/>
      <c r="C28" s="147"/>
      <c r="D28" s="147"/>
      <c r="E28" s="147"/>
      <c r="F28" s="147"/>
      <c r="G28" s="147"/>
      <c r="H28" s="14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6"/>
      <c r="B29" s="147"/>
      <c r="C29" s="147"/>
      <c r="D29" s="147"/>
      <c r="E29" s="147"/>
      <c r="F29" s="147"/>
      <c r="G29" s="147"/>
      <c r="H29" s="14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6"/>
      <c r="B30" s="147"/>
      <c r="C30" s="147"/>
      <c r="D30" s="147"/>
      <c r="E30" s="147"/>
      <c r="F30" s="147"/>
      <c r="G30" s="147"/>
      <c r="H30" s="14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6"/>
      <c r="B31" s="147"/>
      <c r="C31" s="147"/>
      <c r="D31" s="147"/>
      <c r="E31" s="147"/>
      <c r="F31" s="147"/>
      <c r="G31" s="147"/>
      <c r="H31" s="14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6"/>
      <c r="B32" s="147"/>
      <c r="C32" s="147"/>
      <c r="D32" s="147"/>
      <c r="E32" s="147"/>
      <c r="F32" s="147"/>
      <c r="G32" s="147"/>
      <c r="H32" s="14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6"/>
      <c r="B33" s="147"/>
      <c r="C33" s="147"/>
      <c r="D33" s="147"/>
      <c r="E33" s="147"/>
      <c r="F33" s="147"/>
      <c r="G33" s="147"/>
      <c r="H33" s="14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6"/>
      <c r="B34" s="147"/>
      <c r="C34" s="147"/>
      <c r="D34" s="147"/>
      <c r="E34" s="147"/>
      <c r="F34" s="147"/>
      <c r="G34" s="147"/>
      <c r="H34" s="14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6"/>
      <c r="B35" s="147"/>
      <c r="C35" s="147"/>
      <c r="D35" s="147"/>
      <c r="E35" s="147"/>
      <c r="F35" s="147"/>
      <c r="G35" s="147"/>
      <c r="H35" s="14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6"/>
      <c r="B36" s="147"/>
      <c r="C36" s="147"/>
      <c r="D36" s="147"/>
      <c r="E36" s="147"/>
      <c r="F36" s="147"/>
      <c r="G36" s="147"/>
      <c r="H36" s="14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6"/>
      <c r="B37" s="147"/>
      <c r="C37" s="147"/>
      <c r="D37" s="147"/>
      <c r="E37" s="147"/>
      <c r="F37" s="147"/>
      <c r="G37" s="147"/>
      <c r="H37" s="14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49"/>
      <c r="B38" s="150"/>
      <c r="C38" s="150"/>
      <c r="D38" s="150"/>
      <c r="E38" s="150"/>
      <c r="F38" s="150"/>
      <c r="G38" s="150"/>
      <c r="H38" s="15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7"/>
  <sheetViews>
    <sheetView tabSelected="1" view="pageBreakPreview" zoomScale="65" zoomScaleNormal="53" zoomScaleSheetLayoutView="65" workbookViewId="0">
      <pane xSplit="9" ySplit="5" topLeftCell="J22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B20" sqref="B20:C22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49.81640625" customWidth="1"/>
    <col min="4" max="4" width="62.8164062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5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24" t="s">
        <v>9</v>
      </c>
      <c r="B1" s="124"/>
      <c r="C1" s="84">
        <f>COMMENTS!C1</f>
        <v>118609</v>
      </c>
      <c r="D1" s="159"/>
      <c r="E1" s="31"/>
      <c r="F1" s="32"/>
      <c r="G1" s="14"/>
      <c r="H1" s="14"/>
      <c r="I1" s="14"/>
    </row>
    <row r="2" spans="1:20" ht="24.75" customHeight="1" thickBot="1" x14ac:dyDescent="1.05">
      <c r="A2" s="124" t="s">
        <v>10</v>
      </c>
      <c r="B2" s="124"/>
      <c r="C2" s="27" t="str">
        <f>COMMENTS!C2</f>
        <v>FLEECE ZIP HOODIE</v>
      </c>
      <c r="D2" s="160"/>
      <c r="F2" s="7"/>
      <c r="G2" s="14"/>
      <c r="H2" s="14"/>
      <c r="I2" s="14"/>
    </row>
    <row r="3" spans="1:20" ht="22.75" customHeight="1" thickBot="1" x14ac:dyDescent="0.55000000000000004">
      <c r="A3" s="128" t="s">
        <v>28</v>
      </c>
      <c r="B3" s="129"/>
      <c r="C3" s="27" t="str">
        <f>COMMENTS!C3</f>
        <v>UNAVAILABLE</v>
      </c>
      <c r="D3" s="160"/>
      <c r="F3" s="33"/>
      <c r="G3" s="34"/>
    </row>
    <row r="4" spans="1:20" ht="22.75" customHeight="1" thickBot="1" x14ac:dyDescent="0.55000000000000004">
      <c r="A4" s="124" t="s">
        <v>35</v>
      </c>
      <c r="B4" s="124"/>
      <c r="C4" s="27" t="str">
        <f>COMMENTS!C4</f>
        <v>SP26</v>
      </c>
      <c r="D4" s="160"/>
      <c r="F4" s="86"/>
      <c r="G4" s="34"/>
    </row>
    <row r="5" spans="1:20" ht="22.75" customHeight="1" thickBot="1" x14ac:dyDescent="0.55000000000000004">
      <c r="A5" s="127" t="s">
        <v>11</v>
      </c>
      <c r="B5" s="127"/>
      <c r="C5" s="27" t="str">
        <f>COMMENTS!C5</f>
        <v>M</v>
      </c>
      <c r="D5" s="160"/>
      <c r="F5" s="33"/>
    </row>
    <row r="6" spans="1:20" ht="22.75" customHeight="1" thickBot="1" x14ac:dyDescent="0.55000000000000004">
      <c r="A6" s="128" t="s">
        <v>8</v>
      </c>
      <c r="B6" s="129"/>
      <c r="C6" s="27">
        <f>COMMENTS!C6</f>
        <v>0</v>
      </c>
      <c r="D6" s="160"/>
      <c r="I6" s="36"/>
    </row>
    <row r="7" spans="1:20" ht="39.75" customHeight="1" thickBot="1" x14ac:dyDescent="0.4">
      <c r="A7" s="37"/>
      <c r="B7" s="154" t="s">
        <v>4</v>
      </c>
      <c r="C7" s="156"/>
      <c r="D7" s="161"/>
      <c r="E7" s="38" t="s">
        <v>18</v>
      </c>
      <c r="F7" s="39"/>
      <c r="G7" s="39" t="s">
        <v>19</v>
      </c>
      <c r="H7" s="40"/>
      <c r="I7" s="41"/>
      <c r="J7" s="42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36" customHeight="1" thickBot="1" x14ac:dyDescent="0.4">
      <c r="A8" s="64"/>
      <c r="B8" s="157" t="s">
        <v>6</v>
      </c>
      <c r="C8" s="158"/>
      <c r="D8" s="162"/>
      <c r="E8" s="65"/>
      <c r="F8" s="66" t="s">
        <v>20</v>
      </c>
      <c r="G8" s="67" t="s">
        <v>13</v>
      </c>
      <c r="H8" s="68" t="s">
        <v>21</v>
      </c>
      <c r="I8" s="69" t="s">
        <v>22</v>
      </c>
      <c r="J8" s="69" t="s">
        <v>23</v>
      </c>
      <c r="L8" s="5"/>
      <c r="M8" s="5"/>
      <c r="N8" s="5"/>
      <c r="O8" s="5"/>
      <c r="P8" s="5"/>
      <c r="Q8" s="5"/>
      <c r="R8" s="5"/>
      <c r="S8" s="5"/>
      <c r="T8" s="5"/>
    </row>
    <row r="9" spans="1:20" ht="38" customHeight="1" x14ac:dyDescent="0.35">
      <c r="A9" s="72">
        <v>1</v>
      </c>
      <c r="B9" s="163" t="s">
        <v>24</v>
      </c>
      <c r="C9" s="164"/>
      <c r="D9" s="165" t="s">
        <v>83</v>
      </c>
      <c r="E9" s="70">
        <v>0.25</v>
      </c>
      <c r="F9" s="73">
        <f>G9-1/4</f>
        <v>7.75</v>
      </c>
      <c r="G9" s="74">
        <v>8</v>
      </c>
      <c r="H9" s="75">
        <f>G9+1/4</f>
        <v>8.25</v>
      </c>
      <c r="I9" s="75">
        <f>G9+0.5</f>
        <v>8.5</v>
      </c>
      <c r="J9" s="76">
        <f>H9+0.5</f>
        <v>8.75</v>
      </c>
      <c r="L9" s="5"/>
      <c r="M9" s="5"/>
      <c r="N9" s="5"/>
      <c r="O9" s="5"/>
      <c r="P9" s="5"/>
      <c r="Q9" s="5"/>
      <c r="R9" s="5"/>
      <c r="S9" s="5"/>
      <c r="T9" s="5"/>
    </row>
    <row r="10" spans="1:20" s="120" customFormat="1" ht="38" customHeight="1" x14ac:dyDescent="0.45">
      <c r="A10" s="115">
        <v>2</v>
      </c>
      <c r="B10" s="166" t="s">
        <v>81</v>
      </c>
      <c r="C10" s="166"/>
      <c r="D10" s="167" t="s">
        <v>106</v>
      </c>
      <c r="E10" s="116">
        <v>0.5</v>
      </c>
      <c r="F10" s="117">
        <f>G10-1</f>
        <v>19.5</v>
      </c>
      <c r="G10" s="92">
        <v>20.5</v>
      </c>
      <c r="H10" s="118">
        <f>G10+1</f>
        <v>21.5</v>
      </c>
      <c r="I10" s="118">
        <f>G10+2</f>
        <v>22.5</v>
      </c>
      <c r="J10" s="119">
        <f>H10+2</f>
        <v>23.5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38" customHeight="1" x14ac:dyDescent="0.35">
      <c r="A11" s="77">
        <v>3</v>
      </c>
      <c r="B11" s="168" t="s">
        <v>31</v>
      </c>
      <c r="C11" s="168"/>
      <c r="D11" s="167" t="s">
        <v>84</v>
      </c>
      <c r="E11" s="60">
        <v>0.75</v>
      </c>
      <c r="F11" s="79">
        <f t="shared" ref="F11:F13" si="0">G11-1</f>
        <v>22</v>
      </c>
      <c r="G11" s="80">
        <v>23</v>
      </c>
      <c r="H11" s="81">
        <f>G11+1</f>
        <v>24</v>
      </c>
      <c r="I11" s="81">
        <f t="shared" ref="I11" si="1">G11+2</f>
        <v>25</v>
      </c>
      <c r="J11" s="82">
        <f t="shared" ref="J11" si="2">H11+2</f>
        <v>26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ht="38" customHeight="1" x14ac:dyDescent="0.35">
      <c r="A12" s="77">
        <v>4</v>
      </c>
      <c r="B12" s="169" t="s">
        <v>59</v>
      </c>
      <c r="C12" s="168"/>
      <c r="D12" s="165" t="s">
        <v>85</v>
      </c>
      <c r="E12" s="60">
        <v>0.75</v>
      </c>
      <c r="F12" s="79">
        <f t="shared" si="0"/>
        <v>17.5</v>
      </c>
      <c r="G12" s="80">
        <v>18.5</v>
      </c>
      <c r="H12" s="81">
        <f>G12+1</f>
        <v>19.5</v>
      </c>
      <c r="I12" s="81">
        <f t="shared" ref="I12:J12" si="3">G12+2</f>
        <v>20.5</v>
      </c>
      <c r="J12" s="82">
        <f t="shared" si="3"/>
        <v>21.5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38" customHeight="1" x14ac:dyDescent="0.35">
      <c r="A13" s="72">
        <v>5</v>
      </c>
      <c r="B13" s="163" t="s">
        <v>27</v>
      </c>
      <c r="C13" s="164"/>
      <c r="D13" s="165" t="s">
        <v>86</v>
      </c>
      <c r="E13" s="60">
        <v>0.75</v>
      </c>
      <c r="F13" s="73">
        <f t="shared" si="0"/>
        <v>26.5</v>
      </c>
      <c r="G13" s="74">
        <v>27.5</v>
      </c>
      <c r="H13" s="75">
        <f>G13+1</f>
        <v>28.5</v>
      </c>
      <c r="I13" s="75">
        <f>G13+2</f>
        <v>29.5</v>
      </c>
      <c r="J13" s="76">
        <f>H13+2</f>
        <v>30.5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ht="38" customHeight="1" x14ac:dyDescent="0.35">
      <c r="A14" s="77">
        <v>6</v>
      </c>
      <c r="B14" s="163" t="s">
        <v>82</v>
      </c>
      <c r="C14" s="164"/>
      <c r="D14" s="165" t="s">
        <v>87</v>
      </c>
      <c r="E14" s="60">
        <v>0.375</v>
      </c>
      <c r="F14" s="79">
        <f>G14-0.5</f>
        <v>11.5</v>
      </c>
      <c r="G14" s="80">
        <v>12</v>
      </c>
      <c r="H14" s="81">
        <f>G14+0.5</f>
        <v>12.5</v>
      </c>
      <c r="I14" s="81">
        <f>G14+1</f>
        <v>13</v>
      </c>
      <c r="J14" s="82">
        <f>G14+1.5</f>
        <v>13.5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ht="38" customHeight="1" x14ac:dyDescent="0.35">
      <c r="A15" s="77">
        <v>7</v>
      </c>
      <c r="B15" s="169" t="s">
        <v>32</v>
      </c>
      <c r="C15" s="168"/>
      <c r="D15" s="165" t="s">
        <v>88</v>
      </c>
      <c r="E15" s="60">
        <v>0.375</v>
      </c>
      <c r="F15" s="79">
        <f>G15-0.5</f>
        <v>10</v>
      </c>
      <c r="G15" s="80">
        <v>10.5</v>
      </c>
      <c r="H15" s="81">
        <f>G15+0.5</f>
        <v>11</v>
      </c>
      <c r="I15" s="81">
        <f>G15+1</f>
        <v>11.5</v>
      </c>
      <c r="J15" s="82">
        <f>H15+1</f>
        <v>12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38" customHeight="1" x14ac:dyDescent="0.35">
      <c r="A16" s="77">
        <v>8</v>
      </c>
      <c r="B16" s="169" t="s">
        <v>66</v>
      </c>
      <c r="C16" s="168"/>
      <c r="D16" s="165" t="s">
        <v>89</v>
      </c>
      <c r="E16" s="60">
        <v>0.75</v>
      </c>
      <c r="F16" s="79">
        <f>G16-1</f>
        <v>27</v>
      </c>
      <c r="G16" s="80">
        <v>28</v>
      </c>
      <c r="H16" s="81">
        <f>G16+1</f>
        <v>29</v>
      </c>
      <c r="I16" s="81">
        <f>G16+2</f>
        <v>30</v>
      </c>
      <c r="J16" s="82">
        <f>H16+2</f>
        <v>31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ht="38" customHeight="1" x14ac:dyDescent="0.35">
      <c r="A17" s="77">
        <v>9</v>
      </c>
      <c r="B17" s="169" t="s">
        <v>36</v>
      </c>
      <c r="C17" s="168"/>
      <c r="D17" s="165" t="s">
        <v>90</v>
      </c>
      <c r="E17" s="60">
        <v>0.25</v>
      </c>
      <c r="F17" s="79">
        <f>G17-1/4</f>
        <v>3.25</v>
      </c>
      <c r="G17" s="80">
        <v>3.5</v>
      </c>
      <c r="H17" s="81">
        <f>G17+1/4</f>
        <v>3.75</v>
      </c>
      <c r="I17" s="81">
        <f>G17+0.5</f>
        <v>4</v>
      </c>
      <c r="J17" s="82">
        <f>H17+0.5</f>
        <v>4.25</v>
      </c>
      <c r="L17" s="5"/>
      <c r="M17" s="5"/>
      <c r="N17" s="5"/>
      <c r="O17" s="5"/>
      <c r="P17" s="5"/>
      <c r="Q17" s="5"/>
      <c r="R17" s="5"/>
      <c r="S17" s="5"/>
      <c r="T17" s="5"/>
    </row>
    <row r="18" spans="1:20" ht="38" customHeight="1" x14ac:dyDescent="0.35">
      <c r="A18" s="77">
        <v>10</v>
      </c>
      <c r="B18" s="169" t="s">
        <v>38</v>
      </c>
      <c r="C18" s="168"/>
      <c r="D18" s="165" t="s">
        <v>91</v>
      </c>
      <c r="E18" s="60">
        <v>0.125</v>
      </c>
      <c r="F18" s="79">
        <f>G18-0</f>
        <v>3</v>
      </c>
      <c r="G18" s="80">
        <v>3</v>
      </c>
      <c r="H18" s="81">
        <f>G18+0</f>
        <v>3</v>
      </c>
      <c r="I18" s="81">
        <f>G18+0</f>
        <v>3</v>
      </c>
      <c r="J18" s="82">
        <f>H18+0</f>
        <v>3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ht="38" customHeight="1" x14ac:dyDescent="0.35">
      <c r="A19" s="72">
        <v>11</v>
      </c>
      <c r="B19" s="170" t="s">
        <v>51</v>
      </c>
      <c r="C19" s="171"/>
      <c r="D19" s="165" t="s">
        <v>92</v>
      </c>
      <c r="E19" s="60">
        <v>0.125</v>
      </c>
      <c r="F19" s="73">
        <f>G19-0</f>
        <v>3</v>
      </c>
      <c r="G19" s="74">
        <v>3</v>
      </c>
      <c r="H19" s="75">
        <f>G19+0</f>
        <v>3</v>
      </c>
      <c r="I19" s="75">
        <f>G19+0</f>
        <v>3</v>
      </c>
      <c r="J19" s="76">
        <f>H19+0</f>
        <v>3</v>
      </c>
      <c r="L19" s="6"/>
      <c r="M19" s="6"/>
      <c r="N19" s="6"/>
      <c r="O19" s="6"/>
      <c r="P19" s="6"/>
      <c r="Q19" s="6"/>
      <c r="R19" s="6"/>
      <c r="S19" s="6"/>
      <c r="T19" s="6"/>
    </row>
    <row r="20" spans="1:20" ht="38" customHeight="1" x14ac:dyDescent="0.35">
      <c r="A20" s="77">
        <v>12</v>
      </c>
      <c r="B20" s="163" t="s">
        <v>45</v>
      </c>
      <c r="C20" s="164"/>
      <c r="D20" s="173" t="s">
        <v>93</v>
      </c>
      <c r="E20" s="60">
        <v>0.25</v>
      </c>
      <c r="F20" s="79">
        <f>G20-1/4</f>
        <v>15</v>
      </c>
      <c r="G20" s="80">
        <v>15.25</v>
      </c>
      <c r="H20" s="81">
        <f>G20+1/4</f>
        <v>15.5</v>
      </c>
      <c r="I20" s="81">
        <f>G20+1/2</f>
        <v>15.75</v>
      </c>
      <c r="J20" s="82">
        <f>H20+0.5</f>
        <v>16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38" customHeight="1" x14ac:dyDescent="0.35">
      <c r="A21" s="77">
        <v>13</v>
      </c>
      <c r="B21" s="163" t="s">
        <v>46</v>
      </c>
      <c r="C21" s="164"/>
      <c r="D21" s="172" t="s">
        <v>94</v>
      </c>
      <c r="E21" s="60">
        <v>0.25</v>
      </c>
      <c r="F21" s="79">
        <f>G21-0.25</f>
        <v>10.75</v>
      </c>
      <c r="G21" s="80">
        <v>11</v>
      </c>
      <c r="H21" s="81">
        <f>G21+1/4</f>
        <v>11.25</v>
      </c>
      <c r="I21" s="81">
        <f>G21+1/2</f>
        <v>11.5</v>
      </c>
      <c r="J21" s="82">
        <f>H21+0.5</f>
        <v>11.75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38" customHeight="1" x14ac:dyDescent="0.5">
      <c r="A22" s="77">
        <v>14</v>
      </c>
      <c r="B22" s="163" t="s">
        <v>47</v>
      </c>
      <c r="C22" s="164"/>
      <c r="D22" s="175" t="s">
        <v>95</v>
      </c>
      <c r="E22" s="60">
        <v>0.375</v>
      </c>
      <c r="F22" s="79">
        <f t="shared" ref="F22:F24" si="4">G22-0</f>
        <v>11</v>
      </c>
      <c r="G22" s="80">
        <v>11</v>
      </c>
      <c r="H22" s="81">
        <f>G22+0.5</f>
        <v>11.5</v>
      </c>
      <c r="I22" s="81">
        <f>G22+0.5</f>
        <v>11.5</v>
      </c>
      <c r="J22" s="82">
        <f>H22+1</f>
        <v>12.5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38" customHeight="1" x14ac:dyDescent="0.5">
      <c r="A23" s="77">
        <v>15</v>
      </c>
      <c r="B23" s="174" t="s">
        <v>48</v>
      </c>
      <c r="C23" s="176"/>
      <c r="D23" s="172" t="s">
        <v>96</v>
      </c>
      <c r="E23" s="60">
        <v>0.375</v>
      </c>
      <c r="F23" s="79">
        <f t="shared" si="4"/>
        <v>12</v>
      </c>
      <c r="G23" s="80">
        <v>12</v>
      </c>
      <c r="H23" s="81">
        <f>G23+0.5</f>
        <v>12.5</v>
      </c>
      <c r="I23" s="81">
        <f>G23+0.5</f>
        <v>12.5</v>
      </c>
      <c r="J23" s="82">
        <f>H23+1</f>
        <v>13.5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38" customHeight="1" x14ac:dyDescent="0.5">
      <c r="A24" s="77">
        <v>16</v>
      </c>
      <c r="B24" s="169" t="s">
        <v>49</v>
      </c>
      <c r="C24" s="168"/>
      <c r="D24" s="175" t="s">
        <v>97</v>
      </c>
      <c r="E24" s="60">
        <v>0.25</v>
      </c>
      <c r="F24" s="79">
        <f t="shared" si="4"/>
        <v>8.75</v>
      </c>
      <c r="G24" s="80">
        <v>8.75</v>
      </c>
      <c r="H24" s="81">
        <f>G24+0.5</f>
        <v>9.25</v>
      </c>
      <c r="I24" s="81">
        <f>G24+0.5</f>
        <v>9.25</v>
      </c>
      <c r="J24" s="82">
        <f>H24+0.5</f>
        <v>9.75</v>
      </c>
      <c r="L24" s="6"/>
      <c r="M24" s="6"/>
      <c r="N24" s="6"/>
      <c r="O24" s="6"/>
      <c r="P24" s="6"/>
      <c r="Q24" s="6"/>
      <c r="R24" s="6"/>
      <c r="S24" s="6"/>
      <c r="T24" s="6"/>
    </row>
    <row r="25" spans="1:20" ht="38" customHeight="1" x14ac:dyDescent="0.35">
      <c r="A25" s="77">
        <v>17</v>
      </c>
      <c r="B25" s="169" t="s">
        <v>50</v>
      </c>
      <c r="C25" s="168"/>
      <c r="D25" s="165" t="s">
        <v>98</v>
      </c>
      <c r="E25" s="60">
        <v>0.25</v>
      </c>
      <c r="F25" s="79">
        <f>G25</f>
        <v>6</v>
      </c>
      <c r="G25" s="80">
        <v>6</v>
      </c>
      <c r="H25" s="81">
        <f>G25+0.25</f>
        <v>6.25</v>
      </c>
      <c r="I25" s="81">
        <f>G25+0.25</f>
        <v>6.25</v>
      </c>
      <c r="J25" s="82">
        <f>H25+0.5</f>
        <v>6.75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38" customHeight="1" x14ac:dyDescent="0.35">
      <c r="A26" s="77">
        <v>18</v>
      </c>
      <c r="B26" s="169" t="s">
        <v>25</v>
      </c>
      <c r="C26" s="168"/>
      <c r="D26" s="165" t="s">
        <v>99</v>
      </c>
      <c r="E26" s="60">
        <v>0.125</v>
      </c>
      <c r="F26" s="79">
        <f>G26-1/4</f>
        <v>3.5</v>
      </c>
      <c r="G26" s="80">
        <v>3.75</v>
      </c>
      <c r="H26" s="81">
        <f>G26+1/4</f>
        <v>4</v>
      </c>
      <c r="I26" s="81">
        <f>G26+1/2</f>
        <v>4.25</v>
      </c>
      <c r="J26" s="82">
        <f>H26+0.5</f>
        <v>4.5</v>
      </c>
      <c r="L26" s="5"/>
      <c r="M26" s="5"/>
      <c r="N26" s="5"/>
      <c r="O26" s="5"/>
      <c r="P26" s="5"/>
      <c r="Q26" s="5"/>
      <c r="R26" s="5"/>
      <c r="S26" s="5"/>
      <c r="T26" s="5"/>
    </row>
    <row r="27" spans="1:20" ht="38" customHeight="1" x14ac:dyDescent="0.35">
      <c r="A27" s="77">
        <v>19</v>
      </c>
      <c r="B27" s="169" t="s">
        <v>26</v>
      </c>
      <c r="C27" s="168"/>
      <c r="D27" s="165" t="s">
        <v>100</v>
      </c>
      <c r="E27" s="60">
        <v>0.125</v>
      </c>
      <c r="F27" s="79">
        <f>G27-0</f>
        <v>0.5</v>
      </c>
      <c r="G27" s="80">
        <v>0.5</v>
      </c>
      <c r="H27" s="81">
        <f>G27+0</f>
        <v>0.5</v>
      </c>
      <c r="I27" s="81">
        <f t="shared" ref="I27:J27" si="5">G27+0</f>
        <v>0.5</v>
      </c>
      <c r="J27" s="82">
        <f t="shared" si="5"/>
        <v>0.5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38" customHeight="1" x14ac:dyDescent="0.35">
      <c r="A28" s="77">
        <v>20</v>
      </c>
      <c r="B28" s="169" t="s">
        <v>61</v>
      </c>
      <c r="C28" s="168"/>
      <c r="D28" s="165" t="s">
        <v>101</v>
      </c>
      <c r="E28" s="60">
        <v>0.25</v>
      </c>
      <c r="F28" s="79">
        <f>G28-3/8</f>
        <v>8.125</v>
      </c>
      <c r="G28" s="80">
        <v>8.5</v>
      </c>
      <c r="H28" s="81">
        <f>G28+0.375</f>
        <v>8.875</v>
      </c>
      <c r="I28" s="81">
        <f>G28+0.75</f>
        <v>9.25</v>
      </c>
      <c r="J28" s="82">
        <f>H28+3/4</f>
        <v>9.625</v>
      </c>
      <c r="L28" s="5"/>
      <c r="M28" s="5"/>
      <c r="N28" s="5"/>
      <c r="O28" s="5"/>
      <c r="P28" s="5"/>
      <c r="Q28" s="5"/>
      <c r="R28" s="5"/>
      <c r="S28" s="5"/>
      <c r="T28" s="5"/>
    </row>
    <row r="29" spans="1:20" ht="38" customHeight="1" x14ac:dyDescent="0.35">
      <c r="A29" s="77">
        <v>21</v>
      </c>
      <c r="B29" s="169" t="s">
        <v>63</v>
      </c>
      <c r="C29" s="168"/>
      <c r="D29" s="165" t="s">
        <v>102</v>
      </c>
      <c r="E29" s="60">
        <v>0.25</v>
      </c>
      <c r="F29" s="79">
        <f>G29-0.375</f>
        <v>6.625</v>
      </c>
      <c r="G29" s="80">
        <v>7</v>
      </c>
      <c r="H29" s="81">
        <f>G29+0.375</f>
        <v>7.375</v>
      </c>
      <c r="I29" s="81">
        <f>G29+0.75</f>
        <v>7.75</v>
      </c>
      <c r="J29" s="82">
        <f>H29+0.75</f>
        <v>8.125</v>
      </c>
      <c r="L29" s="5"/>
      <c r="M29" s="5"/>
      <c r="N29" s="5"/>
      <c r="O29" s="5"/>
      <c r="P29" s="5"/>
      <c r="Q29" s="5"/>
      <c r="R29" s="5"/>
      <c r="S29" s="5"/>
      <c r="T29" s="5"/>
    </row>
    <row r="30" spans="1:20" ht="38" customHeight="1" x14ac:dyDescent="0.35">
      <c r="A30" s="77">
        <v>22</v>
      </c>
      <c r="B30" s="169" t="s">
        <v>56</v>
      </c>
      <c r="C30" s="168"/>
      <c r="D30" s="165" t="s">
        <v>103</v>
      </c>
      <c r="E30" s="60">
        <v>0.25</v>
      </c>
      <c r="F30" s="79">
        <f>G30-1/4</f>
        <v>5.5</v>
      </c>
      <c r="G30" s="80">
        <v>5.75</v>
      </c>
      <c r="H30" s="81">
        <f>G30+1/4</f>
        <v>6</v>
      </c>
      <c r="I30" s="81">
        <f>G30+0.5</f>
        <v>6.25</v>
      </c>
      <c r="J30" s="82">
        <f>H30+0.5</f>
        <v>6.5</v>
      </c>
      <c r="L30" s="5"/>
      <c r="M30" s="5"/>
      <c r="N30" s="5"/>
      <c r="O30" s="5"/>
      <c r="P30" s="5"/>
      <c r="Q30" s="5"/>
      <c r="R30" s="5"/>
      <c r="S30" s="5"/>
      <c r="T30" s="5"/>
    </row>
    <row r="31" spans="1:20" ht="38" customHeight="1" x14ac:dyDescent="0.35">
      <c r="A31" s="77">
        <v>23</v>
      </c>
      <c r="B31" s="169" t="s">
        <v>60</v>
      </c>
      <c r="C31" s="168"/>
      <c r="D31" s="165" t="s">
        <v>104</v>
      </c>
      <c r="E31" s="60">
        <v>0.75</v>
      </c>
      <c r="F31" s="79">
        <f>G31-1</f>
        <v>21</v>
      </c>
      <c r="G31" s="80">
        <v>22</v>
      </c>
      <c r="H31" s="81">
        <f>G31+1</f>
        <v>23</v>
      </c>
      <c r="I31" s="81">
        <f t="shared" ref="I31" si="6">G31+2</f>
        <v>24</v>
      </c>
      <c r="J31" s="82">
        <f t="shared" ref="J31" si="7">H31+2</f>
        <v>25</v>
      </c>
      <c r="L31" s="5"/>
      <c r="M31" s="5"/>
      <c r="N31" s="5"/>
      <c r="O31" s="5"/>
      <c r="P31" s="5"/>
      <c r="Q31" s="5"/>
      <c r="R31" s="5"/>
      <c r="S31" s="5"/>
      <c r="T31" s="5"/>
    </row>
    <row r="32" spans="1:20" ht="38" customHeight="1" x14ac:dyDescent="0.35">
      <c r="A32" s="77">
        <v>24</v>
      </c>
      <c r="B32" s="169" t="s">
        <v>62</v>
      </c>
      <c r="C32" s="168"/>
      <c r="D32" s="165" t="s">
        <v>105</v>
      </c>
      <c r="E32" s="78">
        <v>0.375</v>
      </c>
      <c r="F32" s="79">
        <f>G32-0.5</f>
        <v>45.5</v>
      </c>
      <c r="G32" s="80">
        <v>46</v>
      </c>
      <c r="H32" s="81">
        <f>G32+0.5</f>
        <v>46.5</v>
      </c>
      <c r="I32" s="81">
        <f>G32+1</f>
        <v>47</v>
      </c>
      <c r="J32" s="82">
        <f>H32+1</f>
        <v>47.5</v>
      </c>
      <c r="L32" s="5"/>
      <c r="M32" s="5"/>
      <c r="N32" s="5"/>
      <c r="O32" s="5"/>
      <c r="P32" s="5"/>
      <c r="Q32" s="5"/>
      <c r="R32" s="5"/>
      <c r="S32" s="5"/>
      <c r="T32" s="5"/>
    </row>
    <row r="33" spans="1:20" ht="19" customHeight="1" x14ac:dyDescent="0.35">
      <c r="A33" s="5"/>
      <c r="B33" s="5"/>
      <c r="C33" s="5"/>
      <c r="D33" s="5"/>
      <c r="E33" s="11"/>
      <c r="F33" s="11"/>
      <c r="G33" s="11"/>
      <c r="H33" s="8"/>
      <c r="I33" s="4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9" customHeight="1" x14ac:dyDescent="0.35">
      <c r="A34" s="5"/>
      <c r="B34" s="5"/>
      <c r="C34" s="5"/>
      <c r="D34" s="5"/>
      <c r="E34" s="11"/>
      <c r="F34" s="11"/>
      <c r="G34" s="11"/>
      <c r="H34" s="8"/>
      <c r="I34" s="4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9" customHeight="1" x14ac:dyDescent="0.35">
      <c r="A35" s="5"/>
      <c r="B35" s="5"/>
      <c r="C35" s="5"/>
      <c r="D35" s="5"/>
      <c r="E35" s="11"/>
      <c r="F35" s="11"/>
      <c r="G35" s="11"/>
      <c r="H35" s="8"/>
      <c r="I35" s="4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9" customHeight="1" x14ac:dyDescent="0.35">
      <c r="A36" s="5"/>
      <c r="B36" s="5"/>
      <c r="C36" s="5"/>
      <c r="D36" s="5"/>
      <c r="E36" s="11"/>
      <c r="F36" s="11"/>
      <c r="G36" s="11"/>
      <c r="H36" s="8"/>
      <c r="I36" s="4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" customHeight="1" x14ac:dyDescent="0.35">
      <c r="A37" s="5"/>
      <c r="B37" s="5"/>
      <c r="C37" s="5"/>
      <c r="D37" s="5"/>
      <c r="E37" s="11"/>
      <c r="F37" s="11"/>
      <c r="G37" s="11"/>
      <c r="H37" s="8"/>
      <c r="I37" s="4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9" customHeight="1" x14ac:dyDescent="0.35">
      <c r="A38" s="5"/>
      <c r="B38" s="5"/>
      <c r="C38" s="5"/>
      <c r="D38" s="5"/>
      <c r="E38" s="11"/>
      <c r="F38" s="11"/>
      <c r="G38" s="11"/>
      <c r="H38" s="8"/>
      <c r="I38" s="4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9" customHeight="1" x14ac:dyDescent="0.35">
      <c r="A39" s="5"/>
      <c r="B39" s="5"/>
      <c r="C39" s="5"/>
      <c r="D39" s="5"/>
      <c r="E39" s="11"/>
      <c r="F39" s="11"/>
      <c r="G39" s="11"/>
      <c r="H39" s="8"/>
      <c r="I39" s="4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9" customHeight="1" x14ac:dyDescent="0.35">
      <c r="A40" s="5"/>
      <c r="B40" s="5"/>
      <c r="C40" s="5"/>
      <c r="D40" s="5"/>
      <c r="E40" s="11"/>
      <c r="F40" s="11"/>
      <c r="G40" s="11"/>
      <c r="H40" s="8"/>
      <c r="I40" s="4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9" customHeight="1" x14ac:dyDescent="0.35">
      <c r="A41" s="5"/>
      <c r="B41" s="5"/>
      <c r="C41" s="5"/>
      <c r="D41" s="5"/>
      <c r="E41" s="11"/>
      <c r="F41" s="11"/>
      <c r="G41" s="11"/>
      <c r="H41" s="8"/>
      <c r="I41" s="4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9" customHeight="1" x14ac:dyDescent="0.35">
      <c r="A42" s="5"/>
      <c r="B42" s="5"/>
      <c r="C42" s="5"/>
      <c r="D42" s="5"/>
      <c r="E42" s="11"/>
      <c r="F42" s="11"/>
      <c r="G42" s="11"/>
      <c r="H42" s="8"/>
      <c r="I42" s="4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9" customHeight="1" x14ac:dyDescent="0.35">
      <c r="A43" s="5"/>
      <c r="B43" s="5"/>
      <c r="C43" s="5"/>
      <c r="D43" s="5"/>
      <c r="E43" s="11"/>
      <c r="F43" s="11"/>
      <c r="G43" s="11"/>
      <c r="H43" s="8"/>
      <c r="I43" s="4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9" customHeight="1" x14ac:dyDescent="0.35">
      <c r="A44" s="5"/>
      <c r="B44" s="5"/>
      <c r="C44" s="5"/>
      <c r="D44" s="5"/>
      <c r="E44" s="11"/>
      <c r="F44" s="11"/>
      <c r="G44" s="11"/>
      <c r="H44" s="8"/>
      <c r="I44" s="4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" customHeight="1" x14ac:dyDescent="0.35">
      <c r="A45" s="5"/>
      <c r="B45" s="5"/>
      <c r="C45" s="5"/>
      <c r="D45" s="5"/>
      <c r="E45" s="11"/>
      <c r="F45" s="11"/>
      <c r="G45" s="11"/>
      <c r="H45" s="8"/>
      <c r="I45" s="4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9" customHeight="1" x14ac:dyDescent="0.35">
      <c r="A46" s="5"/>
      <c r="B46" s="5"/>
      <c r="C46" s="5"/>
      <c r="D46" s="5"/>
      <c r="E46" s="11"/>
      <c r="F46" s="11"/>
      <c r="G46" s="11"/>
      <c r="H46" s="8"/>
      <c r="I46" s="4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9" customHeight="1" x14ac:dyDescent="0.35">
      <c r="A47" s="5"/>
      <c r="B47" s="5"/>
      <c r="C47" s="5"/>
      <c r="D47" s="5"/>
      <c r="E47" s="11"/>
      <c r="F47" s="11"/>
      <c r="G47" s="11"/>
      <c r="H47" s="8"/>
      <c r="I47" s="4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9" customHeight="1" x14ac:dyDescent="0.35">
      <c r="A48" s="5"/>
      <c r="B48" s="5"/>
      <c r="C48" s="5"/>
      <c r="D48" s="5"/>
      <c r="E48" s="11"/>
      <c r="F48" s="11"/>
      <c r="G48" s="11"/>
      <c r="H48" s="8"/>
      <c r="I48" s="43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9" customHeight="1" x14ac:dyDescent="0.35">
      <c r="A49" s="5"/>
      <c r="B49" s="5"/>
      <c r="C49" s="5"/>
      <c r="D49" s="5"/>
      <c r="E49" s="11"/>
      <c r="F49" s="11"/>
      <c r="G49" s="11"/>
      <c r="H49" s="8"/>
      <c r="I49" s="4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9" customHeight="1" x14ac:dyDescent="0.35">
      <c r="A50" s="5"/>
      <c r="B50" s="5"/>
      <c r="C50" s="5"/>
      <c r="D50" s="5"/>
      <c r="E50" s="11"/>
      <c r="F50" s="11"/>
      <c r="G50" s="11"/>
      <c r="H50" s="8"/>
      <c r="I50" s="4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9" customHeight="1" x14ac:dyDescent="0.35">
      <c r="A51" s="5"/>
      <c r="B51" s="5"/>
      <c r="C51" s="5"/>
      <c r="D51" s="5"/>
      <c r="E51" s="11"/>
      <c r="F51" s="11"/>
      <c r="G51" s="11"/>
      <c r="H51" s="8"/>
      <c r="I51" s="4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9" customHeight="1" x14ac:dyDescent="0.35">
      <c r="A52" s="5"/>
      <c r="B52" s="5"/>
      <c r="C52" s="5"/>
      <c r="D52" s="5"/>
      <c r="E52" s="11"/>
      <c r="F52" s="11"/>
      <c r="G52" s="11"/>
      <c r="H52" s="8"/>
      <c r="I52" s="43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9" customHeight="1" x14ac:dyDescent="0.35">
      <c r="A53" s="5"/>
      <c r="B53" s="5"/>
      <c r="C53" s="5"/>
      <c r="D53" s="5"/>
      <c r="E53" s="11"/>
      <c r="F53" s="11"/>
      <c r="G53" s="11"/>
      <c r="H53" s="8"/>
      <c r="I53" s="4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9" customHeight="1" x14ac:dyDescent="0.35">
      <c r="A54" s="5"/>
      <c r="B54" s="5"/>
      <c r="C54" s="5"/>
      <c r="D54" s="5"/>
      <c r="E54" s="11"/>
      <c r="F54" s="11"/>
      <c r="G54" s="11"/>
      <c r="H54" s="8"/>
      <c r="I54" s="43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9" customHeight="1" x14ac:dyDescent="0.35">
      <c r="A55" s="5"/>
      <c r="B55" s="5"/>
      <c r="C55" s="5"/>
      <c r="D55" s="5"/>
      <c r="E55" s="11"/>
      <c r="F55" s="11"/>
      <c r="G55" s="11"/>
      <c r="H55" s="8"/>
      <c r="I55" s="4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9" customHeight="1" x14ac:dyDescent="0.35">
      <c r="A56" s="5"/>
      <c r="B56" s="5"/>
      <c r="C56" s="5"/>
      <c r="D56" s="5"/>
      <c r="E56" s="11"/>
      <c r="F56" s="11"/>
      <c r="G56" s="11"/>
      <c r="H56" s="8"/>
      <c r="I56" s="4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9" customHeight="1" x14ac:dyDescent="0.35">
      <c r="A57" s="5"/>
      <c r="B57" s="5"/>
      <c r="C57" s="5"/>
      <c r="D57" s="5"/>
      <c r="E57" s="11"/>
      <c r="F57" s="11"/>
      <c r="G57" s="11"/>
      <c r="H57" s="8"/>
      <c r="I57" s="4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9" customHeight="1" x14ac:dyDescent="0.35">
      <c r="A58" s="5"/>
      <c r="B58" s="5"/>
      <c r="C58" s="5"/>
      <c r="D58" s="5"/>
      <c r="E58" s="11"/>
      <c r="F58" s="11"/>
      <c r="G58" s="11"/>
      <c r="H58" s="8"/>
      <c r="I58" s="4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9" customHeight="1" x14ac:dyDescent="0.35">
      <c r="A59" s="5"/>
      <c r="B59" s="5"/>
      <c r="C59" s="5"/>
      <c r="D59" s="5"/>
      <c r="E59" s="11"/>
      <c r="F59" s="11"/>
      <c r="G59" s="11"/>
      <c r="H59" s="8"/>
      <c r="I59" s="43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9" customHeight="1" x14ac:dyDescent="0.35">
      <c r="A60" s="5"/>
      <c r="B60" s="5"/>
      <c r="C60" s="5"/>
      <c r="D60" s="5"/>
      <c r="E60" s="11"/>
      <c r="F60" s="11"/>
      <c r="G60" s="11"/>
      <c r="H60" s="8"/>
      <c r="I60" s="4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9" customHeight="1" x14ac:dyDescent="0.35">
      <c r="A61" s="5"/>
      <c r="B61" s="5"/>
      <c r="C61" s="5"/>
      <c r="D61" s="5"/>
      <c r="E61" s="11"/>
      <c r="F61" s="11"/>
      <c r="G61" s="11"/>
      <c r="H61" s="8"/>
      <c r="I61" s="4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9" customHeight="1" x14ac:dyDescent="0.35">
      <c r="A62" s="5"/>
      <c r="B62" s="5"/>
      <c r="C62" s="5"/>
      <c r="D62" s="5"/>
      <c r="E62" s="11"/>
      <c r="F62" s="11"/>
      <c r="G62" s="11"/>
      <c r="H62" s="8"/>
      <c r="I62" s="43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9" customHeight="1" x14ac:dyDescent="0.35">
      <c r="A63" s="5"/>
      <c r="B63" s="5"/>
      <c r="C63" s="5"/>
      <c r="D63" s="5"/>
      <c r="E63" s="11"/>
      <c r="F63" s="11"/>
      <c r="G63" s="11"/>
      <c r="H63" s="8"/>
      <c r="I63" s="43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9" customHeight="1" x14ac:dyDescent="0.35">
      <c r="A64" s="5"/>
      <c r="B64" s="5"/>
      <c r="C64" s="5"/>
      <c r="D64" s="5"/>
      <c r="E64" s="11"/>
      <c r="F64" s="11"/>
      <c r="G64" s="11"/>
      <c r="H64" s="8"/>
      <c r="I64" s="43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9" customHeight="1" x14ac:dyDescent="0.35">
      <c r="A65" s="5"/>
      <c r="B65" s="5"/>
      <c r="C65" s="5"/>
      <c r="D65" s="5"/>
      <c r="E65" s="11"/>
      <c r="F65" s="11"/>
      <c r="G65" s="11"/>
      <c r="H65" s="8"/>
      <c r="I65" s="43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9" customHeight="1" x14ac:dyDescent="0.35">
      <c r="A66" s="5"/>
      <c r="B66" s="5"/>
      <c r="C66" s="5"/>
      <c r="D66" s="5"/>
      <c r="E66" s="11"/>
      <c r="F66" s="11"/>
      <c r="G66" s="11"/>
      <c r="H66" s="8"/>
      <c r="I66" s="43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9" customHeight="1" x14ac:dyDescent="0.35">
      <c r="A67" s="5"/>
      <c r="B67" s="5"/>
      <c r="C67" s="5"/>
      <c r="D67" s="5"/>
      <c r="E67" s="11"/>
      <c r="F67" s="11"/>
      <c r="G67" s="11"/>
      <c r="H67" s="8"/>
      <c r="I67" s="43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9" customHeight="1" x14ac:dyDescent="0.35">
      <c r="A68" s="5"/>
      <c r="B68" s="5"/>
      <c r="C68" s="5"/>
      <c r="D68" s="5"/>
      <c r="E68" s="11"/>
      <c r="F68" s="11"/>
      <c r="G68" s="11"/>
      <c r="H68" s="8"/>
      <c r="I68" s="43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9" customHeight="1" x14ac:dyDescent="0.35">
      <c r="A69" s="5"/>
      <c r="B69" s="5"/>
      <c r="C69" s="5"/>
      <c r="D69" s="5"/>
      <c r="E69" s="11"/>
      <c r="F69" s="11"/>
      <c r="G69" s="11"/>
      <c r="H69" s="8"/>
      <c r="I69" s="43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9" customHeight="1" x14ac:dyDescent="0.35">
      <c r="A70" s="5"/>
      <c r="B70" s="5"/>
      <c r="C70" s="5"/>
      <c r="D70" s="5"/>
      <c r="E70" s="11"/>
      <c r="F70" s="11"/>
      <c r="G70" s="11"/>
      <c r="H70" s="8"/>
      <c r="I70" s="43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9" customHeight="1" x14ac:dyDescent="0.35">
      <c r="A71" s="5"/>
      <c r="B71" s="5"/>
      <c r="C71" s="5"/>
      <c r="D71" s="5"/>
      <c r="E71" s="11"/>
      <c r="F71" s="11"/>
      <c r="G71" s="11"/>
      <c r="H71" s="8"/>
      <c r="I71" s="43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9" customHeight="1" x14ac:dyDescent="0.35">
      <c r="A72" s="5"/>
      <c r="B72" s="5"/>
      <c r="C72" s="5"/>
      <c r="D72" s="5"/>
      <c r="E72" s="11"/>
      <c r="F72" s="11"/>
      <c r="G72" s="11"/>
      <c r="H72" s="8"/>
      <c r="I72" s="43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9" customHeight="1" x14ac:dyDescent="0.35">
      <c r="A73" s="5"/>
      <c r="B73" s="5"/>
      <c r="C73" s="5"/>
      <c r="D73" s="5"/>
      <c r="E73" s="11"/>
      <c r="F73" s="11"/>
      <c r="G73" s="11"/>
      <c r="H73" s="8"/>
      <c r="I73" s="43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9" customHeight="1" x14ac:dyDescent="0.35">
      <c r="A74" s="5"/>
      <c r="B74" s="5"/>
      <c r="C74" s="5"/>
      <c r="D74" s="5"/>
      <c r="E74" s="11"/>
      <c r="F74" s="11"/>
      <c r="G74" s="11"/>
      <c r="H74" s="8"/>
      <c r="I74" s="43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9" customHeight="1" x14ac:dyDescent="0.35">
      <c r="A75" s="5"/>
      <c r="B75" s="5"/>
      <c r="C75" s="5"/>
      <c r="D75" s="5"/>
      <c r="E75" s="11"/>
      <c r="F75" s="11"/>
      <c r="G75" s="11"/>
      <c r="H75" s="8"/>
      <c r="I75" s="43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9" customHeight="1" x14ac:dyDescent="0.35">
      <c r="A76" s="5"/>
      <c r="B76" s="5"/>
      <c r="C76" s="5"/>
      <c r="D76" s="5"/>
      <c r="E76" s="11"/>
      <c r="F76" s="11"/>
      <c r="G76" s="11"/>
      <c r="H76" s="8"/>
      <c r="I76" s="4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9" customHeight="1" x14ac:dyDescent="0.35">
      <c r="A77" s="5"/>
      <c r="B77" s="5"/>
      <c r="C77" s="5"/>
      <c r="D77" s="5"/>
      <c r="E77" s="11"/>
      <c r="F77" s="11"/>
      <c r="G77" s="11"/>
      <c r="H77" s="8"/>
      <c r="I77" s="43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9" customHeight="1" x14ac:dyDescent="0.35">
      <c r="A78" s="5"/>
      <c r="B78" s="5"/>
      <c r="C78" s="5"/>
      <c r="D78" s="5"/>
      <c r="E78" s="11"/>
      <c r="F78" s="11"/>
      <c r="G78" s="11"/>
      <c r="H78" s="8"/>
      <c r="I78" s="4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9" customHeight="1" x14ac:dyDescent="0.35">
      <c r="A79" s="5"/>
      <c r="B79" s="5"/>
      <c r="C79" s="5"/>
      <c r="D79" s="5"/>
      <c r="E79" s="11"/>
      <c r="F79" s="11"/>
      <c r="G79" s="11"/>
      <c r="H79" s="8"/>
      <c r="I79" s="4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9" customHeight="1" x14ac:dyDescent="0.35">
      <c r="A80" s="5"/>
      <c r="B80" s="5"/>
      <c r="C80" s="5"/>
      <c r="D80" s="5"/>
      <c r="E80" s="11"/>
      <c r="F80" s="11"/>
      <c r="G80" s="11"/>
      <c r="H80" s="8"/>
      <c r="I80" s="43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9" customHeight="1" x14ac:dyDescent="0.35">
      <c r="A81" s="5"/>
      <c r="B81" s="5"/>
      <c r="C81" s="5"/>
      <c r="D81" s="5"/>
      <c r="E81" s="11"/>
      <c r="F81" s="11"/>
      <c r="G81" s="11"/>
      <c r="H81" s="8"/>
      <c r="I81" s="43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9" customHeight="1" x14ac:dyDescent="0.35">
      <c r="A82" s="5"/>
      <c r="B82" s="5"/>
      <c r="C82" s="5"/>
      <c r="D82" s="5"/>
      <c r="E82" s="11"/>
      <c r="F82" s="11"/>
      <c r="G82" s="11"/>
      <c r="H82" s="8"/>
      <c r="I82" s="43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9" customHeight="1" x14ac:dyDescent="0.35">
      <c r="A83" s="5"/>
      <c r="B83" s="5"/>
      <c r="C83" s="5"/>
      <c r="D83" s="5"/>
      <c r="E83" s="11"/>
      <c r="F83" s="11"/>
      <c r="G83" s="11"/>
      <c r="H83" s="8"/>
      <c r="I83" s="43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9" customHeight="1" x14ac:dyDescent="0.35">
      <c r="A84" s="5"/>
      <c r="B84" s="5"/>
      <c r="C84" s="5"/>
      <c r="D84" s="5"/>
      <c r="E84" s="11"/>
      <c r="F84" s="11"/>
      <c r="G84" s="11"/>
      <c r="H84" s="8"/>
      <c r="I84" s="43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9" customHeight="1" x14ac:dyDescent="0.35">
      <c r="A85" s="5"/>
      <c r="B85" s="5"/>
      <c r="C85" s="5"/>
      <c r="D85" s="5"/>
      <c r="E85" s="11"/>
      <c r="F85" s="11"/>
      <c r="G85" s="11"/>
      <c r="H85" s="8"/>
      <c r="I85" s="43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9" customHeight="1" x14ac:dyDescent="0.35">
      <c r="A86" s="5"/>
      <c r="B86" s="5"/>
      <c r="C86" s="5"/>
      <c r="D86" s="5"/>
      <c r="E86" s="11"/>
      <c r="F86" s="11"/>
      <c r="G86" s="11"/>
      <c r="H86" s="8"/>
      <c r="I86" s="43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9" customHeight="1" x14ac:dyDescent="0.35">
      <c r="A87" s="5"/>
      <c r="B87" s="5"/>
      <c r="C87" s="5"/>
      <c r="D87" s="5"/>
      <c r="E87" s="11"/>
      <c r="F87" s="11"/>
      <c r="G87" s="11"/>
      <c r="H87" s="8"/>
      <c r="I87" s="43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9" customHeight="1" x14ac:dyDescent="0.35">
      <c r="A88" s="5"/>
      <c r="B88" s="5"/>
      <c r="C88" s="5"/>
      <c r="D88" s="5"/>
      <c r="E88" s="11"/>
      <c r="F88" s="11"/>
      <c r="G88" s="11"/>
      <c r="H88" s="8"/>
      <c r="I88" s="4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9" customHeight="1" x14ac:dyDescent="0.35">
      <c r="A89" s="5"/>
      <c r="B89" s="5"/>
      <c r="C89" s="5"/>
      <c r="D89" s="5"/>
      <c r="E89" s="11"/>
      <c r="F89" s="11"/>
      <c r="G89" s="11"/>
      <c r="H89" s="8"/>
      <c r="I89" s="4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9" customHeight="1" x14ac:dyDescent="0.35">
      <c r="A90" s="5"/>
      <c r="B90" s="5"/>
      <c r="C90" s="5"/>
      <c r="D90" s="5"/>
      <c r="E90" s="11"/>
      <c r="F90" s="11"/>
      <c r="G90" s="11"/>
      <c r="H90" s="8"/>
      <c r="I90" s="43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9" customHeight="1" x14ac:dyDescent="0.35">
      <c r="A91" s="5"/>
      <c r="B91" s="5"/>
      <c r="C91" s="5"/>
      <c r="D91" s="5"/>
      <c r="E91" s="11"/>
      <c r="F91" s="11"/>
      <c r="G91" s="11"/>
      <c r="H91" s="8"/>
      <c r="I91" s="43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9" customHeight="1" x14ac:dyDescent="0.35">
      <c r="A92" s="5"/>
      <c r="B92" s="5"/>
      <c r="C92" s="5"/>
      <c r="D92" s="5"/>
      <c r="E92" s="11"/>
      <c r="F92" s="11"/>
      <c r="G92" s="11"/>
      <c r="H92" s="8"/>
      <c r="I92" s="43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9" customHeight="1" x14ac:dyDescent="0.35">
      <c r="A93" s="5"/>
      <c r="B93" s="5"/>
      <c r="C93" s="5"/>
      <c r="D93" s="5"/>
      <c r="E93" s="11"/>
      <c r="F93" s="11"/>
      <c r="G93" s="11"/>
      <c r="H93" s="8"/>
      <c r="I93" s="43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9" customHeight="1" x14ac:dyDescent="0.35">
      <c r="A94" s="5"/>
      <c r="B94" s="5"/>
      <c r="C94" s="5"/>
      <c r="D94" s="5"/>
      <c r="E94" s="11"/>
      <c r="F94" s="11"/>
      <c r="G94" s="11"/>
      <c r="H94" s="8"/>
      <c r="I94" s="4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9" customHeight="1" x14ac:dyDescent="0.35">
      <c r="A95" s="5"/>
      <c r="B95" s="5"/>
      <c r="C95" s="5"/>
      <c r="D95" s="5"/>
      <c r="E95" s="11"/>
      <c r="F95" s="11"/>
      <c r="G95" s="11"/>
      <c r="H95" s="8"/>
      <c r="I95" s="43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9" customHeight="1" x14ac:dyDescent="0.35">
      <c r="A96" s="5"/>
      <c r="B96" s="5"/>
      <c r="C96" s="5"/>
      <c r="D96" s="5"/>
      <c r="E96" s="11"/>
      <c r="F96" s="11"/>
      <c r="G96" s="11"/>
      <c r="H96" s="8"/>
      <c r="I96" s="4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9" customHeight="1" x14ac:dyDescent="0.35">
      <c r="A97" s="5"/>
      <c r="B97" s="5"/>
      <c r="C97" s="5"/>
      <c r="D97" s="5"/>
      <c r="E97" s="11"/>
      <c r="F97" s="11"/>
      <c r="G97" s="11"/>
      <c r="H97" s="8"/>
      <c r="I97" s="4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9" customHeight="1" x14ac:dyDescent="0.35">
      <c r="A98" s="5"/>
      <c r="B98" s="5"/>
      <c r="C98" s="5"/>
      <c r="D98" s="5"/>
      <c r="E98" s="11"/>
      <c r="F98" s="11"/>
      <c r="G98" s="11"/>
      <c r="H98" s="8"/>
      <c r="I98" s="43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9" customHeight="1" x14ac:dyDescent="0.35">
      <c r="A99" s="5"/>
      <c r="B99" s="5"/>
      <c r="C99" s="5"/>
      <c r="D99" s="5"/>
      <c r="E99" s="11"/>
      <c r="F99" s="11"/>
      <c r="G99" s="11"/>
      <c r="H99" s="8"/>
      <c r="I99" s="43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43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43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43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43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43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43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43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43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43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43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4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43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43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43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43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43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43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4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43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43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43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43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43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43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43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43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43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43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4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43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43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43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43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43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43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43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43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43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43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43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4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4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4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4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43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43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43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43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43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43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43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43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43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43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43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43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43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43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43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43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43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43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43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43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43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43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43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43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43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43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43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43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43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43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43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43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43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43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43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43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43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43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43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43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43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43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43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43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43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43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43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43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43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43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43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43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43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43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43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43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43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43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43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43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43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43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43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43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43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43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43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43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43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43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43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43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43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43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43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43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43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43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43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43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43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43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43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43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43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43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43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43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43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43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43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43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43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43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43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43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43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43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43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43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43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43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43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43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43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43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43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43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43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43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43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43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43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43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43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43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43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43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43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43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43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43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43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43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43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43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43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43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43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43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43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43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43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4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43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43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43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43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43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43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43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43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43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43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43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43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43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43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43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43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43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43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43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43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43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43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43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43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43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43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43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43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43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43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43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43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43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43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43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43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43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43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43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43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43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43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43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43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43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43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43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43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43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43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43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43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43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43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43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43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43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43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43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43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43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43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43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43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43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43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43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43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43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43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43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43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43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43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43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4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43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43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43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43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43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43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43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43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43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43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43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43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43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43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43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43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43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43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43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43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43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43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43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43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43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43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43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43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43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43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43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43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43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43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43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43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43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43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43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43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43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43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43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43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43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4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4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4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4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4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4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4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4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4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4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4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4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4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4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4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4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4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4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4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4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4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4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4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4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4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4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4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4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4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4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4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4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4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4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4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4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4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4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4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4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4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4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4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4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4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4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4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4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4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4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4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4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4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4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4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4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4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4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4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4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4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4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4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4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4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4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4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4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4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4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4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4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4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4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4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4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4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4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4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4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4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4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4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4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4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4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4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4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4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4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4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4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4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4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4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4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4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4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4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4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4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4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4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4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4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4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4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4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4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4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4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4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4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4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4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4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4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4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4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4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4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4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4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4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4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4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4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4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4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4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4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4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4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4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4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4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4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4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4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4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4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4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4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4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4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4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4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4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4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4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4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4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4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4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4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4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4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4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4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4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4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4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4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4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4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4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4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4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4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4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4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4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4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4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4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4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4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4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4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4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4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4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4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4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4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4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4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4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4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4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4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4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4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4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4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4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4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4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4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4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4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4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4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4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4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4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4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4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4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4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4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4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4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4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4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4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4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4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4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4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4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4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4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4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4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4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4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4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4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4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4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4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4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4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4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4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4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4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4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4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4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4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4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4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4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4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4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4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4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4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4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4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4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4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4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4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4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4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4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4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4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4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4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4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4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4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4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4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4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4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4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4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4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4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4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4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4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4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4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4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4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4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4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4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4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4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4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4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4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4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4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4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4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4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4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4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4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4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4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4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4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4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4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4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4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4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4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4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4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4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4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4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4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4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4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4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4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4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4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4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4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4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4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4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4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4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4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4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4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4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4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4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4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4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4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4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4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4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4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4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4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4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4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4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4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4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4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4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4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4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4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4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4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4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4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4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4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4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4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4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4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4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4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4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4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4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4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4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4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4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4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4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4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4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4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4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4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4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4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4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4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4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4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4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4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4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4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4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4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4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4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4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4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4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4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4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4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4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4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4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4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4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4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4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4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4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4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4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4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4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4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4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4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4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4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4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4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4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4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4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4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4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4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4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4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4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4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4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4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4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4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4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4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4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4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4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4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4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4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4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4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9" customHeight="1" x14ac:dyDescent="0.35">
      <c r="A840" s="5"/>
      <c r="B840" s="5"/>
      <c r="C840" s="5"/>
      <c r="D840" s="5"/>
      <c r="E840" s="11"/>
      <c r="F840" s="11"/>
      <c r="G840" s="11"/>
      <c r="H840" s="8"/>
      <c r="I840" s="4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9" customHeight="1" x14ac:dyDescent="0.35">
      <c r="A841" s="5"/>
      <c r="B841" s="5"/>
      <c r="C841" s="5"/>
      <c r="D841" s="5"/>
      <c r="E841" s="11"/>
      <c r="F841" s="11"/>
      <c r="G841" s="11"/>
      <c r="H841" s="8"/>
      <c r="I841" s="4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9" customHeight="1" x14ac:dyDescent="0.35">
      <c r="A842" s="5"/>
      <c r="B842" s="5"/>
      <c r="C842" s="5"/>
      <c r="D842" s="5"/>
      <c r="E842" s="11"/>
      <c r="F842" s="11"/>
      <c r="G842" s="11"/>
      <c r="H842" s="8"/>
      <c r="I842" s="4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9" customHeight="1" x14ac:dyDescent="0.35">
      <c r="A843" s="5"/>
      <c r="B843" s="5"/>
      <c r="C843" s="5"/>
      <c r="D843" s="5"/>
      <c r="E843" s="11"/>
      <c r="F843" s="11"/>
      <c r="G843" s="11"/>
      <c r="H843" s="8"/>
      <c r="I843" s="4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9" customHeight="1" x14ac:dyDescent="0.35">
      <c r="A844" s="5"/>
      <c r="B844" s="5"/>
      <c r="C844" s="5"/>
      <c r="D844" s="5"/>
      <c r="E844" s="11"/>
      <c r="F844" s="11"/>
      <c r="G844" s="11"/>
      <c r="H844" s="8"/>
      <c r="I844" s="4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9" customHeight="1" x14ac:dyDescent="0.35">
      <c r="A845" s="5"/>
      <c r="B845" s="5"/>
      <c r="C845" s="5"/>
      <c r="D845" s="5"/>
      <c r="E845" s="11"/>
      <c r="F845" s="11"/>
      <c r="G845" s="11"/>
      <c r="H845" s="8"/>
      <c r="I845" s="4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9" customHeight="1" x14ac:dyDescent="0.35">
      <c r="A846" s="5"/>
      <c r="B846" s="5"/>
      <c r="C846" s="5"/>
      <c r="D846" s="5"/>
      <c r="E846" s="11"/>
      <c r="F846" s="11"/>
      <c r="G846" s="11"/>
      <c r="H846" s="8"/>
      <c r="I846" s="4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9" customHeight="1" x14ac:dyDescent="0.35">
      <c r="A847" s="5"/>
      <c r="B847" s="5"/>
      <c r="C847" s="5"/>
      <c r="D847" s="5"/>
      <c r="E847" s="11"/>
      <c r="F847" s="11"/>
      <c r="G847" s="11"/>
      <c r="H847" s="8"/>
      <c r="I847" s="4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</sheetData>
  <mergeCells count="32">
    <mergeCell ref="B32:C32"/>
    <mergeCell ref="B12:C12"/>
    <mergeCell ref="B13:C13"/>
    <mergeCell ref="B21:C21"/>
    <mergeCell ref="B16:C16"/>
    <mergeCell ref="B19:C19"/>
    <mergeCell ref="B17:C17"/>
    <mergeCell ref="B18:C18"/>
    <mergeCell ref="B23:C23"/>
    <mergeCell ref="B24:C24"/>
    <mergeCell ref="B15:C15"/>
    <mergeCell ref="B25:C25"/>
    <mergeCell ref="B28:C28"/>
    <mergeCell ref="B29:C29"/>
    <mergeCell ref="B30:C30"/>
    <mergeCell ref="B31:C31"/>
    <mergeCell ref="B27:C27"/>
    <mergeCell ref="B26:C26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  <mergeCell ref="B14:C14"/>
    <mergeCell ref="B20:C20"/>
    <mergeCell ref="B22:C22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435CFA-688B-49DE-95E7-16C024602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F2D9B-4204-46D0-BA46-B4BFF75AF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40A24C-A052-47C3-8C77-DB00E4C4F3C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2024-03-26T15:22:30Z</cp:lastPrinted>
  <dcterms:created xsi:type="dcterms:W3CDTF">2016-07-21T00:16:02Z</dcterms:created>
  <dcterms:modified xsi:type="dcterms:W3CDTF">2025-03-05T08:55:42Z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