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3.SU26/1- SAMPLE/4- INTERNAL PURCHASE ORDER/4-2-TRIM-ORDER/TRIM-PO/DRAFT-PO/"/>
    </mc:Choice>
  </mc:AlternateContent>
  <xr:revisionPtr revIDLastSave="208" documentId="13_ncr:1_{A21CB31D-232D-445B-89B0-93D0633737EC}" xr6:coauthVersionLast="47" xr6:coauthVersionMax="47" xr10:uidLastSave="{555A14D2-AC07-4C26-BA0B-FDE9AC03A8D0}"/>
  <bookViews>
    <workbookView xWindow="-110" yWindow="-110" windowWidth="19420" windowHeight="10300" firstSheet="2" activeTab="2" xr2:uid="{00000000-000D-0000-FFFF-FFFF00000000}"/>
  </bookViews>
  <sheets>
    <sheet name="MER.QT-1.BM2" sheetId="1" state="hidden" r:id="rId1"/>
    <sheet name="MER.QT-1.BM2 (2)" sheetId="9" r:id="rId2"/>
    <sheet name="STS UCL Garments Thermacryl" sheetId="8" r:id="rId3"/>
    <sheet name="STS Universal CL Tees" sheetId="7" r:id="rId4"/>
    <sheet name="Care Refernce" sheetId="5" r:id="rId5"/>
    <sheet name="Size Tables" sheetId="6" state="hidden" r:id="rId6"/>
    <sheet name="LAYOUT 20.7" sheetId="3" state="hidden" r:id="rId7"/>
  </sheets>
  <definedNames>
    <definedName name="_Fill" localSheetId="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4" hidden="1">'Care Refernce'!$A$1:$G$32</definedName>
    <definedName name="_xlnm._FilterDatabase" localSheetId="6" hidden="1">'LAYOUT 20.7'!$A$2:$E$2</definedName>
    <definedName name="_xlnm._FilterDatabase" localSheetId="2" hidden="1">'STS UCL Garments Thermacryl'!$A$25:$Q$36</definedName>
    <definedName name="_xlnm._FilterDatabase" localSheetId="3" hidden="1">'STS Universal CL Tees'!$A$24:$L$31</definedName>
    <definedName name="Categories" localSheetId="1">#REF!</definedName>
    <definedName name="Categories">'Size Tables'!$I$2:$I$5</definedName>
    <definedName name="ExternalData_1" localSheetId="4">'Care Refernce'!$A$1:$F$32</definedName>
    <definedName name="FIT" localSheetId="1">#REF!</definedName>
    <definedName name="FIT" localSheetId="2">#REF!</definedName>
    <definedName name="FIT" localSheetId="3">#REF!</definedName>
    <definedName name="FIT">#REF!</definedName>
    <definedName name="ITEM" localSheetId="2">#REF!</definedName>
    <definedName name="ITEM" localSheetId="3">#REF!</definedName>
    <definedName name="ITEM">#REF!</definedName>
    <definedName name="_xlnm.Print_Area" localSheetId="6">'LAYOUT 20.7'!$A$1:$H$72</definedName>
    <definedName name="_xlnm.Print_Area" localSheetId="0">'MER.QT-1.BM2'!$A$1:$N$51</definedName>
    <definedName name="_xlnm.Print_Area" localSheetId="1">'MER.QT-1.BM2 (2)'!$A$1:$N$22</definedName>
    <definedName name="RISE" localSheetId="1">#REF!</definedName>
    <definedName name="RISE" localSheetId="2">#REF!</definedName>
    <definedName name="RISE" localSheetId="3">#REF!</definedName>
    <definedName name="RISE">#REF!</definedName>
    <definedName name="STYLE" localSheetId="2">#REF!</definedName>
    <definedName name="STYLE" localSheetId="3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8" l="1"/>
  <c r="I11" i="9" l="1"/>
  <c r="K11" i="9" s="1"/>
  <c r="M11" i="9" s="1"/>
  <c r="H8" i="9"/>
  <c r="L11" i="9" l="1"/>
  <c r="H7" i="9" l="1"/>
  <c r="B8" i="8" l="1"/>
  <c r="B7" i="8"/>
  <c r="M14" i="9" l="1"/>
  <c r="K14" i="9" l="1"/>
  <c r="I14" i="9"/>
  <c r="I11" i="1" l="1"/>
  <c r="H7" i="1" l="1"/>
  <c r="K12" i="1" l="1"/>
  <c r="M12" i="1" s="1"/>
  <c r="E71" i="3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I14" i="1" l="1"/>
  <c r="F71" i="3"/>
  <c r="F65" i="3"/>
  <c r="K11" i="1"/>
  <c r="K14" i="1" s="1"/>
  <c r="M11" i="1" l="1"/>
  <c r="M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<sst xmlns="http://schemas.openxmlformats.org/spreadsheetml/2006/main" count="751" uniqueCount="304">
  <si>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</si>
  <si>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</si>
  <si>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</si>
  <si>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</si>
  <si>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</si>
  <si>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</si>
  <si>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</si>
  <si>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</si>
  <si>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</si>
  <si>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</si>
  <si>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</si>
  <si>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</si>
  <si>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</si>
  <si>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</si>
  <si>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</si>
  <si>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</si>
  <si>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</si>
  <si>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</si>
  <si>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</si>
  <si>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</si>
  <si>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</si>
  <si>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</si>
  <si>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</si>
  <si>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</si>
  <si>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</si>
  <si>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</si>
  <si>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</si>
  <si>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</si>
  <si>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</si>
  <si>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</si>
  <si>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</si>
  <si>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</si>
  <si>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</si>
  <si>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</si>
  <si>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</si>
  <si>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</si>
  <si>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</si>
  <si>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TBC</t>
  </si>
  <si>
    <t>PCS</t>
  </si>
  <si>
    <t>ALL STYLES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</si>
  <si>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</si>
  <si>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</si>
  <si>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</si>
  <si>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</si>
  <si>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</si>
  <si>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</si>
  <si>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</si>
  <si>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</si>
  <si>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</si>
  <si>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</si>
  <si>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</si>
  <si>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</si>
  <si>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</si>
  <si>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 xml:space="preserve">100% POLYESTER 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</si>
  <si>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</si>
  <si>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</si>
  <si>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</si>
  <si>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</si>
  <si>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</si>
  <si>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</si>
  <si>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</si>
  <si>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</si>
  <si>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</si>
  <si>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</si>
  <si>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</si>
  <si>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</si>
  <si>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</si>
  <si>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</si>
  <si>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</si>
  <si>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</si>
  <si>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</si>
  <si>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</si>
  <si>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 xml:space="preserve">100% COTTON </t>
  </si>
  <si>
    <t>PHUONG LAM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</si>
  <si>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</si>
  <si>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</si>
  <si>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</si>
  <si>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</si>
  <si>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AVERY</t>
  </si>
  <si>
    <t>FA23 DROP 1</t>
  </si>
  <si>
    <t>S20 1389</t>
  </si>
  <si>
    <t>S20  FA23  G2342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</si>
  <si>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</si>
  <si>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</si>
  <si>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</si>
  <si>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</si>
  <si>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</si>
  <si>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</si>
  <si>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</si>
  <si>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</si>
  <si>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</si>
  <si>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</si>
  <si>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</si>
  <si>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</si>
  <si>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</si>
  <si>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</si>
  <si>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</si>
  <si>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</si>
  <si>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</si>
  <si>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</si>
  <si>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</si>
  <si>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</si>
  <si>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</si>
  <si>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</si>
  <si>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</si>
  <si>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</si>
  <si>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</si>
  <si>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</si>
  <si>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</si>
  <si>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</si>
  <si>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</si>
  <si>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</si>
  <si>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</si>
  <si>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</si>
  <si>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</si>
  <si>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</si>
  <si>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</si>
  <si>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</si>
  <si>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</si>
  <si>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</si>
  <si>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</si>
  <si>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</si>
  <si>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</si>
  <si>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</si>
  <si>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</si>
  <si>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</si>
  <si>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</si>
  <si>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</si>
  <si>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</si>
  <si>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</si>
  <si>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</si>
  <si>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</si>
  <si>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</si>
  <si>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</si>
  <si>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</si>
  <si>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</si>
  <si>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</si>
  <si>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</si>
  <si>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</si>
  <si>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</si>
  <si>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</si>
  <si>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</si>
  <si>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</si>
  <si>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</si>
  <si>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</si>
  <si>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</si>
  <si>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</si>
  <si>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</si>
  <si>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</si>
  <si>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</si>
  <si>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</si>
  <si>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</si>
  <si>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</si>
  <si>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</si>
  <si>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</si>
  <si>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</si>
  <si>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</si>
  <si>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</si>
  <si>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</si>
  <si>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</si>
  <si>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</si>
  <si>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</si>
  <si>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</si>
  <si>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</si>
  <si>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</si>
  <si>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</si>
  <si>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</si>
  <si>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</si>
  <si>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</si>
  <si>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</si>
  <si>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</si>
  <si>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</si>
  <si>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</si>
  <si>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</si>
  <si>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</si>
  <si>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</si>
  <si>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</si>
  <si>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</si>
  <si>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</si>
  <si>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</si>
  <si>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</si>
  <si>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</si>
  <si>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</si>
  <si>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</si>
  <si>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</si>
  <si>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</si>
  <si>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</si>
  <si>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</si>
  <si>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</si>
  <si>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</si>
  <si>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</si>
  <si>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</si>
  <si>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</si>
  <si>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</si>
  <si>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</si>
  <si>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</si>
  <si>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</si>
  <si>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</si>
  <si>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</si>
  <si>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</si>
  <si>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</si>
  <si>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</si>
  <si>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</si>
  <si>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</si>
  <si>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</si>
  <si>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</si>
  <si>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</si>
  <si>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</si>
  <si>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</si>
  <si>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</si>
  <si>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</si>
  <si>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</si>
  <si>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</si>
  <si>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</si>
  <si>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</si>
  <si>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</si>
  <si>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</si>
  <si>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</si>
  <si>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</si>
  <si>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</si>
  <si>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</si>
  <si>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</si>
  <si>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</si>
  <si>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</si>
  <si>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</si>
  <si>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</si>
  <si>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</si>
  <si>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</si>
  <si>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</si>
  <si>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</si>
  <si>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</si>
  <si>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</si>
  <si>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</si>
  <si>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</si>
  <si>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</si>
  <si>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</si>
  <si>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</si>
  <si>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</si>
  <si>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</si>
  <si>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</si>
  <si>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</si>
  <si>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</si>
  <si>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</si>
  <si>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</si>
  <si>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</si>
  <si>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</si>
  <si>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</si>
  <si>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</si>
  <si>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</si>
  <si>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</si>
  <si>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</si>
  <si>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</si>
  <si>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</si>
  <si>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</si>
  <si>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</si>
  <si>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</si>
  <si>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</si>
  <si>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CB681418A
&amp; CB686688A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</si>
  <si>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</si>
  <si>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</si>
  <si>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</si>
  <si>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</si>
  <si>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</si>
  <si>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</si>
  <si>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</si>
  <si>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</si>
  <si>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</si>
  <si>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</si>
  <si>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</si>
  <si>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</si>
  <si>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</si>
  <si>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</si>
  <si>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</si>
  <si>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</si>
  <si>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</si>
  <si>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</si>
  <si>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</si>
  <si>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</si>
  <si>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</si>
  <si>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</si>
  <si>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</si>
  <si>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</si>
  <si>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</si>
  <si>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</si>
  <si>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</si>
  <si>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</si>
  <si>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</si>
  <si>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</si>
  <si>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THI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</si>
  <si>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</si>
  <si>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</si>
  <si>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</si>
  <si>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</si>
  <si>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</si>
  <si>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</si>
  <si>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 xml:space="preserve">66% COTTON 34%  POLYESTER </t>
  </si>
  <si>
    <t>100% COTTON</t>
  </si>
  <si>
    <t>ALL STYLE</t>
  </si>
  <si>
    <t>100% POLYESTER</t>
  </si>
  <si>
    <t xml:space="preserve">BANK CHARGE </t>
  </si>
  <si>
    <t>S20CARE</t>
  </si>
  <si>
    <t>S20  SP26   S2866</t>
  </si>
  <si>
    <t>SP26 DROP 1</t>
  </si>
  <si>
    <t>SU26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</si>
</sst>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  <numFmt numFmtId="171" formatCode="_(&quot;$&quot;* #,##0.000_);_(&quot;$&quot;* \(#,##0.0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15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8" fillId="7" borderId="1" xfId="2" applyNumberFormat="1" applyFont="1" applyFill="1" applyBorder="1" applyAlignment="1">
      <alignment horizontal="center" vertical="center"/>
    </xf>
    <xf numFmtId="164" fontId="8" fillId="7" borderId="1" xfId="4" applyNumberFormat="1" applyFont="1" applyFill="1" applyBorder="1" applyAlignment="1">
      <alignment horizontal="center" vertical="center" wrapText="1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4" fontId="22" fillId="4" borderId="0" xfId="2" applyNumberFormat="1" applyFont="1" applyFill="1" applyAlignment="1">
      <alignment horizontal="center" vertical="center" wrapText="1"/>
    </xf>
    <xf numFmtId="164" fontId="21" fillId="5" borderId="1" xfId="9" applyNumberFormat="1" applyFont="1" applyFill="1" applyBorder="1" applyAlignment="1">
      <alignment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3" borderId="1" xfId="9" applyNumberFormat="1" applyFont="1" applyFill="1" applyBorder="1" applyAlignment="1">
      <alignment horizontal="center" vertical="center"/>
    </xf>
    <xf numFmtId="170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1" fontId="21" fillId="5" borderId="1" xfId="9" applyNumberFormat="1" applyFont="1" applyFill="1" applyBorder="1" applyAlignment="1">
      <alignment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12" borderId="1" xfId="12" applyFont="1" applyFill="1" applyBorder="1" applyAlignment="1">
      <alignment horizontal="center" vertical="center" shrinkToFit="1"/>
    </xf>
    <xf numFmtId="0" fontId="52" fillId="3" borderId="1" xfId="12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3" fillId="3" borderId="13" xfId="12" applyFill="1" applyBorder="1" applyAlignment="1" applyProtection="1">
      <alignment horizontal="center" shrinkToFit="1"/>
      <protection locked="0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0" fillId="9" borderId="0" xfId="12" applyFont="1" applyFill="1" applyAlignment="1">
      <alignment horizontal="center"/>
    </xf>
    <xf numFmtId="0" fontId="3" fillId="3" borderId="0" xfId="12" applyFill="1" applyAlignment="1">
      <alignment horizontal="center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3" fillId="3" borderId="0" xfId="12" applyFill="1" applyAlignment="1" applyProtection="1">
      <alignment horizontal="center"/>
      <protection locked="0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785813</xdr:colOff>
      <xdr:row>14</xdr:row>
      <xdr:rowOff>261938</xdr:rowOff>
    </xdr:from>
    <xdr:to>
      <xdr:col>7</xdr:col>
      <xdr:colOff>627774</xdr:colOff>
      <xdr:row>40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0858501"/>
          <a:ext cx="9271711" cy="7262811"/>
        </a:xfrm>
        <a:prstGeom prst="rect">
          <a:avLst/>
        </a:prstGeom>
      </xdr:spPr>
    </xdr:pic>
    <xdr:clientData/>
  </xdr:twoCellAnchor>
  <xdr:twoCellAnchor editAs="oneCell">
    <xdr:from>
      <xdr:col>7</xdr:col>
      <xdr:colOff>552153</xdr:colOff>
      <xdr:row>15</xdr:row>
      <xdr:rowOff>119061</xdr:rowOff>
    </xdr:from>
    <xdr:to>
      <xdr:col>13</xdr:col>
      <xdr:colOff>1746836</xdr:colOff>
      <xdr:row>40</xdr:row>
      <xdr:rowOff>190498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903" y="11001374"/>
          <a:ext cx="10552996" cy="7215187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39</xdr:row>
      <xdr:rowOff>95250</xdr:rowOff>
    </xdr:from>
    <xdr:to>
      <xdr:col>13</xdr:col>
      <xdr:colOff>1213138</xdr:colOff>
      <xdr:row>44</xdr:row>
      <xdr:rowOff>47624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7937" y="17835563"/>
          <a:ext cx="13643264" cy="1381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6</xdr:col>
      <xdr:colOff>635097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9"/>
  <sheetViews>
    <sheetView view="pageBreakPreview" zoomScale="40" zoomScaleNormal="55" zoomScaleSheetLayoutView="40" zoomScalePageLayoutView="70" workbookViewId="0">
      <selection activeCell="T12" sqref="T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22.179687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25.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25" t="s">
        <v>6</v>
      </c>
    </row>
    <row r="2" spans="1:14" ht="21.4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26" t="s">
        <v>2</v>
      </c>
    </row>
    <row r="3" spans="1:14" ht="19.899999999999999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5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1" t="s">
        <v>78</v>
      </c>
      <c r="C5" s="171"/>
      <c r="D5" s="171"/>
      <c r="E5" s="32"/>
      <c r="F5" s="174" t="s">
        <v>8</v>
      </c>
      <c r="G5" s="175"/>
      <c r="H5" s="169" t="s">
        <v>36</v>
      </c>
      <c r="I5" s="170"/>
      <c r="J5" s="33"/>
      <c r="K5" s="33"/>
      <c r="L5" s="34"/>
      <c r="M5" s="35" t="s">
        <v>9</v>
      </c>
      <c r="N5" s="36">
        <v>44915</v>
      </c>
    </row>
    <row r="6" spans="1:14" ht="39" customHeight="1">
      <c r="A6" s="37" t="s">
        <v>10</v>
      </c>
      <c r="B6" s="178"/>
      <c r="C6" s="178"/>
      <c r="D6" s="178"/>
      <c r="E6" s="32"/>
      <c r="F6" s="174" t="s">
        <v>11</v>
      </c>
      <c r="G6" s="175"/>
      <c r="H6" s="172" t="s">
        <v>79</v>
      </c>
      <c r="I6" s="173"/>
      <c r="J6" s="33"/>
      <c r="K6" s="33"/>
      <c r="L6" s="34"/>
      <c r="M6" s="35" t="s">
        <v>12</v>
      </c>
      <c r="N6" s="81" t="s">
        <v>80</v>
      </c>
    </row>
    <row r="7" spans="1:14" ht="39" customHeight="1">
      <c r="A7" s="37" t="s">
        <v>13</v>
      </c>
      <c r="B7" s="179"/>
      <c r="C7" s="179"/>
      <c r="D7" s="38"/>
      <c r="E7" s="32"/>
      <c r="F7" s="174" t="s">
        <v>14</v>
      </c>
      <c r="G7" s="175"/>
      <c r="H7" s="184">
        <f>N5+14</f>
        <v>44929</v>
      </c>
      <c r="I7" s="185"/>
      <c r="J7" s="33"/>
      <c r="K7" s="33"/>
      <c r="L7" s="34"/>
      <c r="M7" s="35" t="s">
        <v>15</v>
      </c>
      <c r="N7" s="82" t="s">
        <v>81</v>
      </c>
    </row>
    <row r="8" spans="1:14" ht="39" customHeight="1">
      <c r="A8" s="39" t="s">
        <v>16</v>
      </c>
      <c r="B8" s="182"/>
      <c r="C8" s="182"/>
      <c r="D8" s="40"/>
      <c r="E8" s="32"/>
      <c r="F8" s="174" t="s">
        <v>17</v>
      </c>
      <c r="G8" s="175"/>
      <c r="H8" s="180" t="s">
        <v>37</v>
      </c>
      <c r="I8" s="181"/>
      <c r="J8" s="41"/>
      <c r="K8" s="41"/>
      <c r="L8" s="34"/>
      <c r="M8" s="35" t="s">
        <v>18</v>
      </c>
      <c r="N8" s="42" t="s">
        <v>73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98.75" customHeight="1">
      <c r="A11" s="16" t="s">
        <v>39</v>
      </c>
      <c r="B11" s="17"/>
      <c r="C11" s="17" t="s">
        <v>40</v>
      </c>
      <c r="D11" s="16" t="s">
        <v>258</v>
      </c>
      <c r="E11" s="16" t="s">
        <v>256</v>
      </c>
      <c r="F11" s="16" t="s">
        <v>257</v>
      </c>
      <c r="G11" s="78" t="s">
        <v>41</v>
      </c>
      <c r="H11" s="18" t="s">
        <v>38</v>
      </c>
      <c r="I11" s="79">
        <f>19686-I12</f>
        <v>15981</v>
      </c>
      <c r="J11" s="80">
        <v>0</v>
      </c>
      <c r="K11" s="79">
        <f>I11-J11</f>
        <v>15981</v>
      </c>
      <c r="L11" s="19">
        <v>600</v>
      </c>
      <c r="M11" s="77">
        <f>K11*L11</f>
        <v>9588600</v>
      </c>
      <c r="N11" s="20" t="s">
        <v>72</v>
      </c>
    </row>
    <row r="12" spans="1:14" ht="198.75" customHeight="1">
      <c r="A12" s="16" t="s">
        <v>39</v>
      </c>
      <c r="B12" s="17"/>
      <c r="C12" s="17" t="s">
        <v>40</v>
      </c>
      <c r="D12" s="16" t="s">
        <v>258</v>
      </c>
      <c r="E12" s="16" t="s">
        <v>256</v>
      </c>
      <c r="F12" s="16" t="s">
        <v>257</v>
      </c>
      <c r="G12" s="78" t="s">
        <v>41</v>
      </c>
      <c r="H12" s="18" t="s">
        <v>38</v>
      </c>
      <c r="I12" s="79">
        <v>3705</v>
      </c>
      <c r="J12" s="80">
        <v>0</v>
      </c>
      <c r="K12" s="79">
        <f t="shared" ref="K12" si="0">I12-J12</f>
        <v>3705</v>
      </c>
      <c r="L12" s="19">
        <v>600</v>
      </c>
      <c r="M12" s="77">
        <f t="shared" ref="M12" si="1">K12*L12</f>
        <v>2223000</v>
      </c>
      <c r="N12" s="20" t="s">
        <v>53</v>
      </c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53"/>
      <c r="M13" s="54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19686</v>
      </c>
      <c r="J14" s="84"/>
      <c r="K14" s="83">
        <f>SUM(K11:K13)</f>
        <v>19686</v>
      </c>
      <c r="L14" s="85"/>
      <c r="M14" s="86">
        <f>SUM(M11:M13)</f>
        <v>11811600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59"/>
      <c r="B17" s="59"/>
      <c r="C17" s="60"/>
      <c r="D17" s="60"/>
      <c r="E17" s="60"/>
      <c r="F17" s="60"/>
      <c r="G17" s="58"/>
      <c r="H17" s="58"/>
      <c r="I17" s="58"/>
      <c r="J17" s="58"/>
      <c r="K17" s="58"/>
      <c r="L17" s="61"/>
      <c r="M17" s="61"/>
      <c r="N17" s="58"/>
    </row>
    <row r="18" spans="1:14" ht="21.75" customHeight="1">
      <c r="A18" s="59"/>
      <c r="B18" s="59"/>
      <c r="C18" s="60"/>
      <c r="D18" s="60"/>
      <c r="E18" s="60"/>
      <c r="F18" s="60"/>
      <c r="G18" s="58"/>
      <c r="H18" s="58"/>
      <c r="I18" s="58"/>
      <c r="J18" s="58"/>
      <c r="K18" s="58"/>
      <c r="L18" s="61"/>
      <c r="M18" s="61"/>
      <c r="N18" s="58"/>
    </row>
    <row r="19" spans="1:14" ht="21.75" customHeight="1">
      <c r="A19" s="59"/>
      <c r="B19" s="59"/>
      <c r="C19" s="60"/>
      <c r="D19" s="60"/>
      <c r="E19" s="60"/>
      <c r="F19" s="60"/>
      <c r="G19" s="58"/>
      <c r="H19" s="58"/>
      <c r="I19" s="58"/>
      <c r="J19" s="58"/>
      <c r="K19" s="58"/>
      <c r="L19" s="61"/>
      <c r="M19" s="61"/>
      <c r="N19" s="58"/>
    </row>
    <row r="20" spans="1:14" ht="21.75" customHeight="1">
      <c r="A20" s="59"/>
      <c r="B20" s="59"/>
      <c r="C20" s="60"/>
      <c r="D20" s="60"/>
      <c r="E20" s="60"/>
      <c r="F20" s="60"/>
      <c r="G20" s="58"/>
      <c r="H20" s="58"/>
      <c r="I20" s="58"/>
      <c r="J20" s="58"/>
      <c r="K20" s="58"/>
      <c r="L20" s="61"/>
      <c r="M20" s="61"/>
      <c r="N20" s="58"/>
    </row>
    <row r="21" spans="1:14" ht="21.75" customHeight="1">
      <c r="A21" s="59"/>
      <c r="B21" s="59"/>
      <c r="C21" s="60"/>
      <c r="D21" s="60"/>
      <c r="E21" s="60"/>
      <c r="F21" s="60"/>
      <c r="G21" s="58"/>
      <c r="H21" s="58"/>
      <c r="I21" s="58"/>
      <c r="J21" s="58"/>
      <c r="K21" s="58"/>
      <c r="L21" s="61"/>
      <c r="M21" s="61"/>
      <c r="N21" s="58"/>
    </row>
    <row r="22" spans="1:14" ht="21.75" customHeight="1">
      <c r="A22" s="59"/>
      <c r="B22" s="59"/>
      <c r="C22" s="60"/>
      <c r="D22" s="60"/>
      <c r="E22" s="60"/>
      <c r="F22" s="60"/>
      <c r="G22" s="58"/>
      <c r="H22" s="58"/>
      <c r="I22" s="58"/>
      <c r="J22" s="58"/>
      <c r="K22" s="58"/>
      <c r="L22" s="61"/>
      <c r="M22" s="61"/>
      <c r="N22" s="58"/>
    </row>
    <row r="23" spans="1:14" ht="21.75" customHeight="1">
      <c r="A23" s="59"/>
      <c r="B23" s="59"/>
      <c r="C23" s="60"/>
      <c r="D23" s="60"/>
      <c r="E23" s="60"/>
      <c r="F23" s="60"/>
      <c r="G23" s="58"/>
      <c r="H23" s="58"/>
      <c r="I23" s="58"/>
      <c r="J23" s="58"/>
      <c r="K23" s="58"/>
      <c r="L23" s="61"/>
      <c r="M23" s="61"/>
      <c r="N23" s="58"/>
    </row>
    <row r="24" spans="1:14" ht="21.75" customHeight="1">
      <c r="A24" s="59"/>
      <c r="B24" s="59"/>
      <c r="C24" s="60"/>
      <c r="D24" s="60"/>
      <c r="E24" s="60"/>
      <c r="F24" s="60"/>
      <c r="G24" s="58"/>
      <c r="H24" s="58"/>
      <c r="I24" s="58"/>
      <c r="J24" s="58"/>
      <c r="K24" s="58"/>
      <c r="L24" s="61"/>
      <c r="M24" s="61"/>
      <c r="N24" s="58"/>
    </row>
    <row r="25" spans="1:14" ht="21.75" customHeight="1">
      <c r="A25" s="59"/>
      <c r="B25" s="59"/>
      <c r="C25" s="60"/>
      <c r="D25" s="60"/>
      <c r="E25" s="60"/>
      <c r="F25" s="60"/>
      <c r="G25" s="58"/>
      <c r="H25" s="58"/>
      <c r="I25" s="58"/>
      <c r="J25" s="58"/>
      <c r="K25" s="58"/>
      <c r="L25" s="61"/>
      <c r="M25" s="61"/>
      <c r="N25" s="58"/>
    </row>
    <row r="26" spans="1:14" ht="21.75" customHeight="1">
      <c r="A26" s="59"/>
      <c r="B26" s="59"/>
      <c r="C26" s="60"/>
      <c r="D26" s="60"/>
      <c r="E26" s="60"/>
      <c r="F26" s="60"/>
      <c r="G26" s="58"/>
      <c r="H26" s="58"/>
      <c r="I26" s="58"/>
      <c r="J26" s="58"/>
      <c r="K26" s="58"/>
      <c r="L26" s="61"/>
      <c r="M26" s="61"/>
      <c r="N26" s="58"/>
    </row>
    <row r="27" spans="1:14" ht="21.75" customHeight="1">
      <c r="A27" s="59"/>
      <c r="B27" s="59"/>
      <c r="C27" s="60"/>
      <c r="D27" s="60"/>
      <c r="E27" s="60"/>
      <c r="F27" s="60"/>
      <c r="G27" s="58"/>
      <c r="H27" s="58"/>
      <c r="I27" s="58"/>
      <c r="J27" s="58"/>
      <c r="K27" s="58"/>
      <c r="L27" s="61"/>
      <c r="M27" s="61"/>
      <c r="N27" s="58"/>
    </row>
    <row r="28" spans="1:14" ht="21.75" customHeight="1">
      <c r="A28" s="59"/>
      <c r="B28" s="59"/>
      <c r="C28" s="60"/>
      <c r="D28" s="60"/>
      <c r="E28" s="60"/>
      <c r="F28" s="60"/>
      <c r="G28" s="58"/>
      <c r="H28" s="58"/>
      <c r="I28" s="58"/>
      <c r="J28" s="58"/>
      <c r="K28" s="58"/>
      <c r="L28" s="61"/>
      <c r="M28" s="61"/>
      <c r="N28" s="58"/>
    </row>
    <row r="29" spans="1:14" ht="21.75" customHeight="1">
      <c r="A29" s="59"/>
      <c r="B29" s="59"/>
      <c r="C29" s="60"/>
      <c r="D29" s="60"/>
      <c r="E29" s="60"/>
      <c r="F29" s="60"/>
      <c r="G29" s="58"/>
      <c r="H29" s="58"/>
      <c r="I29" s="58"/>
      <c r="J29" s="58"/>
      <c r="K29" s="58"/>
      <c r="L29" s="61"/>
      <c r="M29" s="61"/>
      <c r="N29" s="58"/>
    </row>
    <row r="30" spans="1:14" ht="21.75" customHeight="1">
      <c r="A30" s="59"/>
      <c r="B30" s="59"/>
      <c r="C30" s="60"/>
      <c r="D30" s="60"/>
      <c r="E30" s="60"/>
      <c r="F30" s="60"/>
      <c r="G30" s="58"/>
      <c r="H30" s="58"/>
      <c r="I30" s="58"/>
      <c r="J30" s="58"/>
      <c r="K30" s="58"/>
      <c r="L30" s="61"/>
      <c r="M30" s="61"/>
      <c r="N30" s="58"/>
    </row>
    <row r="31" spans="1:14" ht="21.75" customHeight="1">
      <c r="A31" s="59"/>
      <c r="B31" s="59"/>
      <c r="C31" s="60"/>
      <c r="D31" s="60"/>
      <c r="E31" s="60"/>
      <c r="F31" s="60"/>
      <c r="G31" s="58"/>
      <c r="H31" s="58"/>
      <c r="I31" s="58"/>
      <c r="J31" s="58"/>
      <c r="K31" s="58"/>
      <c r="L31" s="61"/>
      <c r="M31" s="61"/>
      <c r="N31" s="58"/>
    </row>
    <row r="32" spans="1:14" ht="21.75" customHeight="1">
      <c r="A32" s="59"/>
      <c r="B32" s="59"/>
      <c r="C32" s="60"/>
      <c r="D32" s="60"/>
      <c r="E32" s="60"/>
      <c r="F32" s="60"/>
      <c r="G32" s="58"/>
      <c r="H32" s="58"/>
      <c r="I32" s="58"/>
      <c r="J32" s="58"/>
      <c r="K32" s="58"/>
      <c r="L32" s="61"/>
      <c r="M32" s="61"/>
      <c r="N32" s="58"/>
    </row>
    <row r="33" spans="1:14" ht="21.75" customHeight="1">
      <c r="A33" s="59"/>
      <c r="B33" s="59"/>
      <c r="C33" s="60"/>
      <c r="D33" s="60"/>
      <c r="E33" s="60"/>
      <c r="F33" s="60"/>
      <c r="G33" s="58"/>
      <c r="H33" s="58"/>
      <c r="I33" s="58"/>
      <c r="J33" s="58"/>
      <c r="K33" s="58"/>
      <c r="L33" s="61"/>
      <c r="M33" s="61"/>
      <c r="N33" s="58"/>
    </row>
    <row r="34" spans="1:14" ht="21.75" customHeight="1">
      <c r="A34" s="59"/>
      <c r="B34" s="59"/>
      <c r="C34" s="60"/>
      <c r="D34" s="60"/>
      <c r="E34" s="60"/>
      <c r="F34" s="60"/>
      <c r="G34" s="58"/>
      <c r="H34" s="58"/>
      <c r="I34" s="58"/>
      <c r="J34" s="58"/>
      <c r="K34" s="58"/>
      <c r="L34" s="61"/>
      <c r="M34" s="61"/>
      <c r="N34" s="58"/>
    </row>
    <row r="35" spans="1:14" ht="21.75" customHeight="1">
      <c r="A35" s="59"/>
      <c r="B35" s="59"/>
      <c r="C35" s="60"/>
      <c r="D35" s="60"/>
      <c r="E35" s="60"/>
      <c r="F35" s="60"/>
      <c r="G35" s="58"/>
      <c r="H35" s="58"/>
      <c r="I35" s="58"/>
      <c r="J35" s="58"/>
      <c r="K35" s="58"/>
      <c r="L35" s="61"/>
      <c r="M35" s="61"/>
      <c r="N35" s="58"/>
    </row>
    <row r="36" spans="1:14" ht="21.75" customHeight="1">
      <c r="A36" s="59"/>
      <c r="B36" s="59"/>
      <c r="C36" s="60"/>
      <c r="D36" s="60"/>
      <c r="E36" s="60"/>
      <c r="F36" s="60"/>
      <c r="G36" s="58"/>
      <c r="H36" s="58"/>
      <c r="I36" s="58"/>
      <c r="J36" s="58"/>
      <c r="K36" s="58"/>
      <c r="L36" s="61"/>
      <c r="M36" s="61"/>
      <c r="N36" s="58"/>
    </row>
    <row r="37" spans="1:14" ht="21.75" customHeight="1">
      <c r="A37" s="59"/>
      <c r="B37" s="59"/>
      <c r="C37" s="60"/>
      <c r="D37" s="60"/>
      <c r="E37" s="60"/>
      <c r="F37" s="60"/>
      <c r="G37" s="58"/>
      <c r="H37" s="58"/>
      <c r="I37" s="58"/>
      <c r="J37" s="58"/>
      <c r="K37" s="58"/>
      <c r="L37" s="61"/>
      <c r="M37" s="61"/>
      <c r="N37" s="58"/>
    </row>
    <row r="38" spans="1:14" ht="21.75" customHeight="1">
      <c r="A38" s="59"/>
      <c r="B38" s="59"/>
      <c r="C38" s="60"/>
      <c r="D38" s="60"/>
      <c r="E38" s="60"/>
      <c r="F38" s="60"/>
      <c r="G38" s="58"/>
      <c r="H38" s="58"/>
      <c r="I38" s="58"/>
      <c r="J38" s="58"/>
      <c r="K38" s="58"/>
      <c r="L38" s="61"/>
      <c r="M38" s="61"/>
      <c r="N38" s="58"/>
    </row>
    <row r="39" spans="1:14" ht="21.75" customHeight="1">
      <c r="A39" s="59"/>
      <c r="B39" s="59"/>
      <c r="C39" s="60"/>
      <c r="D39" s="60"/>
      <c r="E39" s="60"/>
      <c r="F39" s="60"/>
      <c r="G39" s="58"/>
      <c r="H39" s="58"/>
      <c r="I39" s="58"/>
      <c r="J39" s="58"/>
      <c r="K39" s="58"/>
      <c r="L39" s="61"/>
      <c r="M39" s="61"/>
      <c r="N39" s="58"/>
    </row>
    <row r="40" spans="1:14" ht="21.75" customHeight="1">
      <c r="A40" s="59"/>
      <c r="B40" s="59"/>
      <c r="C40" s="60"/>
      <c r="D40" s="60"/>
      <c r="E40" s="60"/>
      <c r="F40" s="60"/>
      <c r="G40" s="58"/>
      <c r="H40" s="58"/>
      <c r="I40" s="58"/>
      <c r="J40" s="58"/>
      <c r="K40" s="58"/>
      <c r="L40" s="61"/>
      <c r="M40" s="61"/>
      <c r="N40" s="58"/>
    </row>
    <row r="41" spans="1:14" ht="21.75" customHeight="1">
      <c r="A41" s="59"/>
      <c r="B41" s="59"/>
      <c r="C41" s="60"/>
      <c r="D41" s="60"/>
      <c r="E41" s="60"/>
      <c r="F41" s="60"/>
      <c r="G41" s="58"/>
      <c r="H41" s="58"/>
      <c r="I41" s="58"/>
      <c r="J41" s="58"/>
      <c r="K41" s="58"/>
      <c r="L41" s="61"/>
      <c r="M41" s="61"/>
      <c r="N41" s="58"/>
    </row>
    <row r="42" spans="1:14" ht="21.75" customHeight="1">
      <c r="A42" s="59"/>
      <c r="B42" s="59"/>
      <c r="C42" s="60"/>
      <c r="D42" s="60"/>
      <c r="E42" s="60"/>
      <c r="F42" s="60"/>
      <c r="G42" s="58"/>
      <c r="H42" s="58"/>
      <c r="I42" s="58"/>
      <c r="J42" s="58"/>
      <c r="K42" s="58"/>
      <c r="L42" s="61"/>
      <c r="M42" s="61"/>
      <c r="N42" s="58"/>
    </row>
    <row r="43" spans="1:14" ht="21.75" customHeight="1">
      <c r="A43" s="59"/>
      <c r="B43" s="59"/>
      <c r="C43" s="60"/>
      <c r="D43" s="60"/>
      <c r="E43" s="60"/>
      <c r="F43" s="60"/>
      <c r="G43" s="58"/>
      <c r="H43" s="58"/>
      <c r="I43" s="58"/>
      <c r="J43" s="58"/>
      <c r="K43" s="58"/>
      <c r="L43" s="61"/>
      <c r="M43" s="61"/>
      <c r="N43" s="58"/>
    </row>
    <row r="44" spans="1:14" ht="21.75" customHeight="1">
      <c r="A44" s="59"/>
      <c r="B44" s="59"/>
      <c r="C44" s="60"/>
      <c r="D44" s="60"/>
      <c r="E44" s="60"/>
      <c r="F44" s="60"/>
      <c r="G44" s="58"/>
      <c r="H44" s="58"/>
      <c r="I44" s="58"/>
      <c r="J44" s="58"/>
      <c r="K44" s="58"/>
      <c r="L44" s="61"/>
      <c r="M44" s="61"/>
      <c r="N44" s="58"/>
    </row>
    <row r="45" spans="1:14" ht="21.75" customHeight="1">
      <c r="A45" s="59"/>
      <c r="B45" s="59"/>
      <c r="C45" s="60"/>
      <c r="D45" s="60"/>
      <c r="E45" s="60"/>
      <c r="F45" s="60"/>
      <c r="G45" s="58"/>
      <c r="H45" s="58"/>
      <c r="I45" s="58"/>
      <c r="J45" s="58"/>
      <c r="K45" s="58"/>
      <c r="L45" s="61"/>
      <c r="M45" s="61"/>
      <c r="N45" s="58"/>
    </row>
    <row r="46" spans="1:14" ht="21.75" customHeight="1">
      <c r="A46" s="183" t="s">
        <v>33</v>
      </c>
      <c r="B46" s="183"/>
      <c r="C46" s="62"/>
      <c r="D46" s="63"/>
      <c r="E46" s="177" t="s">
        <v>34</v>
      </c>
      <c r="F46" s="177"/>
      <c r="G46" s="177"/>
      <c r="H46" s="64"/>
      <c r="I46" s="65"/>
      <c r="J46" s="65"/>
      <c r="K46" s="65"/>
      <c r="L46" s="176" t="s">
        <v>35</v>
      </c>
      <c r="M46" s="176"/>
      <c r="N46" s="58"/>
    </row>
    <row r="47" spans="1:14" ht="21.75" customHeight="1">
      <c r="A47" s="66"/>
      <c r="B47" s="67"/>
      <c r="C47" s="66"/>
      <c r="D47" s="66"/>
      <c r="E47" s="66"/>
      <c r="F47" s="66"/>
      <c r="G47" s="66"/>
      <c r="H47" s="68"/>
      <c r="I47" s="68"/>
      <c r="J47" s="68"/>
    </row>
    <row r="48" spans="1:14" ht="21.75" customHeight="1">
      <c r="A48" s="66"/>
      <c r="B48" s="67"/>
      <c r="C48" s="66"/>
      <c r="D48" s="66"/>
      <c r="E48" s="66"/>
      <c r="F48" s="66"/>
      <c r="G48" s="66"/>
      <c r="H48" s="68"/>
      <c r="I48" s="68"/>
      <c r="J48" s="68"/>
    </row>
    <row r="49" spans="1:14" ht="21.75" customHeight="1">
      <c r="A49" s="69"/>
      <c r="B49" s="70"/>
      <c r="C49" s="66"/>
      <c r="D49" s="66"/>
      <c r="E49" s="66"/>
      <c r="F49" s="66"/>
      <c r="G49" s="71"/>
      <c r="H49" s="71"/>
      <c r="I49" s="66"/>
      <c r="J49" s="68"/>
    </row>
    <row r="50" spans="1:14" ht="70.5" customHeight="1">
      <c r="A50" s="68"/>
      <c r="B50" s="72"/>
      <c r="C50" s="73"/>
      <c r="D50" s="68"/>
      <c r="E50" s="74"/>
      <c r="F50" s="74"/>
      <c r="G50" s="68"/>
      <c r="H50" s="75"/>
      <c r="I50" s="75"/>
      <c r="J50" s="68"/>
      <c r="L50" s="168"/>
      <c r="M50" s="168"/>
      <c r="N50" s="168"/>
    </row>
    <row r="51" spans="1:14" ht="21.75" customHeight="1">
      <c r="L51" s="168"/>
      <c r="M51" s="168"/>
      <c r="N51" s="168"/>
    </row>
    <row r="52" spans="1:14" ht="21.75" customHeight="1"/>
    <row r="53" spans="1:14" ht="21.75" customHeight="1"/>
    <row r="54" spans="1:14" ht="21.75" customHeight="1"/>
    <row r="55" spans="1:14" ht="21.75" customHeight="1"/>
    <row r="56" spans="1:14" ht="21.75" customHeight="1"/>
    <row r="57" spans="1:14" ht="21.75" customHeight="1"/>
    <row r="58" spans="1:14" ht="21.75" customHeight="1"/>
    <row r="59" spans="1:14" ht="21.75" customHeight="1"/>
    <row r="60" spans="1:14" ht="21.75" customHeight="1"/>
    <row r="61" spans="1:14" ht="21.75" customHeight="1"/>
    <row r="62" spans="1:14" ht="21.75" customHeight="1"/>
    <row r="63" spans="1:14" ht="21.75" customHeight="1"/>
    <row r="64" spans="1:1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3.25" customHeight="1"/>
    <row r="87" ht="23.25" customHeight="1"/>
    <row r="88" ht="23.25" customHeight="1"/>
    <row r="89" ht="23.25" customHeight="1"/>
  </sheetData>
  <mergeCells count="16">
    <mergeCell ref="L50:N51"/>
    <mergeCell ref="H5:I5"/>
    <mergeCell ref="B5:D5"/>
    <mergeCell ref="H6:I6"/>
    <mergeCell ref="F5:G5"/>
    <mergeCell ref="L46:M46"/>
    <mergeCell ref="E46:G46"/>
    <mergeCell ref="B6:D6"/>
    <mergeCell ref="B7:C7"/>
    <mergeCell ref="H8:I8"/>
    <mergeCell ref="B8:C8"/>
    <mergeCell ref="F6:G6"/>
    <mergeCell ref="F7:G7"/>
    <mergeCell ref="F8:G8"/>
    <mergeCell ref="A46:B46"/>
    <mergeCell ref="H7:I7"/>
  </mergeCells>
  <phoneticPr fontId="46" type="noConversion"/>
  <printOptions horizontalCentered="1"/>
  <pageMargins left="0.25" right="0.25" top="1.0416666666666667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 codeName="Sheet2">
    <pageSetUpPr fitToPage="1"/>
  </sheetPr>
  <dimension ref="A1:N60"/>
  <sheetViews>
    <sheetView view="pageBreakPreview" zoomScale="30" zoomScaleNormal="55" zoomScaleSheetLayoutView="30" zoomScalePageLayoutView="70" workbookViewId="0">
      <selection activeCell="N11" sqref="N11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33.2695312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4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154" t="s">
        <v>287</v>
      </c>
    </row>
    <row r="2" spans="1:14" ht="4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155" t="s">
        <v>2</v>
      </c>
    </row>
    <row r="3" spans="1:14" ht="42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184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1" t="s">
        <v>294</v>
      </c>
      <c r="C5" s="171"/>
      <c r="D5" s="171"/>
      <c r="E5" s="32"/>
      <c r="F5" s="174" t="s">
        <v>8</v>
      </c>
      <c r="G5" s="175"/>
      <c r="H5" s="169" t="s">
        <v>36</v>
      </c>
      <c r="I5" s="170"/>
      <c r="J5" s="33"/>
      <c r="K5" s="33"/>
      <c r="L5" s="34"/>
      <c r="M5" s="35" t="s">
        <v>9</v>
      </c>
      <c r="N5" s="36">
        <v>45708</v>
      </c>
    </row>
    <row r="6" spans="1:14" ht="39" customHeight="1">
      <c r="A6" s="37" t="s">
        <v>10</v>
      </c>
      <c r="B6" s="178"/>
      <c r="C6" s="178"/>
      <c r="D6" s="178"/>
      <c r="E6" s="32"/>
      <c r="F6" s="174" t="s">
        <v>11</v>
      </c>
      <c r="G6" s="175"/>
      <c r="H6" s="172" t="s">
        <v>302</v>
      </c>
      <c r="I6" s="173"/>
      <c r="J6" s="33"/>
      <c r="K6" s="33"/>
      <c r="L6" s="34"/>
      <c r="M6" s="35" t="s">
        <v>12</v>
      </c>
      <c r="N6" s="81"/>
    </row>
    <row r="7" spans="1:14" ht="39" customHeight="1">
      <c r="A7" s="37" t="s">
        <v>13</v>
      </c>
      <c r="B7" s="179"/>
      <c r="C7" s="179"/>
      <c r="D7" s="38"/>
      <c r="E7" s="32"/>
      <c r="F7" s="174" t="s">
        <v>14</v>
      </c>
      <c r="G7" s="175"/>
      <c r="H7" s="184">
        <f>N5+15</f>
        <v>45723</v>
      </c>
      <c r="I7" s="185"/>
      <c r="J7" s="33"/>
      <c r="K7" s="33"/>
      <c r="L7" s="34"/>
      <c r="M7" s="35" t="s">
        <v>15</v>
      </c>
      <c r="N7" s="82" t="s">
        <v>301</v>
      </c>
    </row>
    <row r="8" spans="1:14" ht="39" customHeight="1">
      <c r="A8" s="39" t="s">
        <v>16</v>
      </c>
      <c r="B8" s="182"/>
      <c r="C8" s="182"/>
      <c r="D8" s="40"/>
      <c r="E8" s="32"/>
      <c r="F8" s="174" t="s">
        <v>17</v>
      </c>
      <c r="G8" s="175"/>
      <c r="H8" s="180">
        <f>H7+10</f>
        <v>45733</v>
      </c>
      <c r="I8" s="181"/>
      <c r="J8" s="41"/>
      <c r="K8" s="41"/>
      <c r="L8" s="34"/>
      <c r="M8" s="35" t="s">
        <v>18</v>
      </c>
      <c r="N8" s="42" t="s">
        <v>288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245.15" customHeight="1">
      <c r="A11" s="16" t="s">
        <v>297</v>
      </c>
      <c r="B11" s="17" t="s">
        <v>300</v>
      </c>
      <c r="C11" s="17" t="s">
        <v>40</v>
      </c>
      <c r="D11" s="16" t="s">
        <v>258</v>
      </c>
      <c r="E11" s="16" t="s">
        <v>256</v>
      </c>
      <c r="F11" s="16" t="s">
        <v>289</v>
      </c>
      <c r="G11" s="78" t="s">
        <v>41</v>
      </c>
      <c r="H11" s="18" t="s">
        <v>38</v>
      </c>
      <c r="I11" s="79">
        <f>'STS UCL Garments Thermacryl'!Q36</f>
        <v>325</v>
      </c>
      <c r="J11" s="80">
        <v>0</v>
      </c>
      <c r="K11" s="79">
        <f>I11</f>
        <v>325</v>
      </c>
      <c r="L11" s="156">
        <f>0.03922*2*1.4</f>
        <v>0.10981599999999998</v>
      </c>
      <c r="M11" s="157">
        <f>K11*L11</f>
        <v>35.690199999999997</v>
      </c>
      <c r="N11" s="20"/>
    </row>
    <row r="12" spans="1:14" ht="198.75" customHeight="1">
      <c r="A12" s="16"/>
      <c r="B12" s="17"/>
      <c r="C12" s="17"/>
      <c r="D12" s="16"/>
      <c r="E12" s="16"/>
      <c r="F12" s="16" t="s">
        <v>299</v>
      </c>
      <c r="G12" s="78"/>
      <c r="H12" s="18"/>
      <c r="I12" s="79"/>
      <c r="J12" s="80"/>
      <c r="K12" s="79"/>
      <c r="L12" s="158"/>
      <c r="M12" s="159">
        <v>19.23</v>
      </c>
      <c r="N12" s="20"/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160"/>
      <c r="M13" s="161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325</v>
      </c>
      <c r="J14" s="84"/>
      <c r="K14" s="83">
        <f>SUM(K11:K13)</f>
        <v>325</v>
      </c>
      <c r="L14" s="162"/>
      <c r="M14" s="163">
        <f>SUM(M11:M13)</f>
        <v>54.920199999999994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164"/>
      <c r="M15" s="164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183" t="s">
        <v>33</v>
      </c>
      <c r="B17" s="183"/>
      <c r="C17" s="62"/>
      <c r="D17" s="63"/>
      <c r="E17" s="177" t="s">
        <v>34</v>
      </c>
      <c r="F17" s="177"/>
      <c r="G17" s="177"/>
      <c r="H17" s="64"/>
      <c r="I17" s="65"/>
      <c r="J17" s="65"/>
      <c r="K17" s="65"/>
      <c r="L17" s="176" t="s">
        <v>35</v>
      </c>
      <c r="M17" s="176"/>
      <c r="N17" s="58"/>
    </row>
    <row r="18" spans="1:14" ht="21.75" customHeight="1">
      <c r="A18" s="66"/>
      <c r="B18" s="67"/>
      <c r="C18" s="66"/>
      <c r="D18" s="66"/>
      <c r="E18" s="66"/>
      <c r="F18" s="66"/>
      <c r="G18" s="66"/>
      <c r="H18" s="68"/>
      <c r="I18" s="68"/>
      <c r="J18" s="68"/>
    </row>
    <row r="19" spans="1:14" ht="21.75" customHeight="1">
      <c r="A19" s="66"/>
      <c r="B19" s="67"/>
      <c r="C19" s="66"/>
      <c r="D19" s="66"/>
      <c r="E19" s="66"/>
      <c r="F19" s="66"/>
      <c r="G19" s="66"/>
      <c r="H19" s="68"/>
      <c r="I19" s="68"/>
      <c r="J19" s="68"/>
    </row>
    <row r="20" spans="1:14" ht="21.75" customHeight="1">
      <c r="A20" s="69"/>
      <c r="B20" s="70"/>
      <c r="C20" s="66"/>
      <c r="D20" s="66"/>
      <c r="E20" s="66"/>
      <c r="F20" s="66"/>
      <c r="G20" s="71"/>
      <c r="H20" s="71"/>
      <c r="I20" s="66"/>
      <c r="J20" s="68"/>
    </row>
    <row r="21" spans="1:14" ht="70.5" customHeight="1">
      <c r="A21" s="68"/>
      <c r="B21" s="72"/>
      <c r="C21" s="73"/>
      <c r="D21" s="68"/>
      <c r="E21" s="74"/>
      <c r="F21" s="74"/>
      <c r="G21" s="68"/>
      <c r="H21" s="75"/>
      <c r="I21" s="75"/>
      <c r="J21" s="68"/>
      <c r="L21" s="168"/>
      <c r="M21" s="168"/>
      <c r="N21" s="168"/>
    </row>
    <row r="22" spans="1:14" ht="21.75" customHeight="1">
      <c r="L22" s="168"/>
      <c r="M22" s="168"/>
      <c r="N22" s="16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6">
    <mergeCell ref="B5:D5"/>
    <mergeCell ref="F5:G5"/>
    <mergeCell ref="H5:I5"/>
    <mergeCell ref="B6:D6"/>
    <mergeCell ref="F6:G6"/>
    <mergeCell ref="H6:I6"/>
    <mergeCell ref="A17:B17"/>
    <mergeCell ref="E17:G17"/>
    <mergeCell ref="L17:M17"/>
    <mergeCell ref="L21:N22"/>
    <mergeCell ref="B7:C7"/>
    <mergeCell ref="F7:G7"/>
    <mergeCell ref="H7:I7"/>
    <mergeCell ref="B8:C8"/>
    <mergeCell ref="F8:G8"/>
    <mergeCell ref="H8:I8"/>
  </mergeCells>
  <printOptions horizontalCentered="1"/>
  <pageMargins left="0.25" right="0.25" top="1.0416666666666667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49"/>
  <sheetViews>
    <sheetView tabSelected="1" zoomScale="36" zoomScaleNormal="36" workbookViewId="0">
      <selection activeCell="B7" sqref="B7"/>
    </sheetView>
  </sheetViews>
  <sheetFormatPr defaultColWidth="9.1796875" defaultRowHeight="14.5"/>
  <cols>
    <col min="1" max="1" width="8.26953125" bestFit="1" customWidth="1"/>
    <col min="2" max="2" width="26" customWidth="1"/>
    <col min="3" max="3" width="24.81640625" customWidth="1"/>
    <col min="4" max="4" width="28.7265625" customWidth="1"/>
    <col min="5" max="5" width="43.7265625" customWidth="1"/>
    <col min="6" max="6" width="29" customWidth="1"/>
    <col min="7" max="7" width="22.81640625" bestFit="1" customWidth="1"/>
    <col min="8" max="8" width="49.453125" bestFit="1" customWidth="1"/>
    <col min="9" max="9" width="20.54296875" bestFit="1" customWidth="1"/>
    <col min="10" max="10" width="19.54296875" bestFit="1" customWidth="1"/>
    <col min="11" max="11" width="27.54296875" bestFit="1" customWidth="1"/>
    <col min="12" max="12" width="39.54296875" bestFit="1" customWidth="1"/>
    <col min="13" max="14" width="36.1796875" bestFit="1" customWidth="1"/>
    <col min="15" max="15" width="16.26953125" bestFit="1" customWidth="1"/>
    <col min="16" max="16" width="18.453125" customWidth="1"/>
    <col min="17" max="17" width="16.179687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88" t="s">
        <v>82</v>
      </c>
      <c r="D3" s="189"/>
      <c r="E3" s="190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65">
        <v>45807</v>
      </c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35">
        <f>'MER.QT-1.BM2 (2)'!N6</f>
        <v>0</v>
      </c>
      <c r="C7" s="99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101" t="str">
        <f>'MER.QT-1.BM2 (2)'!N7</f>
        <v>S20  SP26   S2866</v>
      </c>
      <c r="C8" s="102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99"/>
      <c r="C9" s="99"/>
      <c r="D9" s="104" t="s">
        <v>86</v>
      </c>
      <c r="E9" s="186" t="s">
        <v>290</v>
      </c>
      <c r="F9" s="186"/>
      <c r="G9" s="186"/>
      <c r="H9" s="186"/>
      <c r="I9" s="186"/>
      <c r="J9" s="186"/>
      <c r="K9" s="186"/>
      <c r="L9" s="186"/>
      <c r="M9" s="96"/>
    </row>
    <row r="10" spans="1:13">
      <c r="A10" s="96"/>
      <c r="B10" s="186" t="s">
        <v>290</v>
      </c>
      <c r="C10" s="186"/>
      <c r="D10" s="105"/>
      <c r="E10" s="186" t="s">
        <v>291</v>
      </c>
      <c r="F10" s="186"/>
      <c r="G10" s="186"/>
      <c r="H10" s="186"/>
      <c r="I10" s="186"/>
      <c r="J10" s="186"/>
      <c r="K10" s="186"/>
      <c r="L10" s="186"/>
      <c r="M10" s="96"/>
    </row>
    <row r="11" spans="1:13">
      <c r="A11" s="96"/>
      <c r="B11" s="186" t="s">
        <v>291</v>
      </c>
      <c r="C11" s="186"/>
      <c r="D11" s="104"/>
      <c r="E11" s="186" t="s">
        <v>292</v>
      </c>
      <c r="F11" s="186"/>
      <c r="G11" s="186"/>
      <c r="H11" s="186"/>
      <c r="I11" s="186"/>
      <c r="J11" s="186"/>
      <c r="K11" s="186"/>
      <c r="L11" s="186"/>
      <c r="M11" s="96"/>
    </row>
    <row r="12" spans="1:13">
      <c r="A12" s="96"/>
      <c r="B12" s="186" t="s">
        <v>292</v>
      </c>
      <c r="C12" s="186"/>
      <c r="D12" s="96"/>
      <c r="E12" s="191"/>
      <c r="F12" s="191"/>
      <c r="G12" s="191"/>
      <c r="H12" s="191"/>
      <c r="I12" s="191"/>
      <c r="J12" s="191"/>
      <c r="K12" s="191"/>
      <c r="L12" s="191"/>
      <c r="M12" s="96"/>
    </row>
    <row r="13" spans="1:13">
      <c r="A13" s="96" t="s">
        <v>87</v>
      </c>
      <c r="B13" s="186"/>
      <c r="C13" s="186"/>
      <c r="D13" s="104" t="s">
        <v>87</v>
      </c>
      <c r="E13" s="191"/>
      <c r="F13" s="191"/>
      <c r="G13" s="191"/>
      <c r="H13" s="191"/>
      <c r="I13" s="191"/>
      <c r="J13" s="191"/>
      <c r="K13" s="191"/>
      <c r="L13" s="191"/>
      <c r="M13" s="96"/>
    </row>
    <row r="14" spans="1:13">
      <c r="A14" s="96" t="s">
        <v>88</v>
      </c>
      <c r="B14" s="186"/>
      <c r="C14" s="186"/>
      <c r="D14" s="104" t="s">
        <v>88</v>
      </c>
      <c r="E14" s="192"/>
      <c r="F14" s="192"/>
      <c r="G14" s="192"/>
      <c r="H14" s="192"/>
      <c r="I14" s="192"/>
      <c r="J14" s="192"/>
      <c r="K14" s="192"/>
      <c r="L14" s="192"/>
      <c r="M14" s="96"/>
    </row>
    <row r="15" spans="1:13">
      <c r="A15" s="96" t="s">
        <v>89</v>
      </c>
      <c r="B15" s="186"/>
      <c r="C15" s="186"/>
      <c r="D15" s="104" t="s">
        <v>89</v>
      </c>
      <c r="E15" s="192"/>
      <c r="F15" s="192"/>
      <c r="G15" s="192"/>
      <c r="H15" s="192"/>
      <c r="I15" s="192"/>
      <c r="J15" s="192"/>
      <c r="K15" s="192"/>
      <c r="L15" s="192"/>
      <c r="M15" s="96"/>
    </row>
    <row r="16" spans="1:13">
      <c r="A16" s="96" t="s">
        <v>90</v>
      </c>
      <c r="B16" s="186"/>
      <c r="C16" s="186"/>
      <c r="D16" s="104" t="s">
        <v>90</v>
      </c>
      <c r="E16" s="192"/>
      <c r="F16" s="192"/>
      <c r="G16" s="192"/>
      <c r="H16" s="192"/>
      <c r="I16" s="192"/>
      <c r="J16" s="192"/>
      <c r="K16" s="192"/>
      <c r="L16" s="192"/>
      <c r="M16" s="96"/>
    </row>
    <row r="17" spans="1:17" ht="15" thickBot="1">
      <c r="A17" s="96"/>
      <c r="B17" s="103"/>
      <c r="C17" s="103"/>
      <c r="D17" s="96"/>
      <c r="E17" s="194"/>
      <c r="F17" s="194"/>
      <c r="G17" s="194"/>
      <c r="H17" s="194"/>
      <c r="I17" s="194"/>
      <c r="J17" s="194"/>
      <c r="K17" s="194"/>
      <c r="L17" s="194"/>
      <c r="M17" s="96"/>
    </row>
    <row r="18" spans="1:17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7" ht="36">
      <c r="B19" s="108" t="s">
        <v>92</v>
      </c>
      <c r="C19" s="108" t="s">
        <v>93</v>
      </c>
      <c r="D19" s="108"/>
      <c r="M19" s="109"/>
    </row>
    <row r="20" spans="1:17" ht="77.25" customHeight="1">
      <c r="B20" s="136" t="s">
        <v>282</v>
      </c>
      <c r="C20" s="110" t="s">
        <v>283</v>
      </c>
      <c r="D20" s="195" t="s">
        <v>94</v>
      </c>
      <c r="H20" s="111" t="s">
        <v>95</v>
      </c>
      <c r="M20" s="112"/>
    </row>
    <row r="21" spans="1:17" ht="78.75" customHeight="1">
      <c r="B21" s="136" t="s">
        <v>284</v>
      </c>
      <c r="C21" s="110" t="s">
        <v>285</v>
      </c>
      <c r="D21" s="196"/>
      <c r="H21" s="111" t="s">
        <v>259</v>
      </c>
      <c r="M21" s="112"/>
    </row>
    <row r="22" spans="1:17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7" ht="30.75" customHeight="1">
      <c r="A23" s="96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46"/>
      <c r="M23" s="96"/>
    </row>
    <row r="24" spans="1:17" ht="30.75" customHeight="1">
      <c r="A24" s="96"/>
      <c r="B24" s="187" t="s">
        <v>286</v>
      </c>
      <c r="C24" s="187"/>
      <c r="D24" s="103"/>
      <c r="E24" s="103"/>
      <c r="F24" s="197" t="s">
        <v>266</v>
      </c>
      <c r="G24" s="197"/>
      <c r="H24" s="197"/>
      <c r="I24" s="197"/>
      <c r="J24" s="197"/>
      <c r="K24" s="197"/>
      <c r="L24" s="197"/>
      <c r="M24" s="197"/>
      <c r="N24" s="197"/>
    </row>
    <row r="25" spans="1:17" ht="72" customHeight="1">
      <c r="A25" s="113"/>
      <c r="B25" s="144" t="s">
        <v>267</v>
      </c>
      <c r="C25" s="144" t="s">
        <v>272</v>
      </c>
      <c r="D25" s="138" t="s">
        <v>261</v>
      </c>
      <c r="E25" s="138" t="s">
        <v>96</v>
      </c>
      <c r="F25" s="152" t="s">
        <v>273</v>
      </c>
      <c r="G25" s="152" t="s">
        <v>274</v>
      </c>
      <c r="H25" s="152" t="s">
        <v>275</v>
      </c>
      <c r="I25" s="152" t="s">
        <v>279</v>
      </c>
      <c r="J25" s="152" t="s">
        <v>276</v>
      </c>
      <c r="K25" s="152" t="s">
        <v>277</v>
      </c>
      <c r="L25" s="152" t="s">
        <v>278</v>
      </c>
      <c r="M25" s="152" t="s">
        <v>280</v>
      </c>
      <c r="N25" s="152" t="s">
        <v>281</v>
      </c>
      <c r="O25" s="138" t="s">
        <v>260</v>
      </c>
      <c r="P25" s="138" t="s">
        <v>103</v>
      </c>
      <c r="Q25" s="114" t="s">
        <v>104</v>
      </c>
    </row>
    <row r="26" spans="1:17" s="116" customFormat="1" ht="36.5" customHeight="1">
      <c r="A26" s="115"/>
      <c r="B26" s="140" t="s">
        <v>147</v>
      </c>
      <c r="C26" s="140" t="s">
        <v>226</v>
      </c>
      <c r="D26" s="139" t="s">
        <v>295</v>
      </c>
      <c r="E26" s="139" t="s">
        <v>293</v>
      </c>
      <c r="F26" s="142" t="s">
        <v>105</v>
      </c>
      <c r="G26" s="142" t="s">
        <v>106</v>
      </c>
      <c r="H26" s="142" t="s">
        <v>107</v>
      </c>
      <c r="I26" s="142"/>
      <c r="J26" s="143" t="s">
        <v>166</v>
      </c>
      <c r="K26" s="143" t="s">
        <v>176</v>
      </c>
      <c r="L26" s="166"/>
      <c r="M26" s="166"/>
      <c r="N26" s="143"/>
      <c r="O26" s="139" t="s">
        <v>303</v>
      </c>
      <c r="P26" s="139">
        <v>118614</v>
      </c>
      <c r="Q26" s="167">
        <v>20</v>
      </c>
    </row>
    <row r="27" spans="1:17" s="116" customFormat="1" ht="36.5" customHeight="1">
      <c r="A27" s="115"/>
      <c r="B27" s="140" t="s">
        <v>147</v>
      </c>
      <c r="C27" s="140" t="s">
        <v>242</v>
      </c>
      <c r="D27" s="139" t="s">
        <v>296</v>
      </c>
      <c r="E27" s="139" t="s">
        <v>293</v>
      </c>
      <c r="F27" s="142" t="s">
        <v>105</v>
      </c>
      <c r="G27" s="142" t="s">
        <v>106</v>
      </c>
      <c r="H27" s="142" t="s">
        <v>107</v>
      </c>
      <c r="I27" s="142"/>
      <c r="J27" s="143" t="s">
        <v>166</v>
      </c>
      <c r="K27" s="142" t="s">
        <v>176</v>
      </c>
      <c r="L27" s="142"/>
      <c r="M27" s="142"/>
      <c r="N27" s="142"/>
      <c r="O27" s="139" t="s">
        <v>303</v>
      </c>
      <c r="P27" s="139">
        <v>112359</v>
      </c>
      <c r="Q27" s="167">
        <v>30</v>
      </c>
    </row>
    <row r="28" spans="1:17" s="116" customFormat="1" ht="36.75" customHeight="1">
      <c r="A28" s="115"/>
      <c r="B28" s="140" t="s">
        <v>147</v>
      </c>
      <c r="C28" s="140" t="s">
        <v>242</v>
      </c>
      <c r="D28" s="139" t="s">
        <v>298</v>
      </c>
      <c r="E28" s="139" t="s">
        <v>293</v>
      </c>
      <c r="F28" s="142" t="s">
        <v>105</v>
      </c>
      <c r="G28" s="142" t="s">
        <v>106</v>
      </c>
      <c r="H28" s="142" t="s">
        <v>107</v>
      </c>
      <c r="I28" s="142"/>
      <c r="J28" s="143" t="s">
        <v>166</v>
      </c>
      <c r="K28" s="142" t="s">
        <v>176</v>
      </c>
      <c r="L28" s="143"/>
      <c r="M28" s="143"/>
      <c r="N28" s="143"/>
      <c r="O28" s="139" t="s">
        <v>303</v>
      </c>
      <c r="P28" s="139">
        <v>116765</v>
      </c>
      <c r="Q28" s="167">
        <v>40</v>
      </c>
    </row>
    <row r="29" spans="1:17" s="116" customFormat="1" ht="36.75" customHeight="1">
      <c r="A29" s="115"/>
      <c r="B29" s="140" t="s">
        <v>147</v>
      </c>
      <c r="C29" s="140" t="s">
        <v>226</v>
      </c>
      <c r="D29" s="139" t="s">
        <v>296</v>
      </c>
      <c r="E29" s="139" t="s">
        <v>293</v>
      </c>
      <c r="F29" s="142" t="s">
        <v>105</v>
      </c>
      <c r="G29" s="142" t="s">
        <v>106</v>
      </c>
      <c r="H29" s="142" t="s">
        <v>107</v>
      </c>
      <c r="I29" s="142"/>
      <c r="J29" s="143" t="s">
        <v>166</v>
      </c>
      <c r="K29" s="142" t="s">
        <v>176</v>
      </c>
      <c r="L29" s="143"/>
      <c r="M29" s="143"/>
      <c r="N29" s="143"/>
      <c r="O29" s="139" t="s">
        <v>303</v>
      </c>
      <c r="P29" s="139">
        <v>1140388</v>
      </c>
      <c r="Q29" s="167">
        <v>15</v>
      </c>
    </row>
    <row r="30" spans="1:17" s="116" customFormat="1" ht="36.75" customHeight="1">
      <c r="A30" s="115"/>
      <c r="B30" s="140" t="s">
        <v>147</v>
      </c>
      <c r="C30" s="140" t="s">
        <v>242</v>
      </c>
      <c r="D30" s="139" t="s">
        <v>295</v>
      </c>
      <c r="E30" s="139" t="s">
        <v>293</v>
      </c>
      <c r="F30" s="142" t="s">
        <v>105</v>
      </c>
      <c r="G30" s="142" t="s">
        <v>106</v>
      </c>
      <c r="H30" s="142" t="s">
        <v>107</v>
      </c>
      <c r="I30" s="142"/>
      <c r="J30" s="143" t="s">
        <v>166</v>
      </c>
      <c r="K30" s="142" t="s">
        <v>176</v>
      </c>
      <c r="L30" s="143"/>
      <c r="M30" s="143"/>
      <c r="N30" s="143"/>
      <c r="O30" s="139" t="s">
        <v>303</v>
      </c>
      <c r="P30" s="139">
        <v>112358</v>
      </c>
      <c r="Q30" s="167">
        <v>40</v>
      </c>
    </row>
    <row r="31" spans="1:17" s="116" customFormat="1" ht="36.75" customHeight="1">
      <c r="A31" s="115"/>
      <c r="B31" s="140" t="s">
        <v>147</v>
      </c>
      <c r="C31" s="140" t="s">
        <v>226</v>
      </c>
      <c r="D31" s="139" t="s">
        <v>295</v>
      </c>
      <c r="E31" s="139" t="s">
        <v>293</v>
      </c>
      <c r="F31" s="142" t="s">
        <v>105</v>
      </c>
      <c r="G31" s="142" t="s">
        <v>106</v>
      </c>
      <c r="H31" s="142" t="s">
        <v>107</v>
      </c>
      <c r="I31" s="142"/>
      <c r="J31" s="143" t="s">
        <v>166</v>
      </c>
      <c r="K31" s="142" t="s">
        <v>176</v>
      </c>
      <c r="L31" s="143"/>
      <c r="M31" s="143"/>
      <c r="N31" s="143"/>
      <c r="O31" s="139" t="s">
        <v>303</v>
      </c>
      <c r="P31" s="139">
        <v>118617</v>
      </c>
      <c r="Q31" s="167">
        <v>40</v>
      </c>
    </row>
    <row r="32" spans="1:17" s="116" customFormat="1" ht="36.75" customHeight="1">
      <c r="A32" s="115"/>
      <c r="B32" s="140" t="s">
        <v>147</v>
      </c>
      <c r="C32" s="140" t="s">
        <v>226</v>
      </c>
      <c r="D32" s="139" t="s">
        <v>296</v>
      </c>
      <c r="E32" s="139" t="s">
        <v>293</v>
      </c>
      <c r="F32" s="142" t="s">
        <v>105</v>
      </c>
      <c r="G32" s="142" t="s">
        <v>106</v>
      </c>
      <c r="H32" s="142" t="s">
        <v>107</v>
      </c>
      <c r="I32" s="142"/>
      <c r="J32" s="143" t="s">
        <v>166</v>
      </c>
      <c r="K32" s="142" t="s">
        <v>176</v>
      </c>
      <c r="L32" s="143"/>
      <c r="M32" s="143"/>
      <c r="N32" s="143"/>
      <c r="O32" s="139" t="s">
        <v>303</v>
      </c>
      <c r="P32" s="139">
        <v>1140389</v>
      </c>
      <c r="Q32" s="167">
        <v>30</v>
      </c>
    </row>
    <row r="33" spans="1:17" s="116" customFormat="1" ht="36.75" customHeight="1">
      <c r="A33" s="115"/>
      <c r="B33" s="140" t="s">
        <v>147</v>
      </c>
      <c r="C33" s="140" t="s">
        <v>226</v>
      </c>
      <c r="D33" s="139" t="s">
        <v>295</v>
      </c>
      <c r="E33" s="139" t="s">
        <v>293</v>
      </c>
      <c r="F33" s="142" t="s">
        <v>105</v>
      </c>
      <c r="G33" s="142" t="s">
        <v>106</v>
      </c>
      <c r="H33" s="142" t="s">
        <v>107</v>
      </c>
      <c r="I33" s="142"/>
      <c r="J33" s="143" t="s">
        <v>166</v>
      </c>
      <c r="K33" s="142" t="s">
        <v>176</v>
      </c>
      <c r="L33" s="143"/>
      <c r="M33" s="143"/>
      <c r="N33" s="143"/>
      <c r="O33" s="139" t="s">
        <v>303</v>
      </c>
      <c r="P33" s="139">
        <v>118616</v>
      </c>
      <c r="Q33" s="167">
        <v>40</v>
      </c>
    </row>
    <row r="34" spans="1:17" s="116" customFormat="1" ht="36.75" customHeight="1">
      <c r="A34" s="115"/>
      <c r="B34" s="140" t="s">
        <v>147</v>
      </c>
      <c r="C34" s="140" t="s">
        <v>226</v>
      </c>
      <c r="D34" s="139" t="s">
        <v>298</v>
      </c>
      <c r="E34" s="139" t="s">
        <v>293</v>
      </c>
      <c r="F34" s="142" t="s">
        <v>105</v>
      </c>
      <c r="G34" s="142" t="s">
        <v>106</v>
      </c>
      <c r="H34" s="142" t="s">
        <v>107</v>
      </c>
      <c r="I34" s="142"/>
      <c r="J34" s="143" t="s">
        <v>166</v>
      </c>
      <c r="K34" s="142" t="s">
        <v>176</v>
      </c>
      <c r="L34" s="143"/>
      <c r="M34" s="143"/>
      <c r="N34" s="143"/>
      <c r="O34" s="139" t="s">
        <v>303</v>
      </c>
      <c r="P34" s="139">
        <v>1140387</v>
      </c>
      <c r="Q34" s="167">
        <v>30</v>
      </c>
    </row>
    <row r="35" spans="1:17" s="116" customFormat="1" ht="36.75" customHeight="1">
      <c r="A35" s="115"/>
      <c r="B35" s="140" t="s">
        <v>147</v>
      </c>
      <c r="C35" s="140" t="s">
        <v>226</v>
      </c>
      <c r="D35" s="139" t="s">
        <v>298</v>
      </c>
      <c r="E35" s="139" t="s">
        <v>293</v>
      </c>
      <c r="F35" s="142" t="s">
        <v>105</v>
      </c>
      <c r="G35" s="142" t="s">
        <v>106</v>
      </c>
      <c r="H35" s="142" t="s">
        <v>107</v>
      </c>
      <c r="I35" s="142"/>
      <c r="J35" s="143" t="s">
        <v>166</v>
      </c>
      <c r="K35" s="142" t="s">
        <v>176</v>
      </c>
      <c r="L35" s="143"/>
      <c r="M35" s="143"/>
      <c r="N35" s="143"/>
      <c r="O35" s="139" t="s">
        <v>303</v>
      </c>
      <c r="P35" s="139">
        <v>1140391</v>
      </c>
      <c r="Q35" s="167">
        <v>40</v>
      </c>
    </row>
    <row r="36" spans="1:17" ht="45.75" customHeight="1">
      <c r="A36" s="96"/>
      <c r="B36" s="198" t="s">
        <v>268</v>
      </c>
      <c r="C36" s="199"/>
      <c r="D36" s="199"/>
      <c r="E36" s="199"/>
      <c r="F36" s="103"/>
      <c r="G36" s="103"/>
      <c r="H36" s="103"/>
      <c r="I36" s="103"/>
      <c r="J36" s="103"/>
      <c r="K36" s="103"/>
      <c r="L36" s="103"/>
      <c r="M36" s="96"/>
      <c r="Q36">
        <f>SUM(Q26:Q35)</f>
        <v>325</v>
      </c>
    </row>
    <row r="37" spans="1:17" ht="30.75" customHeight="1">
      <c r="A37" s="96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96"/>
    </row>
    <row r="38" spans="1:17" ht="15.5">
      <c r="A38" s="117"/>
      <c r="B38" s="118"/>
      <c r="C38" s="117"/>
      <c r="D38" s="96" t="s">
        <v>111</v>
      </c>
      <c r="E38" s="96"/>
      <c r="F38" s="96"/>
      <c r="G38" s="96"/>
      <c r="H38" s="96"/>
      <c r="I38" s="96"/>
      <c r="J38" s="96"/>
      <c r="K38" s="96"/>
      <c r="L38" s="96"/>
      <c r="M38" s="119"/>
    </row>
    <row r="39" spans="1:17">
      <c r="A39" s="200" t="s">
        <v>112</v>
      </c>
      <c r="B39" s="200"/>
      <c r="C39" s="103"/>
      <c r="D39" s="191"/>
      <c r="E39" s="191"/>
      <c r="F39" s="191"/>
      <c r="G39" s="191"/>
      <c r="H39" s="191"/>
      <c r="I39" s="191"/>
      <c r="J39" s="191"/>
      <c r="K39" s="191"/>
      <c r="M39" s="96"/>
    </row>
    <row r="40" spans="1:17">
      <c r="A40" s="96"/>
      <c r="B40" s="103"/>
      <c r="C40" s="103"/>
      <c r="D40" s="191"/>
      <c r="E40" s="191"/>
      <c r="F40" s="191"/>
      <c r="G40" s="191"/>
      <c r="H40" s="191"/>
      <c r="I40" s="191"/>
      <c r="J40" s="191"/>
      <c r="K40" s="191"/>
      <c r="M40" s="96"/>
    </row>
    <row r="41" spans="1:17">
      <c r="A41" s="193" t="s">
        <v>113</v>
      </c>
      <c r="B41" s="193"/>
      <c r="C41" s="103"/>
      <c r="D41" s="191"/>
      <c r="E41" s="191"/>
      <c r="F41" s="191"/>
      <c r="G41" s="191"/>
      <c r="H41" s="191"/>
      <c r="I41" s="191"/>
      <c r="J41" s="191"/>
      <c r="K41" s="191"/>
      <c r="M41" s="96"/>
    </row>
    <row r="42" spans="1:17">
      <c r="A42" s="193" t="s">
        <v>114</v>
      </c>
      <c r="B42" s="193"/>
      <c r="C42" s="96"/>
      <c r="D42" s="191"/>
      <c r="E42" s="191"/>
      <c r="F42" s="191"/>
      <c r="G42" s="191"/>
      <c r="H42" s="191"/>
      <c r="I42" s="191"/>
      <c r="J42" s="191"/>
      <c r="K42" s="191"/>
      <c r="M42" s="96"/>
    </row>
    <row r="43" spans="1:17">
      <c r="C43" s="145"/>
      <c r="D43" s="191"/>
      <c r="E43" s="191"/>
      <c r="F43" s="191"/>
      <c r="G43" s="191"/>
      <c r="H43" s="191"/>
      <c r="I43" s="191"/>
      <c r="J43" s="191"/>
      <c r="K43" s="191"/>
      <c r="M43" s="96"/>
    </row>
    <row r="44" spans="1:17">
      <c r="A44" s="194"/>
      <c r="B44" s="194"/>
      <c r="C44" s="145"/>
      <c r="D44" s="191"/>
      <c r="E44" s="191"/>
      <c r="F44" s="191"/>
      <c r="G44" s="191"/>
      <c r="H44" s="191"/>
      <c r="I44" s="191"/>
      <c r="J44" s="191"/>
      <c r="K44" s="191"/>
      <c r="M44" s="96"/>
    </row>
    <row r="45" spans="1:17">
      <c r="A45" s="194"/>
      <c r="B45" s="194"/>
      <c r="C45" s="145"/>
      <c r="D45" s="201"/>
      <c r="E45" s="201"/>
      <c r="F45" s="201"/>
      <c r="G45" s="201"/>
      <c r="H45" s="201"/>
      <c r="I45" s="201"/>
      <c r="J45" s="201"/>
      <c r="K45" s="201"/>
      <c r="M45" s="96"/>
    </row>
    <row r="46" spans="1:17">
      <c r="A46" s="194"/>
      <c r="B46" s="194"/>
      <c r="C46" s="145"/>
      <c r="D46" s="96" t="s">
        <v>115</v>
      </c>
      <c r="E46" s="96"/>
      <c r="F46" s="96"/>
      <c r="G46" s="96"/>
      <c r="H46" s="96"/>
      <c r="I46" s="96"/>
      <c r="J46" s="96"/>
      <c r="K46" s="120"/>
      <c r="L46" s="120"/>
      <c r="M46" s="96"/>
    </row>
    <row r="47" spans="1:17">
      <c r="A47" s="121"/>
      <c r="B47" s="145"/>
      <c r="C47" s="145"/>
      <c r="D47" s="145"/>
      <c r="M47" s="96"/>
    </row>
    <row r="48" spans="1:17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15" thickBo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</sheetData>
  <autoFilter ref="A25:Q36" xr:uid="{00000000-0001-0000-0100-000000000000}"/>
  <mergeCells count="43">
    <mergeCell ref="A46:B46"/>
    <mergeCell ref="A42:B42"/>
    <mergeCell ref="D42:K42"/>
    <mergeCell ref="D43:K43"/>
    <mergeCell ref="A44:B44"/>
    <mergeCell ref="D44:K44"/>
    <mergeCell ref="A45:B45"/>
    <mergeCell ref="D45:K45"/>
    <mergeCell ref="A41:B41"/>
    <mergeCell ref="D41:K41"/>
    <mergeCell ref="B15:C15"/>
    <mergeCell ref="E15:L15"/>
    <mergeCell ref="B16:C16"/>
    <mergeCell ref="E16:L16"/>
    <mergeCell ref="E17:L17"/>
    <mergeCell ref="D20:D21"/>
    <mergeCell ref="F24:N24"/>
    <mergeCell ref="B36:E36"/>
    <mergeCell ref="A39:B39"/>
    <mergeCell ref="D39:K39"/>
    <mergeCell ref="D40:K40"/>
    <mergeCell ref="B12:C12"/>
    <mergeCell ref="E12:L12"/>
    <mergeCell ref="B13:C13"/>
    <mergeCell ref="E13:L13"/>
    <mergeCell ref="B14:C14"/>
    <mergeCell ref="E14:L14"/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</mergeCells>
  <phoneticPr fontId="46" type="noConversion"/>
  <dataValidations count="2">
    <dataValidation type="list" allowBlank="1" sqref="C26:C35" xr:uid="{00000000-0002-0000-0100-000000000000}">
      <formula1>Categories</formula1>
    </dataValidation>
    <dataValidation allowBlank="1" sqref="O26:Q35 B26:B35 D26:E35" xr:uid="{00000000-0002-0000-0100-000001000000}"/>
  </dataValidations>
  <pageMargins left="0.25" right="0.25" top="0.75" bottom="0.75" header="0.3" footer="0.3"/>
  <pageSetup paperSize="9"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44"/>
  <sheetViews>
    <sheetView topLeftCell="A19" zoomScale="56" zoomScaleNormal="56" workbookViewId="0">
      <selection activeCell="E29" sqref="E29"/>
    </sheetView>
  </sheetViews>
  <sheetFormatPr defaultColWidth="9.1796875" defaultRowHeight="14.5"/>
  <cols>
    <col min="1" max="1" width="8.26953125" bestFit="1" customWidth="1"/>
    <col min="2" max="2" width="26" customWidth="1"/>
    <col min="3" max="3" width="30.54296875" customWidth="1"/>
    <col min="4" max="4" width="28.7265625" customWidth="1"/>
    <col min="5" max="5" width="33.81640625" customWidth="1"/>
    <col min="6" max="6" width="25.81640625" customWidth="1"/>
    <col min="7" max="7" width="25.26953125" bestFit="1" customWidth="1"/>
    <col min="8" max="8" width="23.453125" customWidth="1"/>
    <col min="9" max="9" width="28.81640625" customWidth="1"/>
    <col min="10" max="10" width="33.81640625" customWidth="1"/>
    <col min="11" max="11" width="23.81640625" customWidth="1"/>
    <col min="12" max="12" width="26.81640625" customWidth="1"/>
    <col min="13" max="13" width="16.81640625" customWidth="1"/>
    <col min="14" max="14" width="16.269531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88" t="s">
        <v>82</v>
      </c>
      <c r="D3" s="189"/>
      <c r="E3" s="190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35"/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01"/>
      <c r="C7" s="102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99"/>
      <c r="C8" s="99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186"/>
      <c r="C9" s="186"/>
      <c r="D9" s="104" t="s">
        <v>86</v>
      </c>
      <c r="E9" s="186"/>
      <c r="F9" s="186"/>
      <c r="G9" s="186"/>
      <c r="H9" s="186"/>
      <c r="I9" s="186"/>
      <c r="J9" s="186"/>
      <c r="K9" s="186"/>
      <c r="L9" s="186"/>
      <c r="M9" s="96"/>
    </row>
    <row r="10" spans="1:13">
      <c r="A10" s="96"/>
      <c r="B10" s="186"/>
      <c r="C10" s="186"/>
      <c r="D10" s="105"/>
      <c r="E10" s="186"/>
      <c r="F10" s="186"/>
      <c r="G10" s="186"/>
      <c r="H10" s="186"/>
      <c r="I10" s="186"/>
      <c r="J10" s="186"/>
      <c r="K10" s="186"/>
      <c r="L10" s="186"/>
      <c r="M10" s="96"/>
    </row>
    <row r="11" spans="1:13">
      <c r="A11" s="96"/>
      <c r="B11" s="186"/>
      <c r="C11" s="186"/>
      <c r="D11" s="104"/>
      <c r="E11" s="186"/>
      <c r="F11" s="186"/>
      <c r="G11" s="186"/>
      <c r="H11" s="186"/>
      <c r="I11" s="186"/>
      <c r="J11" s="186"/>
      <c r="K11" s="186"/>
      <c r="L11" s="186"/>
      <c r="M11" s="96"/>
    </row>
    <row r="12" spans="1:13">
      <c r="A12" s="96"/>
      <c r="B12" s="186"/>
      <c r="C12" s="186"/>
      <c r="D12" s="96"/>
      <c r="E12" s="191"/>
      <c r="F12" s="191"/>
      <c r="G12" s="191"/>
      <c r="H12" s="191"/>
      <c r="I12" s="191"/>
      <c r="J12" s="191"/>
      <c r="K12" s="191"/>
      <c r="L12" s="191"/>
      <c r="M12" s="96"/>
    </row>
    <row r="13" spans="1:13">
      <c r="A13" s="96" t="s">
        <v>87</v>
      </c>
      <c r="B13" s="186"/>
      <c r="C13" s="186"/>
      <c r="D13" s="104" t="s">
        <v>87</v>
      </c>
      <c r="E13" s="191"/>
      <c r="F13" s="191"/>
      <c r="G13" s="191"/>
      <c r="H13" s="191"/>
      <c r="I13" s="191"/>
      <c r="J13" s="191"/>
      <c r="K13" s="191"/>
      <c r="L13" s="191"/>
      <c r="M13" s="96"/>
    </row>
    <row r="14" spans="1:13">
      <c r="A14" s="96" t="s">
        <v>88</v>
      </c>
      <c r="B14" s="186"/>
      <c r="C14" s="186"/>
      <c r="D14" s="104" t="s">
        <v>88</v>
      </c>
      <c r="E14" s="192"/>
      <c r="F14" s="192"/>
      <c r="G14" s="192"/>
      <c r="H14" s="192"/>
      <c r="I14" s="192"/>
      <c r="J14" s="192"/>
      <c r="K14" s="192"/>
      <c r="L14" s="192"/>
      <c r="M14" s="96"/>
    </row>
    <row r="15" spans="1:13">
      <c r="A15" s="96" t="s">
        <v>89</v>
      </c>
      <c r="B15" s="186"/>
      <c r="C15" s="186"/>
      <c r="D15" s="104" t="s">
        <v>89</v>
      </c>
      <c r="E15" s="192"/>
      <c r="F15" s="192"/>
      <c r="G15" s="192"/>
      <c r="H15" s="192"/>
      <c r="I15" s="192"/>
      <c r="J15" s="192"/>
      <c r="K15" s="192"/>
      <c r="L15" s="192"/>
      <c r="M15" s="96"/>
    </row>
    <row r="16" spans="1:13">
      <c r="A16" s="96" t="s">
        <v>90</v>
      </c>
      <c r="B16" s="186"/>
      <c r="C16" s="186"/>
      <c r="D16" s="104" t="s">
        <v>90</v>
      </c>
      <c r="E16" s="192"/>
      <c r="F16" s="192"/>
      <c r="G16" s="192"/>
      <c r="H16" s="192"/>
      <c r="I16" s="192"/>
      <c r="J16" s="192"/>
      <c r="K16" s="192"/>
      <c r="L16" s="192"/>
      <c r="M16" s="96"/>
    </row>
    <row r="17" spans="1:13" ht="15" thickBot="1">
      <c r="A17" s="96"/>
      <c r="B17" s="103"/>
      <c r="C17" s="103"/>
      <c r="D17" s="96"/>
      <c r="E17" s="194"/>
      <c r="F17" s="194"/>
      <c r="G17" s="194"/>
      <c r="H17" s="194"/>
      <c r="I17" s="194"/>
      <c r="J17" s="194"/>
      <c r="K17" s="194"/>
      <c r="L17" s="194"/>
      <c r="M17" s="96"/>
    </row>
    <row r="18" spans="1:13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3" ht="18">
      <c r="B19" s="108" t="s">
        <v>92</v>
      </c>
      <c r="C19" s="108" t="s">
        <v>93</v>
      </c>
      <c r="D19" s="108"/>
      <c r="M19" s="109"/>
    </row>
    <row r="20" spans="1:13" ht="77.25" customHeight="1">
      <c r="B20" s="136" t="s">
        <v>262</v>
      </c>
      <c r="C20" s="110" t="s">
        <v>263</v>
      </c>
      <c r="D20" s="150"/>
      <c r="H20" s="111" t="s">
        <v>95</v>
      </c>
      <c r="M20" s="112"/>
    </row>
    <row r="21" spans="1:13" ht="78.75" customHeight="1">
      <c r="B21" s="147"/>
      <c r="C21" s="148"/>
      <c r="D21" s="149"/>
      <c r="H21" s="111" t="s">
        <v>259</v>
      </c>
      <c r="M21" s="112"/>
    </row>
    <row r="22" spans="1:13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3" ht="30.75" customHeight="1">
      <c r="A23" s="96"/>
      <c r="B23" s="103"/>
      <c r="C23" s="103"/>
      <c r="D23" s="103"/>
      <c r="E23" s="151"/>
      <c r="F23" s="202" t="s">
        <v>266</v>
      </c>
      <c r="G23" s="202"/>
      <c r="H23" s="202"/>
      <c r="I23" s="202"/>
      <c r="J23" s="202"/>
      <c r="K23" s="202"/>
      <c r="L23" s="146"/>
      <c r="M23" s="96"/>
    </row>
    <row r="24" spans="1:13" ht="72" customHeight="1">
      <c r="A24" s="113"/>
      <c r="B24" s="144" t="s">
        <v>267</v>
      </c>
      <c r="C24" s="144" t="s">
        <v>272</v>
      </c>
      <c r="D24" s="144" t="s">
        <v>264</v>
      </c>
      <c r="E24" s="144" t="s">
        <v>265</v>
      </c>
      <c r="F24" s="141" t="s">
        <v>97</v>
      </c>
      <c r="G24" s="141" t="s">
        <v>98</v>
      </c>
      <c r="H24" s="141" t="s">
        <v>99</v>
      </c>
      <c r="I24" s="141" t="s">
        <v>100</v>
      </c>
      <c r="J24" s="141" t="s">
        <v>101</v>
      </c>
      <c r="K24" s="141" t="s">
        <v>102</v>
      </c>
      <c r="L24" s="114" t="s">
        <v>104</v>
      </c>
    </row>
    <row r="25" spans="1:13" s="116" customFormat="1" ht="36.75" customHeight="1">
      <c r="A25" s="115">
        <v>1</v>
      </c>
      <c r="B25" s="140"/>
      <c r="C25" s="140"/>
      <c r="D25" s="139"/>
      <c r="E25" s="139"/>
      <c r="F25" s="142"/>
      <c r="G25" s="142"/>
      <c r="H25" s="142"/>
      <c r="I25" s="142"/>
      <c r="J25" s="142"/>
      <c r="K25" s="142"/>
      <c r="L25" s="137"/>
    </row>
    <row r="26" spans="1:13" s="116" customFormat="1" ht="36.75" customHeight="1">
      <c r="A26" s="115">
        <v>2</v>
      </c>
      <c r="B26" s="140"/>
      <c r="C26" s="140"/>
      <c r="D26" s="139"/>
      <c r="E26" s="139"/>
      <c r="F26" s="142"/>
      <c r="G26" s="142"/>
      <c r="H26" s="142"/>
      <c r="I26" s="143"/>
      <c r="J26" s="143"/>
      <c r="K26" s="142"/>
      <c r="L26" s="137"/>
    </row>
    <row r="27" spans="1:13" s="116" customFormat="1" ht="36.75" customHeight="1">
      <c r="A27" s="115">
        <v>3</v>
      </c>
      <c r="B27" s="140"/>
      <c r="C27" s="140"/>
      <c r="D27" s="139"/>
      <c r="E27" s="139"/>
      <c r="F27" s="142"/>
      <c r="G27" s="142"/>
      <c r="H27" s="142"/>
      <c r="I27" s="142"/>
      <c r="J27" s="142"/>
      <c r="K27" s="142"/>
      <c r="L27" s="137"/>
    </row>
    <row r="28" spans="1:13" s="116" customFormat="1" ht="36.75" customHeight="1">
      <c r="A28" s="115">
        <v>4</v>
      </c>
      <c r="B28" s="140"/>
      <c r="C28" s="140"/>
      <c r="D28" s="139"/>
      <c r="E28" s="139"/>
      <c r="F28" s="142"/>
      <c r="G28" s="142"/>
      <c r="H28" s="142"/>
      <c r="I28" s="143"/>
      <c r="J28" s="143"/>
      <c r="K28" s="142"/>
      <c r="L28" s="137"/>
    </row>
    <row r="29" spans="1:13" s="116" customFormat="1" ht="36.75" customHeight="1">
      <c r="A29" s="115">
        <v>5</v>
      </c>
      <c r="B29" s="140"/>
      <c r="C29" s="140"/>
      <c r="D29" s="139"/>
      <c r="E29" s="139"/>
      <c r="F29" s="142"/>
      <c r="G29" s="142"/>
      <c r="H29" s="142"/>
      <c r="I29" s="143"/>
      <c r="J29" s="143"/>
      <c r="K29" s="142"/>
      <c r="L29" s="137"/>
    </row>
    <row r="30" spans="1:13" s="116" customFormat="1" ht="36.75" customHeight="1">
      <c r="A30" s="115">
        <v>6</v>
      </c>
      <c r="B30" s="140"/>
      <c r="C30" s="140"/>
      <c r="D30" s="139"/>
      <c r="E30" s="139"/>
      <c r="F30" s="142"/>
      <c r="G30" s="142"/>
      <c r="H30" s="142"/>
      <c r="I30" s="143"/>
      <c r="J30" s="143"/>
      <c r="K30" s="142"/>
      <c r="L30" s="137"/>
    </row>
    <row r="31" spans="1:13" s="116" customFormat="1" ht="36.75" customHeight="1">
      <c r="A31" s="115">
        <v>7</v>
      </c>
      <c r="B31" s="140"/>
      <c r="C31" s="140"/>
      <c r="D31" s="139"/>
      <c r="E31" s="139"/>
      <c r="F31" s="142"/>
      <c r="G31" s="142"/>
      <c r="H31" s="142"/>
      <c r="I31" s="143"/>
      <c r="J31" s="143"/>
      <c r="K31" s="142"/>
      <c r="L31" s="137"/>
    </row>
    <row r="32" spans="1:13" ht="51" customHeight="1">
      <c r="A32" s="96"/>
      <c r="B32" s="198" t="s">
        <v>268</v>
      </c>
      <c r="C32" s="199"/>
      <c r="D32" s="199"/>
      <c r="E32" s="199"/>
      <c r="F32" s="103"/>
      <c r="G32" s="103"/>
      <c r="H32" s="103"/>
      <c r="I32" s="103"/>
      <c r="J32" s="103"/>
      <c r="K32" s="103"/>
      <c r="L32" s="103"/>
      <c r="M32" s="96"/>
    </row>
    <row r="33" spans="1:13" ht="15.5">
      <c r="A33" s="117"/>
      <c r="B33" s="118"/>
      <c r="C33" s="117"/>
      <c r="D33" s="96" t="s">
        <v>111</v>
      </c>
      <c r="E33" s="96"/>
      <c r="F33" s="96"/>
      <c r="G33" s="96"/>
      <c r="H33" s="96"/>
      <c r="I33" s="96"/>
      <c r="J33" s="96"/>
      <c r="K33" s="96"/>
      <c r="L33" s="96"/>
      <c r="M33" s="119"/>
    </row>
    <row r="34" spans="1:13">
      <c r="A34" s="200" t="s">
        <v>112</v>
      </c>
      <c r="B34" s="200"/>
      <c r="C34" s="103"/>
      <c r="D34" s="191"/>
      <c r="E34" s="191"/>
      <c r="F34" s="191"/>
      <c r="G34" s="191"/>
      <c r="H34" s="191"/>
      <c r="I34" s="191"/>
      <c r="J34" s="191"/>
      <c r="K34" s="191"/>
      <c r="M34" s="96"/>
    </row>
    <row r="35" spans="1:13">
      <c r="A35" s="96"/>
      <c r="B35" s="103"/>
      <c r="C35" s="103"/>
      <c r="D35" s="191"/>
      <c r="E35" s="191"/>
      <c r="F35" s="191"/>
      <c r="G35" s="191"/>
      <c r="H35" s="191"/>
      <c r="I35" s="191"/>
      <c r="J35" s="191"/>
      <c r="K35" s="191"/>
      <c r="M35" s="96"/>
    </row>
    <row r="36" spans="1:13">
      <c r="A36" s="193" t="s">
        <v>113</v>
      </c>
      <c r="B36" s="193"/>
      <c r="C36" s="103"/>
      <c r="D36" s="191"/>
      <c r="E36" s="191"/>
      <c r="F36" s="191"/>
      <c r="G36" s="191"/>
      <c r="H36" s="191"/>
      <c r="I36" s="191"/>
      <c r="J36" s="191"/>
      <c r="K36" s="191"/>
      <c r="M36" s="96"/>
    </row>
    <row r="37" spans="1:13">
      <c r="A37" s="193" t="s">
        <v>114</v>
      </c>
      <c r="B37" s="193"/>
      <c r="C37" s="96"/>
      <c r="D37" s="191"/>
      <c r="E37" s="191"/>
      <c r="F37" s="191"/>
      <c r="G37" s="191"/>
      <c r="H37" s="191"/>
      <c r="I37" s="191"/>
      <c r="J37" s="191"/>
      <c r="K37" s="191"/>
      <c r="M37" s="96"/>
    </row>
    <row r="38" spans="1:13">
      <c r="C38" s="145"/>
      <c r="D38" s="191"/>
      <c r="E38" s="191"/>
      <c r="F38" s="191"/>
      <c r="G38" s="191"/>
      <c r="H38" s="191"/>
      <c r="I38" s="191"/>
      <c r="J38" s="191"/>
      <c r="K38" s="191"/>
      <c r="M38" s="96"/>
    </row>
    <row r="39" spans="1:13">
      <c r="A39" s="194"/>
      <c r="B39" s="194"/>
      <c r="C39" s="145"/>
      <c r="D39" s="191"/>
      <c r="E39" s="191"/>
      <c r="F39" s="191"/>
      <c r="G39" s="191"/>
      <c r="H39" s="191"/>
      <c r="I39" s="191"/>
      <c r="J39" s="191"/>
      <c r="K39" s="191"/>
      <c r="M39" s="96"/>
    </row>
    <row r="40" spans="1:13">
      <c r="A40" s="194"/>
      <c r="B40" s="194"/>
      <c r="C40" s="145"/>
      <c r="D40" s="201"/>
      <c r="E40" s="201"/>
      <c r="F40" s="201"/>
      <c r="G40" s="201"/>
      <c r="H40" s="201"/>
      <c r="I40" s="201"/>
      <c r="J40" s="201"/>
      <c r="K40" s="201"/>
      <c r="M40" s="96"/>
    </row>
    <row r="41" spans="1:13">
      <c r="A41" s="194"/>
      <c r="B41" s="194"/>
      <c r="C41" s="145"/>
      <c r="D41" s="96" t="s">
        <v>115</v>
      </c>
      <c r="E41" s="96"/>
      <c r="F41" s="96"/>
      <c r="G41" s="96"/>
      <c r="H41" s="96"/>
      <c r="I41" s="96"/>
      <c r="J41" s="96"/>
      <c r="K41" s="120"/>
      <c r="L41" s="120"/>
      <c r="M41" s="96"/>
    </row>
    <row r="42" spans="1:13">
      <c r="A42" s="121"/>
      <c r="B42" s="145"/>
      <c r="C42" s="145"/>
      <c r="D42" s="145"/>
      <c r="M42" s="96"/>
    </row>
    <row r="43" spans="1:1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5" thickBo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</sheetData>
  <mergeCells count="42"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  <mergeCell ref="B15:C15"/>
    <mergeCell ref="E15:L15"/>
    <mergeCell ref="B16:C16"/>
    <mergeCell ref="E16:L16"/>
    <mergeCell ref="E17:L17"/>
    <mergeCell ref="B12:C12"/>
    <mergeCell ref="E12:L12"/>
    <mergeCell ref="B13:C13"/>
    <mergeCell ref="E13:L13"/>
    <mergeCell ref="B14:C14"/>
    <mergeCell ref="E14:L14"/>
    <mergeCell ref="B10:C10"/>
    <mergeCell ref="E10:F10"/>
    <mergeCell ref="G10:H10"/>
    <mergeCell ref="I10:J10"/>
    <mergeCell ref="K10:L10"/>
    <mergeCell ref="B11:C11"/>
    <mergeCell ref="E11:F11"/>
    <mergeCell ref="G11:H11"/>
    <mergeCell ref="I11:J11"/>
    <mergeCell ref="K11:L11"/>
    <mergeCell ref="K9:L9"/>
    <mergeCell ref="C3:E3"/>
    <mergeCell ref="B9:C9"/>
    <mergeCell ref="E9:F9"/>
    <mergeCell ref="G9:H9"/>
    <mergeCell ref="I9:J9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32"/>
  <sheetViews>
    <sheetView workbookViewId="0">
      <pane ySplit="1" topLeftCell="A20" activePane="bottomLeft" state="frozen"/>
      <selection pane="bottomLeft" activeCell="D28" sqref="D28"/>
    </sheetView>
  </sheetViews>
  <sheetFormatPr defaultColWidth="8.7265625" defaultRowHeight="14.5"/>
  <cols>
    <col min="1" max="1" width="8.26953125" bestFit="1" customWidth="1"/>
    <col min="2" max="2" width="15" customWidth="1"/>
    <col min="3" max="3" width="34.26953125" bestFit="1" customWidth="1"/>
    <col min="4" max="4" width="7.81640625" bestFit="1" customWidth="1"/>
    <col min="5" max="5" width="10.7265625" bestFit="1" customWidth="1"/>
    <col min="6" max="6" width="10.26953125" bestFit="1" customWidth="1"/>
  </cols>
  <sheetData>
    <row r="1" spans="1:6">
      <c r="A1" s="123" t="s">
        <v>116</v>
      </c>
      <c r="B1" s="124" t="s">
        <v>117</v>
      </c>
      <c r="C1" s="123" t="s">
        <v>118</v>
      </c>
      <c r="D1" s="125" t="s">
        <v>119</v>
      </c>
      <c r="E1" s="125" t="s">
        <v>120</v>
      </c>
      <c r="F1" s="125" t="s">
        <v>121</v>
      </c>
    </row>
    <row r="2" spans="1:6" ht="26">
      <c r="A2" s="126" t="s">
        <v>122</v>
      </c>
      <c r="B2" s="127" t="s">
        <v>97</v>
      </c>
      <c r="C2" s="127" t="s">
        <v>105</v>
      </c>
      <c r="D2" s="128" t="s">
        <v>123</v>
      </c>
      <c r="E2" s="129" t="s">
        <v>124</v>
      </c>
      <c r="F2" s="130" t="s">
        <v>125</v>
      </c>
    </row>
    <row r="3" spans="1:6" ht="26">
      <c r="A3" s="126" t="s">
        <v>126</v>
      </c>
      <c r="B3" s="127" t="s">
        <v>97</v>
      </c>
      <c r="C3" s="127" t="s">
        <v>127</v>
      </c>
      <c r="D3" s="128" t="s">
        <v>128</v>
      </c>
      <c r="E3" s="129" t="s">
        <v>125</v>
      </c>
      <c r="F3" s="130" t="s">
        <v>129</v>
      </c>
    </row>
    <row r="4" spans="1:6" ht="26">
      <c r="A4" s="126" t="s">
        <v>130</v>
      </c>
      <c r="B4" s="127" t="s">
        <v>97</v>
      </c>
      <c r="C4" s="127" t="s">
        <v>131</v>
      </c>
      <c r="D4" s="128" t="s">
        <v>123</v>
      </c>
      <c r="E4" s="129" t="s">
        <v>132</v>
      </c>
      <c r="F4" s="130" t="s">
        <v>125</v>
      </c>
    </row>
    <row r="5" spans="1:6" ht="26">
      <c r="A5" s="126" t="s">
        <v>133</v>
      </c>
      <c r="B5" s="127" t="s">
        <v>97</v>
      </c>
      <c r="C5" s="127" t="s">
        <v>134</v>
      </c>
      <c r="D5" s="128" t="s">
        <v>135</v>
      </c>
      <c r="E5" s="129" t="s">
        <v>136</v>
      </c>
      <c r="F5" s="130" t="s">
        <v>137</v>
      </c>
    </row>
    <row r="6" spans="1:6" ht="26">
      <c r="A6" s="126" t="s">
        <v>138</v>
      </c>
      <c r="B6" s="127" t="s">
        <v>97</v>
      </c>
      <c r="C6" s="127" t="s">
        <v>139</v>
      </c>
      <c r="D6" s="128" t="s">
        <v>137</v>
      </c>
      <c r="E6" s="129" t="s">
        <v>129</v>
      </c>
      <c r="F6" s="130" t="s">
        <v>140</v>
      </c>
    </row>
    <row r="7" spans="1:6" ht="26">
      <c r="A7" s="126" t="s">
        <v>141</v>
      </c>
      <c r="B7" s="127" t="s">
        <v>97</v>
      </c>
      <c r="C7" s="127" t="s">
        <v>142</v>
      </c>
      <c r="D7" s="128" t="s">
        <v>135</v>
      </c>
      <c r="E7" s="129" t="s">
        <v>143</v>
      </c>
      <c r="F7" s="130" t="s">
        <v>137</v>
      </c>
    </row>
    <row r="8" spans="1:6" ht="26">
      <c r="A8" s="126" t="s">
        <v>144</v>
      </c>
      <c r="B8" s="127" t="s">
        <v>97</v>
      </c>
      <c r="C8" s="127" t="s">
        <v>145</v>
      </c>
      <c r="D8" s="128" t="s">
        <v>146</v>
      </c>
      <c r="E8" s="129" t="s">
        <v>137</v>
      </c>
      <c r="F8" s="130" t="s">
        <v>147</v>
      </c>
    </row>
    <row r="9" spans="1:6" ht="26">
      <c r="A9" s="126" t="s">
        <v>148</v>
      </c>
      <c r="B9" s="127" t="s">
        <v>97</v>
      </c>
      <c r="C9" s="127" t="s">
        <v>149</v>
      </c>
      <c r="D9" s="128" t="s">
        <v>146</v>
      </c>
      <c r="E9" s="129" t="s">
        <v>150</v>
      </c>
      <c r="F9" s="130" t="s">
        <v>147</v>
      </c>
    </row>
    <row r="10" spans="1:6" ht="26">
      <c r="A10" s="126" t="s">
        <v>151</v>
      </c>
      <c r="B10" s="127" t="s">
        <v>97</v>
      </c>
      <c r="C10" s="127" t="s">
        <v>152</v>
      </c>
      <c r="D10" s="128" t="s">
        <v>153</v>
      </c>
      <c r="E10" s="129" t="s">
        <v>154</v>
      </c>
      <c r="F10" s="130" t="s">
        <v>155</v>
      </c>
    </row>
    <row r="11" spans="1:6" ht="26">
      <c r="A11" s="126" t="s">
        <v>156</v>
      </c>
      <c r="B11" s="127" t="s">
        <v>100</v>
      </c>
      <c r="C11" s="127" t="s">
        <v>108</v>
      </c>
      <c r="D11" s="128" t="s">
        <v>157</v>
      </c>
      <c r="E11" s="129" t="s">
        <v>158</v>
      </c>
      <c r="F11" s="130" t="s">
        <v>159</v>
      </c>
    </row>
    <row r="12" spans="1:6" ht="26">
      <c r="A12" s="126" t="s">
        <v>160</v>
      </c>
      <c r="B12" s="127" t="s">
        <v>100</v>
      </c>
      <c r="C12" s="127" t="s">
        <v>161</v>
      </c>
      <c r="D12" s="128" t="s">
        <v>162</v>
      </c>
      <c r="E12" s="129" t="s">
        <v>163</v>
      </c>
      <c r="F12" s="130" t="s">
        <v>164</v>
      </c>
    </row>
    <row r="13" spans="1:6" ht="26">
      <c r="A13" s="126" t="s">
        <v>165</v>
      </c>
      <c r="B13" s="127" t="s">
        <v>100</v>
      </c>
      <c r="C13" s="127" t="s">
        <v>166</v>
      </c>
      <c r="D13" s="128" t="s">
        <v>167</v>
      </c>
      <c r="E13" s="129" t="s">
        <v>168</v>
      </c>
      <c r="F13" s="130" t="s">
        <v>169</v>
      </c>
    </row>
    <row r="14" spans="1:6" ht="26">
      <c r="A14" s="126" t="s">
        <v>170</v>
      </c>
      <c r="B14" s="127" t="s">
        <v>101</v>
      </c>
      <c r="C14" s="127" t="s">
        <v>101</v>
      </c>
      <c r="D14" s="128" t="s">
        <v>171</v>
      </c>
      <c r="E14" s="129" t="s">
        <v>172</v>
      </c>
      <c r="F14" s="130" t="s">
        <v>173</v>
      </c>
    </row>
    <row r="15" spans="1:6" ht="26">
      <c r="A15" s="126" t="s">
        <v>174</v>
      </c>
      <c r="B15" s="127" t="s">
        <v>101</v>
      </c>
      <c r="C15" s="127" t="s">
        <v>109</v>
      </c>
      <c r="D15" s="128" t="s">
        <v>171</v>
      </c>
      <c r="E15" s="129" t="s">
        <v>172</v>
      </c>
      <c r="F15" s="130" t="s">
        <v>173</v>
      </c>
    </row>
    <row r="16" spans="1:6" ht="26">
      <c r="A16" s="126" t="s">
        <v>175</v>
      </c>
      <c r="B16" s="127" t="s">
        <v>101</v>
      </c>
      <c r="C16" s="127" t="s">
        <v>176</v>
      </c>
      <c r="D16" s="128" t="s">
        <v>177</v>
      </c>
      <c r="E16" s="129" t="s">
        <v>178</v>
      </c>
      <c r="F16" s="130" t="s">
        <v>179</v>
      </c>
    </row>
    <row r="17" spans="1:6" ht="26">
      <c r="A17" s="126" t="s">
        <v>180</v>
      </c>
      <c r="B17" s="127" t="s">
        <v>99</v>
      </c>
      <c r="C17" s="127" t="s">
        <v>181</v>
      </c>
      <c r="D17" s="128"/>
      <c r="E17" s="129" t="s">
        <v>182</v>
      </c>
      <c r="F17" s="130"/>
    </row>
    <row r="18" spans="1:6" ht="26">
      <c r="A18" s="126" t="s">
        <v>183</v>
      </c>
      <c r="B18" s="127" t="s">
        <v>99</v>
      </c>
      <c r="C18" s="127" t="s">
        <v>107</v>
      </c>
      <c r="D18" s="128" t="s">
        <v>184</v>
      </c>
      <c r="E18" s="129" t="s">
        <v>185</v>
      </c>
      <c r="F18" s="130" t="s">
        <v>172</v>
      </c>
    </row>
    <row r="19" spans="1:6" ht="26">
      <c r="A19" s="126" t="s">
        <v>186</v>
      </c>
      <c r="B19" s="127" t="s">
        <v>99</v>
      </c>
      <c r="C19" s="127" t="s">
        <v>187</v>
      </c>
      <c r="D19" s="128" t="s">
        <v>188</v>
      </c>
      <c r="E19" s="129" t="s">
        <v>189</v>
      </c>
      <c r="F19" s="130" t="s">
        <v>190</v>
      </c>
    </row>
    <row r="20" spans="1:6" ht="26">
      <c r="A20" s="126" t="s">
        <v>191</v>
      </c>
      <c r="B20" s="127" t="s">
        <v>99</v>
      </c>
      <c r="C20" s="127" t="s">
        <v>192</v>
      </c>
      <c r="D20" s="128" t="s">
        <v>193</v>
      </c>
      <c r="E20" s="129" t="s">
        <v>194</v>
      </c>
      <c r="F20" s="130" t="s">
        <v>132</v>
      </c>
    </row>
    <row r="21" spans="1:6" ht="26">
      <c r="A21" s="126" t="s">
        <v>195</v>
      </c>
      <c r="B21" s="127" t="s">
        <v>99</v>
      </c>
      <c r="C21" s="127" t="s">
        <v>196</v>
      </c>
      <c r="D21" s="128" t="s">
        <v>189</v>
      </c>
      <c r="E21" s="129" t="s">
        <v>197</v>
      </c>
      <c r="F21" s="130" t="s">
        <v>198</v>
      </c>
    </row>
    <row r="22" spans="1:6" ht="26">
      <c r="A22" s="126" t="s">
        <v>199</v>
      </c>
      <c r="B22" s="127" t="s">
        <v>99</v>
      </c>
      <c r="C22" s="127" t="s">
        <v>200</v>
      </c>
      <c r="D22" s="128" t="s">
        <v>201</v>
      </c>
      <c r="E22" s="129" t="s">
        <v>202</v>
      </c>
      <c r="F22" s="130" t="s">
        <v>203</v>
      </c>
    </row>
    <row r="23" spans="1:6" ht="26">
      <c r="A23" s="126" t="s">
        <v>204</v>
      </c>
      <c r="B23" s="127" t="s">
        <v>99</v>
      </c>
      <c r="C23" s="127" t="s">
        <v>205</v>
      </c>
      <c r="D23" s="128" t="s">
        <v>202</v>
      </c>
      <c r="E23" s="129" t="s">
        <v>206</v>
      </c>
      <c r="F23" s="130" t="s">
        <v>188</v>
      </c>
    </row>
    <row r="24" spans="1:6" ht="26">
      <c r="A24" s="126" t="s">
        <v>207</v>
      </c>
      <c r="B24" s="127" t="s">
        <v>98</v>
      </c>
      <c r="C24" s="127" t="s">
        <v>208</v>
      </c>
      <c r="D24" s="128" t="s">
        <v>185</v>
      </c>
      <c r="E24" s="129" t="s">
        <v>209</v>
      </c>
      <c r="F24" s="130" t="s">
        <v>124</v>
      </c>
    </row>
    <row r="25" spans="1:6" ht="26">
      <c r="A25" s="126" t="s">
        <v>210</v>
      </c>
      <c r="B25" s="127" t="s">
        <v>98</v>
      </c>
      <c r="C25" s="127" t="s">
        <v>106</v>
      </c>
      <c r="D25" s="128" t="s">
        <v>211</v>
      </c>
      <c r="E25" s="129" t="s">
        <v>135</v>
      </c>
      <c r="F25" s="130" t="s">
        <v>136</v>
      </c>
    </row>
    <row r="26" spans="1:6" ht="26">
      <c r="A26" s="126" t="s">
        <v>212</v>
      </c>
      <c r="B26" s="127" t="s">
        <v>213</v>
      </c>
      <c r="C26" s="127" t="s">
        <v>214</v>
      </c>
      <c r="D26" s="128"/>
      <c r="E26" s="129"/>
      <c r="F26" s="130"/>
    </row>
    <row r="27" spans="1:6" ht="26">
      <c r="A27" s="126" t="s">
        <v>215</v>
      </c>
      <c r="B27" s="127" t="s">
        <v>213</v>
      </c>
      <c r="C27" s="127" t="s">
        <v>216</v>
      </c>
      <c r="D27" s="128"/>
      <c r="E27" s="129"/>
      <c r="F27" s="130"/>
    </row>
    <row r="28" spans="1:6" ht="26">
      <c r="A28" s="126" t="s">
        <v>217</v>
      </c>
      <c r="B28" s="127" t="s">
        <v>213</v>
      </c>
      <c r="C28" s="127" t="s">
        <v>218</v>
      </c>
      <c r="D28" s="128"/>
      <c r="E28" s="129"/>
      <c r="F28" s="130"/>
    </row>
    <row r="29" spans="1:6" ht="26">
      <c r="A29" s="126" t="s">
        <v>219</v>
      </c>
      <c r="B29" s="127" t="s">
        <v>213</v>
      </c>
      <c r="C29" s="127" t="s">
        <v>220</v>
      </c>
      <c r="D29" s="128"/>
      <c r="E29" s="129"/>
      <c r="F29" s="130"/>
    </row>
    <row r="30" spans="1:6" ht="26">
      <c r="A30" s="126" t="s">
        <v>221</v>
      </c>
      <c r="B30" s="127" t="s">
        <v>213</v>
      </c>
      <c r="C30" s="127" t="s">
        <v>222</v>
      </c>
      <c r="D30" s="128"/>
      <c r="E30" s="129"/>
      <c r="F30" s="130"/>
    </row>
    <row r="31" spans="1:6" ht="26">
      <c r="A31" s="126" t="s">
        <v>223</v>
      </c>
      <c r="B31" s="127" t="s">
        <v>213</v>
      </c>
      <c r="C31" s="127" t="s">
        <v>110</v>
      </c>
      <c r="D31" s="128"/>
      <c r="E31" s="129"/>
      <c r="F31" s="130"/>
    </row>
    <row r="32" spans="1:6" ht="26">
      <c r="A32" s="126" t="s">
        <v>224</v>
      </c>
      <c r="B32" s="127" t="s">
        <v>213</v>
      </c>
      <c r="C32" s="127" t="s">
        <v>225</v>
      </c>
      <c r="D32" s="128"/>
      <c r="E32" s="129"/>
      <c r="F32" s="130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24"/>
  <sheetViews>
    <sheetView workbookViewId="0">
      <selection activeCell="J17" sqref="J17"/>
    </sheetView>
  </sheetViews>
  <sheetFormatPr defaultColWidth="8.81640625" defaultRowHeight="14.5"/>
  <cols>
    <col min="1" max="1" width="8.453125" bestFit="1" customWidth="1"/>
    <col min="2" max="2" width="10.1796875" bestFit="1" customWidth="1"/>
    <col min="3" max="3" width="13.453125" bestFit="1" customWidth="1"/>
    <col min="4" max="4" width="8.81640625" bestFit="1" customWidth="1"/>
  </cols>
  <sheetData>
    <row r="1" spans="1:9" ht="21">
      <c r="A1" s="131"/>
      <c r="B1" s="131"/>
      <c r="C1" s="132" t="s">
        <v>226</v>
      </c>
      <c r="D1" s="131"/>
      <c r="I1" t="s">
        <v>269</v>
      </c>
    </row>
    <row r="2" spans="1:9" ht="15.5">
      <c r="A2" s="133" t="s">
        <v>227</v>
      </c>
      <c r="B2" s="133" t="s">
        <v>228</v>
      </c>
      <c r="C2" s="133" t="s">
        <v>229</v>
      </c>
      <c r="D2" s="133" t="s">
        <v>230</v>
      </c>
      <c r="I2" t="s">
        <v>226</v>
      </c>
    </row>
    <row r="3" spans="1:9">
      <c r="A3" s="131" t="s">
        <v>231</v>
      </c>
      <c r="B3" s="131" t="s">
        <v>231</v>
      </c>
      <c r="C3" s="131" t="s">
        <v>124</v>
      </c>
      <c r="D3" s="131" t="s">
        <v>232</v>
      </c>
      <c r="I3" t="s">
        <v>242</v>
      </c>
    </row>
    <row r="4" spans="1:9">
      <c r="A4" s="131" t="s">
        <v>147</v>
      </c>
      <c r="B4" s="131" t="s">
        <v>147</v>
      </c>
      <c r="C4" s="131" t="s">
        <v>147</v>
      </c>
      <c r="D4" s="131" t="s">
        <v>233</v>
      </c>
      <c r="I4" t="s">
        <v>270</v>
      </c>
    </row>
    <row r="5" spans="1:9">
      <c r="A5" s="131" t="s">
        <v>234</v>
      </c>
      <c r="B5" s="131" t="s">
        <v>234</v>
      </c>
      <c r="C5" s="131" t="s">
        <v>137</v>
      </c>
      <c r="D5" s="131" t="s">
        <v>235</v>
      </c>
      <c r="I5" s="153" t="s">
        <v>271</v>
      </c>
    </row>
    <row r="6" spans="1:9">
      <c r="A6" s="131" t="s">
        <v>236</v>
      </c>
      <c r="B6" s="131" t="s">
        <v>236</v>
      </c>
      <c r="C6" s="131" t="s">
        <v>237</v>
      </c>
      <c r="D6" s="131" t="s">
        <v>238</v>
      </c>
    </row>
    <row r="7" spans="1:9">
      <c r="A7" s="131" t="s">
        <v>239</v>
      </c>
      <c r="B7" s="131" t="s">
        <v>239</v>
      </c>
      <c r="C7" s="131" t="s">
        <v>240</v>
      </c>
      <c r="D7" s="131" t="s">
        <v>241</v>
      </c>
    </row>
    <row r="8" spans="1:9">
      <c r="A8" s="131"/>
      <c r="B8" s="131"/>
      <c r="C8" s="131"/>
      <c r="D8" s="131"/>
    </row>
    <row r="9" spans="1:9" ht="21">
      <c r="A9" s="131"/>
      <c r="B9" s="131"/>
      <c r="C9" s="134" t="s">
        <v>242</v>
      </c>
      <c r="D9" s="131"/>
    </row>
    <row r="10" spans="1:9" ht="15.5">
      <c r="A10" s="133" t="s">
        <v>227</v>
      </c>
      <c r="B10" s="133" t="s">
        <v>228</v>
      </c>
      <c r="C10" s="133" t="s">
        <v>229</v>
      </c>
      <c r="D10" s="133" t="s">
        <v>230</v>
      </c>
    </row>
    <row r="11" spans="1:9">
      <c r="A11" s="131" t="s">
        <v>231</v>
      </c>
      <c r="B11" s="131" t="s">
        <v>231</v>
      </c>
      <c r="C11" s="131" t="s">
        <v>124</v>
      </c>
      <c r="D11" s="131" t="s">
        <v>243</v>
      </c>
    </row>
    <row r="12" spans="1:9">
      <c r="A12" s="131" t="s">
        <v>147</v>
      </c>
      <c r="B12" s="131" t="s">
        <v>147</v>
      </c>
      <c r="C12" s="131" t="s">
        <v>147</v>
      </c>
      <c r="D12" s="131" t="s">
        <v>244</v>
      </c>
    </row>
    <row r="13" spans="1:9">
      <c r="A13" s="131" t="s">
        <v>234</v>
      </c>
      <c r="B13" s="131" t="s">
        <v>234</v>
      </c>
      <c r="C13" s="131" t="s">
        <v>137</v>
      </c>
      <c r="D13" s="131" t="s">
        <v>245</v>
      </c>
    </row>
    <row r="14" spans="1:9">
      <c r="A14" s="131" t="s">
        <v>236</v>
      </c>
      <c r="B14" s="131" t="s">
        <v>236</v>
      </c>
      <c r="C14" s="131" t="s">
        <v>237</v>
      </c>
      <c r="D14" s="131" t="s">
        <v>246</v>
      </c>
    </row>
    <row r="15" spans="1:9">
      <c r="A15" s="131" t="s">
        <v>239</v>
      </c>
      <c r="B15" s="131" t="s">
        <v>239</v>
      </c>
      <c r="C15" s="131" t="s">
        <v>240</v>
      </c>
      <c r="D15" s="131" t="s">
        <v>247</v>
      </c>
    </row>
    <row r="16" spans="1:9">
      <c r="A16" s="131"/>
      <c r="B16" s="131"/>
      <c r="C16" s="131"/>
      <c r="D16" s="131"/>
    </row>
    <row r="17" spans="1:4">
      <c r="A17" s="131">
        <v>28</v>
      </c>
      <c r="B17" s="131">
        <v>28</v>
      </c>
      <c r="C17" s="131">
        <v>28</v>
      </c>
      <c r="D17" s="131" t="s">
        <v>248</v>
      </c>
    </row>
    <row r="18" spans="1:4">
      <c r="A18" s="131">
        <v>29</v>
      </c>
      <c r="B18" s="131">
        <v>29</v>
      </c>
      <c r="C18" s="131">
        <v>29</v>
      </c>
      <c r="D18" s="131" t="s">
        <v>249</v>
      </c>
    </row>
    <row r="19" spans="1:4">
      <c r="A19" s="131">
        <v>30</v>
      </c>
      <c r="B19" s="131">
        <v>30</v>
      </c>
      <c r="C19" s="131">
        <v>30</v>
      </c>
      <c r="D19" s="131" t="s">
        <v>250</v>
      </c>
    </row>
    <row r="20" spans="1:4">
      <c r="A20" s="131">
        <v>31</v>
      </c>
      <c r="B20" s="131">
        <v>31</v>
      </c>
      <c r="C20" s="131">
        <v>31</v>
      </c>
      <c r="D20" s="131" t="s">
        <v>251</v>
      </c>
    </row>
    <row r="21" spans="1:4">
      <c r="A21" s="131">
        <v>32</v>
      </c>
      <c r="B21" s="131">
        <v>32</v>
      </c>
      <c r="C21" s="131">
        <v>32</v>
      </c>
      <c r="D21" s="131" t="s">
        <v>252</v>
      </c>
    </row>
    <row r="22" spans="1:4">
      <c r="A22" s="131">
        <v>33</v>
      </c>
      <c r="B22" s="131">
        <v>33</v>
      </c>
      <c r="C22" s="131">
        <v>33</v>
      </c>
      <c r="D22" s="131" t="s">
        <v>253</v>
      </c>
    </row>
    <row r="23" spans="1:4">
      <c r="A23" s="131">
        <v>34</v>
      </c>
      <c r="B23" s="131">
        <v>34</v>
      </c>
      <c r="C23" s="131">
        <v>34</v>
      </c>
      <c r="D23" s="131" t="s">
        <v>254</v>
      </c>
    </row>
    <row r="24" spans="1:4">
      <c r="A24" s="131">
        <v>36</v>
      </c>
      <c r="B24" s="131">
        <v>36</v>
      </c>
      <c r="C24" s="131">
        <v>36</v>
      </c>
      <c r="D24" s="131" t="s">
        <v>255</v>
      </c>
    </row>
  </sheetData>
  <phoneticPr fontId="4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1796875" defaultRowHeight="15.5"/>
  <cols>
    <col min="1" max="1" width="9.1796875" style="1"/>
    <col min="2" max="2" width="17.26953125" style="9" customWidth="1"/>
    <col min="3" max="3" width="31.81640625" style="1" customWidth="1"/>
    <col min="4" max="4" width="11.54296875" style="1" customWidth="1"/>
    <col min="5" max="5" width="17" style="11" customWidth="1"/>
    <col min="6" max="6" width="15.7265625" style="11" customWidth="1"/>
    <col min="7" max="7" width="49.1796875" style="11" customWidth="1"/>
    <col min="8" max="8" width="15.7265625" style="11" customWidth="1"/>
    <col min="9" max="9" width="11.81640625" style="1" bestFit="1" customWidth="1"/>
    <col min="10" max="16384" width="9.1796875" style="1"/>
  </cols>
  <sheetData>
    <row r="1" spans="1:8" ht="20.149999999999999" customHeight="1">
      <c r="A1" s="206" t="s">
        <v>42</v>
      </c>
      <c r="B1" s="206"/>
      <c r="C1" s="206"/>
      <c r="D1" s="206"/>
      <c r="E1" s="206"/>
      <c r="F1" s="206"/>
      <c r="G1" s="206"/>
      <c r="H1" s="206"/>
    </row>
    <row r="2" spans="1:8" ht="27.75" customHeight="1">
      <c r="A2" s="2" t="s">
        <v>43</v>
      </c>
      <c r="B2" s="8" t="s">
        <v>19</v>
      </c>
      <c r="C2" s="2" t="s">
        <v>44</v>
      </c>
      <c r="D2" s="2" t="s">
        <v>45</v>
      </c>
      <c r="E2" s="10" t="s">
        <v>48</v>
      </c>
      <c r="F2" s="10" t="s">
        <v>46</v>
      </c>
      <c r="G2" s="10" t="s">
        <v>49</v>
      </c>
      <c r="H2" s="10" t="s">
        <v>50</v>
      </c>
    </row>
    <row r="3" spans="1:8" s="6" customFormat="1">
      <c r="A3" s="7"/>
      <c r="B3" s="3">
        <v>1140283</v>
      </c>
      <c r="C3" s="4" t="s">
        <v>57</v>
      </c>
      <c r="D3" s="5" t="s">
        <v>52</v>
      </c>
      <c r="E3" s="3">
        <v>1426</v>
      </c>
      <c r="F3" s="3">
        <f t="shared" ref="F3:F64" si="0">ROUNDUP(E3*1.08,0)+20</f>
        <v>1561</v>
      </c>
      <c r="G3" s="207" t="s">
        <v>74</v>
      </c>
      <c r="H3" s="76" t="s">
        <v>51</v>
      </c>
    </row>
    <row r="4" spans="1:8" s="6" customFormat="1">
      <c r="A4" s="7"/>
      <c r="B4" s="3">
        <v>1140283</v>
      </c>
      <c r="C4" s="4" t="s">
        <v>57</v>
      </c>
      <c r="D4" s="5" t="s">
        <v>52</v>
      </c>
      <c r="E4" s="3">
        <v>1896</v>
      </c>
      <c r="F4" s="3">
        <f t="shared" si="0"/>
        <v>2068</v>
      </c>
      <c r="G4" s="208"/>
      <c r="H4" s="76" t="s">
        <v>51</v>
      </c>
    </row>
    <row r="5" spans="1:8" s="6" customFormat="1">
      <c r="A5" s="7"/>
      <c r="B5" s="3">
        <v>1140283</v>
      </c>
      <c r="C5" s="4" t="s">
        <v>57</v>
      </c>
      <c r="D5" s="5" t="s">
        <v>52</v>
      </c>
      <c r="E5" s="3">
        <v>1725</v>
      </c>
      <c r="F5" s="3">
        <f t="shared" si="0"/>
        <v>1883</v>
      </c>
      <c r="G5" s="208"/>
      <c r="H5" s="76" t="s">
        <v>51</v>
      </c>
    </row>
    <row r="6" spans="1:8" s="6" customFormat="1">
      <c r="A6" s="7"/>
      <c r="B6" s="3">
        <v>1140318</v>
      </c>
      <c r="C6" s="4" t="s">
        <v>58</v>
      </c>
      <c r="D6" s="5" t="s">
        <v>52</v>
      </c>
      <c r="E6" s="3">
        <v>635</v>
      </c>
      <c r="F6" s="3">
        <f t="shared" si="0"/>
        <v>706</v>
      </c>
      <c r="G6" s="208"/>
      <c r="H6" s="76" t="s">
        <v>51</v>
      </c>
    </row>
    <row r="7" spans="1:8" s="6" customFormat="1">
      <c r="A7" s="7"/>
      <c r="B7" s="3">
        <v>1140318</v>
      </c>
      <c r="C7" s="4" t="s">
        <v>58</v>
      </c>
      <c r="D7" s="5" t="s">
        <v>52</v>
      </c>
      <c r="E7" s="3">
        <v>565</v>
      </c>
      <c r="F7" s="3">
        <f t="shared" si="0"/>
        <v>631</v>
      </c>
      <c r="G7" s="208"/>
      <c r="H7" s="76" t="s">
        <v>51</v>
      </c>
    </row>
    <row r="8" spans="1:8" s="6" customFormat="1">
      <c r="A8" s="7"/>
      <c r="B8" s="3">
        <v>1140318</v>
      </c>
      <c r="C8" s="4" t="s">
        <v>58</v>
      </c>
      <c r="D8" s="5" t="s">
        <v>52</v>
      </c>
      <c r="E8" s="3">
        <v>370</v>
      </c>
      <c r="F8" s="3">
        <f t="shared" si="0"/>
        <v>420</v>
      </c>
      <c r="G8" s="208"/>
      <c r="H8" s="76" t="s">
        <v>51</v>
      </c>
    </row>
    <row r="9" spans="1:8" s="92" customFormat="1">
      <c r="A9" s="87"/>
      <c r="B9" s="88">
        <v>1140319</v>
      </c>
      <c r="C9" s="89" t="s">
        <v>59</v>
      </c>
      <c r="D9" s="90" t="s">
        <v>52</v>
      </c>
      <c r="E9" s="93">
        <v>0</v>
      </c>
      <c r="F9" s="93">
        <v>0</v>
      </c>
      <c r="G9" s="208"/>
      <c r="H9" s="91" t="s">
        <v>51</v>
      </c>
    </row>
    <row r="10" spans="1:8" s="92" customFormat="1">
      <c r="A10" s="87"/>
      <c r="B10" s="88">
        <v>1140319</v>
      </c>
      <c r="C10" s="89" t="s">
        <v>59</v>
      </c>
      <c r="D10" s="90" t="s">
        <v>52</v>
      </c>
      <c r="E10" s="93">
        <v>0</v>
      </c>
      <c r="F10" s="93">
        <v>0</v>
      </c>
      <c r="G10" s="208"/>
      <c r="H10" s="91" t="s">
        <v>51</v>
      </c>
    </row>
    <row r="11" spans="1:8" s="92" customFormat="1">
      <c r="A11" s="87"/>
      <c r="B11" s="88">
        <v>1140319</v>
      </c>
      <c r="C11" s="89" t="s">
        <v>59</v>
      </c>
      <c r="D11" s="90" t="s">
        <v>52</v>
      </c>
      <c r="E11" s="93">
        <v>0</v>
      </c>
      <c r="F11" s="93">
        <v>0</v>
      </c>
      <c r="G11" s="208"/>
      <c r="H11" s="91" t="s">
        <v>51</v>
      </c>
    </row>
    <row r="12" spans="1:8" s="92" customFormat="1">
      <c r="A12" s="87"/>
      <c r="B12" s="88">
        <v>1140319</v>
      </c>
      <c r="C12" s="89" t="s">
        <v>59</v>
      </c>
      <c r="D12" s="90" t="s">
        <v>52</v>
      </c>
      <c r="E12" s="93">
        <v>0</v>
      </c>
      <c r="F12" s="93">
        <v>0</v>
      </c>
      <c r="G12" s="208"/>
      <c r="H12" s="91" t="s">
        <v>51</v>
      </c>
    </row>
    <row r="13" spans="1:8" s="92" customFormat="1">
      <c r="A13" s="87"/>
      <c r="B13" s="88">
        <v>1140319</v>
      </c>
      <c r="C13" s="89" t="s">
        <v>59</v>
      </c>
      <c r="D13" s="90" t="s">
        <v>52</v>
      </c>
      <c r="E13" s="93">
        <v>0</v>
      </c>
      <c r="F13" s="93">
        <v>0</v>
      </c>
      <c r="G13" s="208"/>
      <c r="H13" s="91" t="s">
        <v>51</v>
      </c>
    </row>
    <row r="14" spans="1:8" s="92" customFormat="1">
      <c r="A14" s="87"/>
      <c r="B14" s="88">
        <v>1140320</v>
      </c>
      <c r="C14" s="89" t="s">
        <v>60</v>
      </c>
      <c r="D14" s="90" t="s">
        <v>52</v>
      </c>
      <c r="E14" s="93">
        <v>0</v>
      </c>
      <c r="F14" s="93">
        <v>0</v>
      </c>
      <c r="G14" s="208"/>
      <c r="H14" s="91" t="s">
        <v>51</v>
      </c>
    </row>
    <row r="15" spans="1:8" s="92" customFormat="1">
      <c r="A15" s="87"/>
      <c r="B15" s="88">
        <v>1140320</v>
      </c>
      <c r="C15" s="89" t="s">
        <v>60</v>
      </c>
      <c r="D15" s="90" t="s">
        <v>52</v>
      </c>
      <c r="E15" s="93">
        <v>0</v>
      </c>
      <c r="F15" s="93">
        <v>0</v>
      </c>
      <c r="G15" s="208"/>
      <c r="H15" s="91" t="s">
        <v>51</v>
      </c>
    </row>
    <row r="16" spans="1:8" s="92" customFormat="1">
      <c r="A16" s="87"/>
      <c r="B16" s="88">
        <v>1140320</v>
      </c>
      <c r="C16" s="89" t="s">
        <v>60</v>
      </c>
      <c r="D16" s="90" t="s">
        <v>52</v>
      </c>
      <c r="E16" s="93">
        <v>0</v>
      </c>
      <c r="F16" s="93">
        <v>0</v>
      </c>
      <c r="G16" s="208"/>
      <c r="H16" s="91" t="s">
        <v>51</v>
      </c>
    </row>
    <row r="17" spans="1:8" s="92" customFormat="1">
      <c r="A17" s="87"/>
      <c r="B17" s="88">
        <v>1140320</v>
      </c>
      <c r="C17" s="89" t="s">
        <v>60</v>
      </c>
      <c r="D17" s="90" t="s">
        <v>52</v>
      </c>
      <c r="E17" s="93">
        <v>0</v>
      </c>
      <c r="F17" s="93">
        <v>0</v>
      </c>
      <c r="G17" s="208"/>
      <c r="H17" s="91" t="s">
        <v>51</v>
      </c>
    </row>
    <row r="18" spans="1:8" s="92" customFormat="1">
      <c r="A18" s="87"/>
      <c r="B18" s="88">
        <v>1140320</v>
      </c>
      <c r="C18" s="89" t="s">
        <v>60</v>
      </c>
      <c r="D18" s="90" t="s">
        <v>52</v>
      </c>
      <c r="E18" s="93">
        <v>0</v>
      </c>
      <c r="F18" s="93">
        <v>0</v>
      </c>
      <c r="G18" s="209"/>
      <c r="H18" s="91" t="s">
        <v>51</v>
      </c>
    </row>
    <row r="19" spans="1:8" s="6" customFormat="1" ht="12.75" customHeight="1">
      <c r="A19" s="7"/>
      <c r="B19" s="3">
        <v>112286</v>
      </c>
      <c r="C19" s="4" t="s">
        <v>55</v>
      </c>
      <c r="D19" s="5" t="s">
        <v>52</v>
      </c>
      <c r="E19" s="3">
        <v>1583</v>
      </c>
      <c r="F19" s="3">
        <f t="shared" ref="F19:F24" si="1">ROUNDUP(E19*1.08,0)+20</f>
        <v>1730</v>
      </c>
      <c r="G19" s="210" t="s">
        <v>75</v>
      </c>
      <c r="H19" s="76" t="s">
        <v>51</v>
      </c>
    </row>
    <row r="20" spans="1:8" s="6" customFormat="1">
      <c r="A20" s="7"/>
      <c r="B20" s="3">
        <v>112286</v>
      </c>
      <c r="C20" s="4" t="s">
        <v>55</v>
      </c>
      <c r="D20" s="5" t="s">
        <v>52</v>
      </c>
      <c r="E20" s="3">
        <v>489</v>
      </c>
      <c r="F20" s="3">
        <f t="shared" si="1"/>
        <v>549</v>
      </c>
      <c r="G20" s="211"/>
      <c r="H20" s="76" t="s">
        <v>51</v>
      </c>
    </row>
    <row r="21" spans="1:8" s="6" customFormat="1">
      <c r="A21" s="7"/>
      <c r="B21" s="3">
        <v>112286</v>
      </c>
      <c r="C21" s="4" t="s">
        <v>55</v>
      </c>
      <c r="D21" s="5" t="s">
        <v>52</v>
      </c>
      <c r="E21" s="3">
        <v>459</v>
      </c>
      <c r="F21" s="3">
        <f t="shared" si="1"/>
        <v>516</v>
      </c>
      <c r="G21" s="211"/>
      <c r="H21" s="76" t="s">
        <v>51</v>
      </c>
    </row>
    <row r="22" spans="1:8" s="6" customFormat="1">
      <c r="A22" s="7"/>
      <c r="B22" s="3">
        <v>112286</v>
      </c>
      <c r="C22" s="4" t="s">
        <v>55</v>
      </c>
      <c r="D22" s="5" t="s">
        <v>52</v>
      </c>
      <c r="E22" s="3">
        <v>122</v>
      </c>
      <c r="F22" s="3">
        <f t="shared" si="1"/>
        <v>152</v>
      </c>
      <c r="G22" s="211"/>
      <c r="H22" s="76" t="s">
        <v>51</v>
      </c>
    </row>
    <row r="23" spans="1:8" s="6" customFormat="1">
      <c r="A23" s="7"/>
      <c r="B23" s="3">
        <v>112286</v>
      </c>
      <c r="C23" s="4" t="s">
        <v>55</v>
      </c>
      <c r="D23" s="5" t="s">
        <v>52</v>
      </c>
      <c r="E23" s="3">
        <v>386</v>
      </c>
      <c r="F23" s="3">
        <f t="shared" si="1"/>
        <v>437</v>
      </c>
      <c r="G23" s="211"/>
      <c r="H23" s="76" t="s">
        <v>51</v>
      </c>
    </row>
    <row r="24" spans="1:8" s="6" customFormat="1">
      <c r="A24" s="7"/>
      <c r="B24" s="3">
        <v>112286</v>
      </c>
      <c r="C24" s="4" t="s">
        <v>55</v>
      </c>
      <c r="D24" s="5" t="s">
        <v>52</v>
      </c>
      <c r="E24" s="3">
        <v>736</v>
      </c>
      <c r="F24" s="3">
        <f t="shared" si="1"/>
        <v>815</v>
      </c>
      <c r="G24" s="211"/>
      <c r="H24" s="76" t="s">
        <v>51</v>
      </c>
    </row>
    <row r="25" spans="1:8" s="6" customFormat="1">
      <c r="A25" s="7"/>
      <c r="B25" s="3">
        <v>116550</v>
      </c>
      <c r="C25" s="4" t="s">
        <v>61</v>
      </c>
      <c r="D25" s="5" t="s">
        <v>52</v>
      </c>
      <c r="E25" s="3">
        <v>360</v>
      </c>
      <c r="F25" s="3">
        <f t="shared" si="0"/>
        <v>409</v>
      </c>
      <c r="G25" s="211"/>
      <c r="H25" s="76" t="s">
        <v>51</v>
      </c>
    </row>
    <row r="26" spans="1:8" s="6" customFormat="1">
      <c r="A26" s="7"/>
      <c r="B26" s="3">
        <v>116550</v>
      </c>
      <c r="C26" s="4" t="s">
        <v>61</v>
      </c>
      <c r="D26" s="5" t="s">
        <v>52</v>
      </c>
      <c r="E26" s="3">
        <v>441</v>
      </c>
      <c r="F26" s="3">
        <f t="shared" si="0"/>
        <v>497</v>
      </c>
      <c r="G26" s="211"/>
      <c r="H26" s="76" t="s">
        <v>51</v>
      </c>
    </row>
    <row r="27" spans="1:8" s="6" customFormat="1">
      <c r="A27" s="7"/>
      <c r="B27" s="3">
        <v>116550</v>
      </c>
      <c r="C27" s="4" t="s">
        <v>61</v>
      </c>
      <c r="D27" s="5" t="s">
        <v>52</v>
      </c>
      <c r="E27" s="3">
        <v>304</v>
      </c>
      <c r="F27" s="3">
        <f t="shared" si="0"/>
        <v>349</v>
      </c>
      <c r="G27" s="211"/>
      <c r="H27" s="76" t="s">
        <v>51</v>
      </c>
    </row>
    <row r="28" spans="1:8" s="6" customFormat="1">
      <c r="A28" s="7"/>
      <c r="B28" s="3">
        <v>116550</v>
      </c>
      <c r="C28" s="4" t="s">
        <v>61</v>
      </c>
      <c r="D28" s="5" t="s">
        <v>52</v>
      </c>
      <c r="E28" s="3">
        <v>63</v>
      </c>
      <c r="F28" s="3">
        <f t="shared" si="0"/>
        <v>89</v>
      </c>
      <c r="G28" s="211"/>
      <c r="H28" s="76" t="s">
        <v>51</v>
      </c>
    </row>
    <row r="29" spans="1:8" s="6" customFormat="1">
      <c r="A29" s="7"/>
      <c r="B29" s="3">
        <v>116550</v>
      </c>
      <c r="C29" s="4" t="s">
        <v>61</v>
      </c>
      <c r="D29" s="5" t="s">
        <v>52</v>
      </c>
      <c r="E29" s="3">
        <v>300</v>
      </c>
      <c r="F29" s="3">
        <f t="shared" si="0"/>
        <v>344</v>
      </c>
      <c r="G29" s="211"/>
      <c r="H29" s="76" t="s">
        <v>51</v>
      </c>
    </row>
    <row r="30" spans="1:8" s="6" customFormat="1">
      <c r="A30" s="7"/>
      <c r="B30" s="3">
        <v>116550</v>
      </c>
      <c r="C30" s="4" t="s">
        <v>61</v>
      </c>
      <c r="D30" s="5" t="s">
        <v>52</v>
      </c>
      <c r="E30" s="3">
        <v>656</v>
      </c>
      <c r="F30" s="3">
        <f t="shared" si="0"/>
        <v>729</v>
      </c>
      <c r="G30" s="211"/>
      <c r="H30" s="76" t="s">
        <v>51</v>
      </c>
    </row>
    <row r="31" spans="1:8" s="6" customFormat="1">
      <c r="A31" s="7"/>
      <c r="B31" s="3">
        <v>116578</v>
      </c>
      <c r="C31" s="4" t="s">
        <v>62</v>
      </c>
      <c r="D31" s="5" t="s">
        <v>52</v>
      </c>
      <c r="E31" s="3">
        <v>461</v>
      </c>
      <c r="F31" s="3">
        <f t="shared" si="0"/>
        <v>518</v>
      </c>
      <c r="G31" s="211"/>
      <c r="H31" s="76" t="s">
        <v>51</v>
      </c>
    </row>
    <row r="32" spans="1:8" s="6" customFormat="1">
      <c r="A32" s="7"/>
      <c r="B32" s="3">
        <v>116578</v>
      </c>
      <c r="C32" s="4" t="s">
        <v>62</v>
      </c>
      <c r="D32" s="5" t="s">
        <v>52</v>
      </c>
      <c r="E32" s="3">
        <v>300</v>
      </c>
      <c r="F32" s="3">
        <f t="shared" si="0"/>
        <v>344</v>
      </c>
      <c r="G32" s="211"/>
      <c r="H32" s="76" t="s">
        <v>51</v>
      </c>
    </row>
    <row r="33" spans="1:8" s="6" customFormat="1">
      <c r="A33" s="7"/>
      <c r="B33" s="3">
        <v>116578</v>
      </c>
      <c r="C33" s="4" t="s">
        <v>62</v>
      </c>
      <c r="D33" s="5" t="s">
        <v>52</v>
      </c>
      <c r="E33" s="3">
        <v>343</v>
      </c>
      <c r="F33" s="3">
        <f t="shared" si="0"/>
        <v>391</v>
      </c>
      <c r="G33" s="211"/>
      <c r="H33" s="76" t="s">
        <v>51</v>
      </c>
    </row>
    <row r="34" spans="1:8" s="6" customFormat="1">
      <c r="A34" s="7"/>
      <c r="B34" s="3">
        <v>116605</v>
      </c>
      <c r="C34" s="4" t="s">
        <v>63</v>
      </c>
      <c r="D34" s="5" t="s">
        <v>52</v>
      </c>
      <c r="E34" s="3">
        <v>301</v>
      </c>
      <c r="F34" s="3">
        <f t="shared" si="0"/>
        <v>346</v>
      </c>
      <c r="G34" s="211"/>
      <c r="H34" s="76" t="s">
        <v>51</v>
      </c>
    </row>
    <row r="35" spans="1:8" s="6" customFormat="1">
      <c r="A35" s="7"/>
      <c r="B35" s="3">
        <v>116605</v>
      </c>
      <c r="C35" s="4" t="s">
        <v>63</v>
      </c>
      <c r="D35" s="5" t="s">
        <v>52</v>
      </c>
      <c r="E35" s="3">
        <v>559</v>
      </c>
      <c r="F35" s="3">
        <f t="shared" si="0"/>
        <v>624</v>
      </c>
      <c r="G35" s="211"/>
      <c r="H35" s="76" t="s">
        <v>51</v>
      </c>
    </row>
    <row r="36" spans="1:8" s="6" customFormat="1">
      <c r="A36" s="7"/>
      <c r="B36" s="3">
        <v>116605</v>
      </c>
      <c r="C36" s="4" t="s">
        <v>63</v>
      </c>
      <c r="D36" s="5" t="s">
        <v>52</v>
      </c>
      <c r="E36" s="3">
        <v>300</v>
      </c>
      <c r="F36" s="3">
        <f t="shared" si="0"/>
        <v>344</v>
      </c>
      <c r="G36" s="211"/>
      <c r="H36" s="76" t="s">
        <v>51</v>
      </c>
    </row>
    <row r="37" spans="1:8" s="6" customFormat="1">
      <c r="A37" s="7"/>
      <c r="B37" s="3">
        <v>116612</v>
      </c>
      <c r="C37" s="4" t="s">
        <v>64</v>
      </c>
      <c r="D37" s="5" t="s">
        <v>52</v>
      </c>
      <c r="E37" s="3">
        <v>537</v>
      </c>
      <c r="F37" s="3">
        <f t="shared" si="0"/>
        <v>600</v>
      </c>
      <c r="G37" s="211"/>
      <c r="H37" s="76" t="s">
        <v>51</v>
      </c>
    </row>
    <row r="38" spans="1:8" s="6" customFormat="1">
      <c r="A38" s="7"/>
      <c r="B38" s="3">
        <v>116612</v>
      </c>
      <c r="C38" s="4" t="s">
        <v>64</v>
      </c>
      <c r="D38" s="5" t="s">
        <v>52</v>
      </c>
      <c r="E38" s="3">
        <v>313</v>
      </c>
      <c r="F38" s="3">
        <f t="shared" si="0"/>
        <v>359</v>
      </c>
      <c r="G38" s="211"/>
      <c r="H38" s="76" t="s">
        <v>51</v>
      </c>
    </row>
    <row r="39" spans="1:8" s="6" customFormat="1">
      <c r="A39" s="7"/>
      <c r="B39" s="3">
        <v>118469</v>
      </c>
      <c r="C39" s="4" t="s">
        <v>65</v>
      </c>
      <c r="D39" s="5" t="s">
        <v>52</v>
      </c>
      <c r="E39" s="3">
        <v>622</v>
      </c>
      <c r="F39" s="3">
        <f t="shared" si="0"/>
        <v>692</v>
      </c>
      <c r="G39" s="211"/>
      <c r="H39" s="76" t="s">
        <v>51</v>
      </c>
    </row>
    <row r="40" spans="1:8" s="6" customFormat="1">
      <c r="A40" s="7"/>
      <c r="B40" s="3">
        <v>118469</v>
      </c>
      <c r="C40" s="4" t="s">
        <v>65</v>
      </c>
      <c r="D40" s="5" t="s">
        <v>52</v>
      </c>
      <c r="E40" s="3">
        <v>687</v>
      </c>
      <c r="F40" s="3">
        <f t="shared" si="0"/>
        <v>762</v>
      </c>
      <c r="G40" s="211"/>
      <c r="H40" s="76" t="s">
        <v>51</v>
      </c>
    </row>
    <row r="41" spans="1:8" s="6" customFormat="1">
      <c r="A41" s="7"/>
      <c r="B41" s="3">
        <v>118469</v>
      </c>
      <c r="C41" s="4" t="s">
        <v>65</v>
      </c>
      <c r="D41" s="5" t="s">
        <v>52</v>
      </c>
      <c r="E41" s="3">
        <v>344</v>
      </c>
      <c r="F41" s="3">
        <f t="shared" si="0"/>
        <v>392</v>
      </c>
      <c r="G41" s="211"/>
      <c r="H41" s="76" t="s">
        <v>51</v>
      </c>
    </row>
    <row r="42" spans="1:8" s="6" customFormat="1">
      <c r="A42" s="7"/>
      <c r="B42" s="3">
        <v>118469</v>
      </c>
      <c r="C42" s="4" t="s">
        <v>65</v>
      </c>
      <c r="D42" s="5" t="s">
        <v>52</v>
      </c>
      <c r="E42" s="3">
        <v>149</v>
      </c>
      <c r="F42" s="3">
        <f t="shared" si="0"/>
        <v>181</v>
      </c>
      <c r="G42" s="211"/>
      <c r="H42" s="76" t="s">
        <v>51</v>
      </c>
    </row>
    <row r="43" spans="1:8" s="6" customFormat="1">
      <c r="A43" s="7"/>
      <c r="B43" s="3">
        <v>118469</v>
      </c>
      <c r="C43" s="4" t="s">
        <v>65</v>
      </c>
      <c r="D43" s="5" t="s">
        <v>52</v>
      </c>
      <c r="E43" s="3">
        <v>440</v>
      </c>
      <c r="F43" s="3">
        <f t="shared" si="0"/>
        <v>496</v>
      </c>
      <c r="G43" s="211"/>
      <c r="H43" s="76" t="s">
        <v>51</v>
      </c>
    </row>
    <row r="44" spans="1:8" s="6" customFormat="1">
      <c r="A44" s="7"/>
      <c r="B44" s="3">
        <v>118469</v>
      </c>
      <c r="C44" s="4" t="s">
        <v>65</v>
      </c>
      <c r="D44" s="5" t="s">
        <v>52</v>
      </c>
      <c r="E44" s="3">
        <v>992</v>
      </c>
      <c r="F44" s="3">
        <f t="shared" si="0"/>
        <v>1092</v>
      </c>
      <c r="G44" s="211"/>
      <c r="H44" s="76" t="s">
        <v>51</v>
      </c>
    </row>
    <row r="45" spans="1:8" s="6" customFormat="1">
      <c r="A45" s="7"/>
      <c r="B45" s="3">
        <v>118480</v>
      </c>
      <c r="C45" s="4" t="s">
        <v>66</v>
      </c>
      <c r="D45" s="5" t="s">
        <v>52</v>
      </c>
      <c r="E45" s="3">
        <v>678</v>
      </c>
      <c r="F45" s="3">
        <f t="shared" si="0"/>
        <v>753</v>
      </c>
      <c r="G45" s="211"/>
      <c r="H45" s="76" t="s">
        <v>51</v>
      </c>
    </row>
    <row r="46" spans="1:8" s="6" customFormat="1">
      <c r="A46" s="7"/>
      <c r="B46" s="3">
        <v>118480</v>
      </c>
      <c r="C46" s="4" t="s">
        <v>66</v>
      </c>
      <c r="D46" s="5" t="s">
        <v>52</v>
      </c>
      <c r="E46" s="3">
        <v>500</v>
      </c>
      <c r="F46" s="3">
        <f t="shared" si="0"/>
        <v>560</v>
      </c>
      <c r="G46" s="211"/>
      <c r="H46" s="76" t="s">
        <v>51</v>
      </c>
    </row>
    <row r="47" spans="1:8" s="6" customFormat="1">
      <c r="A47" s="7"/>
      <c r="B47" s="3">
        <v>118480</v>
      </c>
      <c r="C47" s="4" t="s">
        <v>66</v>
      </c>
      <c r="D47" s="5" t="s">
        <v>52</v>
      </c>
      <c r="E47" s="3">
        <v>498</v>
      </c>
      <c r="F47" s="3">
        <f t="shared" si="0"/>
        <v>558</v>
      </c>
      <c r="G47" s="211"/>
      <c r="H47" s="76" t="s">
        <v>51</v>
      </c>
    </row>
    <row r="48" spans="1:8" s="6" customFormat="1">
      <c r="A48" s="7"/>
      <c r="B48" s="3">
        <v>118480</v>
      </c>
      <c r="C48" s="4" t="s">
        <v>66</v>
      </c>
      <c r="D48" s="5" t="s">
        <v>52</v>
      </c>
      <c r="E48" s="3">
        <v>418</v>
      </c>
      <c r="F48" s="3">
        <f t="shared" si="0"/>
        <v>472</v>
      </c>
      <c r="G48" s="211"/>
      <c r="H48" s="76" t="s">
        <v>51</v>
      </c>
    </row>
    <row r="49" spans="1:8" s="6" customFormat="1">
      <c r="A49" s="7"/>
      <c r="B49" s="3">
        <v>118480</v>
      </c>
      <c r="C49" s="4" t="s">
        <v>66</v>
      </c>
      <c r="D49" s="5" t="s">
        <v>52</v>
      </c>
      <c r="E49" s="3">
        <v>311</v>
      </c>
      <c r="F49" s="3">
        <f t="shared" si="0"/>
        <v>356</v>
      </c>
      <c r="G49" s="211"/>
      <c r="H49" s="76" t="s">
        <v>51</v>
      </c>
    </row>
    <row r="50" spans="1:8" s="6" customFormat="1">
      <c r="A50" s="7"/>
      <c r="B50" s="3">
        <v>118480</v>
      </c>
      <c r="C50" s="4" t="s">
        <v>66</v>
      </c>
      <c r="D50" s="5" t="s">
        <v>52</v>
      </c>
      <c r="E50" s="3">
        <v>758</v>
      </c>
      <c r="F50" s="3">
        <f t="shared" si="0"/>
        <v>839</v>
      </c>
      <c r="G50" s="211"/>
      <c r="H50" s="76" t="s">
        <v>51</v>
      </c>
    </row>
    <row r="51" spans="1:8" s="6" customFormat="1">
      <c r="A51" s="7"/>
      <c r="B51" s="3">
        <v>118509</v>
      </c>
      <c r="C51" s="4" t="s">
        <v>67</v>
      </c>
      <c r="D51" s="5" t="s">
        <v>52</v>
      </c>
      <c r="E51" s="3">
        <v>387</v>
      </c>
      <c r="F51" s="3">
        <f t="shared" si="0"/>
        <v>438</v>
      </c>
      <c r="G51" s="211"/>
      <c r="H51" s="76" t="s">
        <v>51</v>
      </c>
    </row>
    <row r="52" spans="1:8" s="6" customFormat="1">
      <c r="A52" s="7"/>
      <c r="B52" s="3">
        <v>118509</v>
      </c>
      <c r="C52" s="4" t="s">
        <v>67</v>
      </c>
      <c r="D52" s="5" t="s">
        <v>52</v>
      </c>
      <c r="E52" s="3">
        <v>662</v>
      </c>
      <c r="F52" s="3">
        <f t="shared" si="0"/>
        <v>735</v>
      </c>
      <c r="G52" s="211"/>
      <c r="H52" s="76" t="s">
        <v>51</v>
      </c>
    </row>
    <row r="53" spans="1:8" s="6" customFormat="1">
      <c r="A53" s="7"/>
      <c r="B53" s="3">
        <v>118509</v>
      </c>
      <c r="C53" s="4" t="s">
        <v>67</v>
      </c>
      <c r="D53" s="5" t="s">
        <v>52</v>
      </c>
      <c r="E53" s="3">
        <v>307</v>
      </c>
      <c r="F53" s="3">
        <f t="shared" si="0"/>
        <v>352</v>
      </c>
      <c r="G53" s="211"/>
      <c r="H53" s="76" t="s">
        <v>51</v>
      </c>
    </row>
    <row r="54" spans="1:8" s="6" customFormat="1">
      <c r="A54" s="7"/>
      <c r="B54" s="3">
        <v>118515</v>
      </c>
      <c r="C54" s="4" t="s">
        <v>68</v>
      </c>
      <c r="D54" s="5" t="s">
        <v>52</v>
      </c>
      <c r="E54" s="3">
        <v>739</v>
      </c>
      <c r="F54" s="3">
        <f t="shared" si="0"/>
        <v>819</v>
      </c>
      <c r="G54" s="211"/>
      <c r="H54" s="76" t="s">
        <v>51</v>
      </c>
    </row>
    <row r="55" spans="1:8" s="6" customFormat="1">
      <c r="A55" s="7"/>
      <c r="B55" s="3">
        <v>118515</v>
      </c>
      <c r="C55" s="4" t="s">
        <v>68</v>
      </c>
      <c r="D55" s="5" t="s">
        <v>52</v>
      </c>
      <c r="E55" s="3">
        <v>504</v>
      </c>
      <c r="F55" s="3">
        <f t="shared" si="0"/>
        <v>565</v>
      </c>
      <c r="G55" s="211"/>
      <c r="H55" s="76" t="s">
        <v>51</v>
      </c>
    </row>
    <row r="56" spans="1:8" s="6" customFormat="1">
      <c r="A56" s="7"/>
      <c r="B56" s="3">
        <v>118517</v>
      </c>
      <c r="C56" s="4" t="s">
        <v>70</v>
      </c>
      <c r="D56" s="5" t="s">
        <v>52</v>
      </c>
      <c r="E56" s="3">
        <v>1062</v>
      </c>
      <c r="F56" s="3">
        <f t="shared" si="0"/>
        <v>1167</v>
      </c>
      <c r="G56" s="211"/>
      <c r="H56" s="76" t="s">
        <v>51</v>
      </c>
    </row>
    <row r="57" spans="1:8" s="6" customFormat="1">
      <c r="A57" s="7"/>
      <c r="B57" s="3">
        <v>118517</v>
      </c>
      <c r="C57" s="4" t="s">
        <v>70</v>
      </c>
      <c r="D57" s="5" t="s">
        <v>52</v>
      </c>
      <c r="E57" s="3">
        <v>666</v>
      </c>
      <c r="F57" s="3">
        <f t="shared" si="0"/>
        <v>740</v>
      </c>
      <c r="G57" s="211"/>
      <c r="H57" s="76" t="s">
        <v>51</v>
      </c>
    </row>
    <row r="58" spans="1:8" s="6" customFormat="1">
      <c r="A58" s="7"/>
      <c r="B58" s="3">
        <v>118517</v>
      </c>
      <c r="C58" s="4" t="s">
        <v>70</v>
      </c>
      <c r="D58" s="5" t="s">
        <v>52</v>
      </c>
      <c r="E58" s="3">
        <v>434</v>
      </c>
      <c r="F58" s="3">
        <f t="shared" si="0"/>
        <v>489</v>
      </c>
      <c r="G58" s="211"/>
      <c r="H58" s="76" t="s">
        <v>51</v>
      </c>
    </row>
    <row r="59" spans="1:8" s="6" customFormat="1">
      <c r="A59" s="7"/>
      <c r="B59" s="3">
        <v>118518</v>
      </c>
      <c r="C59" s="4" t="s">
        <v>71</v>
      </c>
      <c r="D59" s="5" t="s">
        <v>52</v>
      </c>
      <c r="E59" s="3">
        <v>1201</v>
      </c>
      <c r="F59" s="3">
        <f t="shared" si="0"/>
        <v>1318</v>
      </c>
      <c r="G59" s="211"/>
      <c r="H59" s="76" t="s">
        <v>51</v>
      </c>
    </row>
    <row r="60" spans="1:8" s="6" customFormat="1">
      <c r="A60" s="7"/>
      <c r="B60" s="3">
        <v>118518</v>
      </c>
      <c r="C60" s="4" t="s">
        <v>71</v>
      </c>
      <c r="D60" s="5" t="s">
        <v>52</v>
      </c>
      <c r="E60" s="3">
        <v>701</v>
      </c>
      <c r="F60" s="3">
        <f t="shared" si="0"/>
        <v>778</v>
      </c>
      <c r="G60" s="211"/>
      <c r="H60" s="76" t="s">
        <v>51</v>
      </c>
    </row>
    <row r="61" spans="1:8" s="6" customFormat="1">
      <c r="A61" s="7"/>
      <c r="B61" s="3">
        <v>118518</v>
      </c>
      <c r="C61" s="4" t="s">
        <v>71</v>
      </c>
      <c r="D61" s="5" t="s">
        <v>52</v>
      </c>
      <c r="E61" s="3">
        <v>461</v>
      </c>
      <c r="F61" s="3">
        <f t="shared" si="0"/>
        <v>518</v>
      </c>
      <c r="G61" s="211"/>
      <c r="H61" s="76" t="s">
        <v>51</v>
      </c>
    </row>
    <row r="62" spans="1:8" s="6" customFormat="1" ht="95.25" customHeight="1">
      <c r="A62" s="7"/>
      <c r="B62" s="3">
        <v>118516</v>
      </c>
      <c r="C62" s="4" t="s">
        <v>69</v>
      </c>
      <c r="D62" s="5" t="s">
        <v>52</v>
      </c>
      <c r="E62" s="3">
        <v>1020</v>
      </c>
      <c r="F62" s="3">
        <f t="shared" si="0"/>
        <v>1122</v>
      </c>
      <c r="G62" s="212" t="s">
        <v>77</v>
      </c>
      <c r="H62" s="76" t="s">
        <v>51</v>
      </c>
    </row>
    <row r="63" spans="1:8" s="6" customFormat="1" ht="95.25" customHeight="1">
      <c r="A63" s="7"/>
      <c r="B63" s="3">
        <v>118516</v>
      </c>
      <c r="C63" s="4" t="s">
        <v>69</v>
      </c>
      <c r="D63" s="5" t="s">
        <v>52</v>
      </c>
      <c r="E63" s="3">
        <v>470</v>
      </c>
      <c r="F63" s="3">
        <f t="shared" si="0"/>
        <v>528</v>
      </c>
      <c r="G63" s="213"/>
      <c r="H63" s="76" t="s">
        <v>51</v>
      </c>
    </row>
    <row r="64" spans="1:8" s="6" customFormat="1" ht="95.25" customHeight="1">
      <c r="A64" s="7"/>
      <c r="B64" s="3">
        <v>118516</v>
      </c>
      <c r="C64" s="4" t="s">
        <v>69</v>
      </c>
      <c r="D64" s="5" t="s">
        <v>52</v>
      </c>
      <c r="E64" s="3">
        <v>783</v>
      </c>
      <c r="F64" s="3">
        <f t="shared" si="0"/>
        <v>866</v>
      </c>
      <c r="G64" s="214"/>
      <c r="H64" s="76" t="s">
        <v>51</v>
      </c>
    </row>
    <row r="65" spans="1:8">
      <c r="A65" s="12"/>
      <c r="B65" s="13"/>
      <c r="C65" s="12"/>
      <c r="D65" s="14" t="s">
        <v>47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206" t="s">
        <v>54</v>
      </c>
      <c r="B66" s="206"/>
      <c r="C66" s="206"/>
      <c r="D66" s="206"/>
      <c r="E66" s="206"/>
      <c r="F66" s="206"/>
      <c r="G66" s="206"/>
      <c r="H66" s="206"/>
    </row>
    <row r="67" spans="1:8" ht="31">
      <c r="A67" s="2" t="s">
        <v>43</v>
      </c>
      <c r="B67" s="8" t="s">
        <v>19</v>
      </c>
      <c r="C67" s="2" t="s">
        <v>44</v>
      </c>
      <c r="D67" s="2" t="s">
        <v>45</v>
      </c>
      <c r="E67" s="10" t="s">
        <v>48</v>
      </c>
      <c r="F67" s="10" t="s">
        <v>46</v>
      </c>
      <c r="G67" s="10" t="s">
        <v>49</v>
      </c>
      <c r="H67" s="10" t="s">
        <v>50</v>
      </c>
    </row>
    <row r="68" spans="1:8" s="6" customFormat="1" ht="87" customHeight="1">
      <c r="A68" s="7"/>
      <c r="B68" s="3">
        <v>112291</v>
      </c>
      <c r="C68" s="4" t="s">
        <v>56</v>
      </c>
      <c r="D68" s="5" t="s">
        <v>52</v>
      </c>
      <c r="E68" s="3">
        <v>1295</v>
      </c>
      <c r="F68" s="3">
        <f>ROUNDUP(E68*1.05,0)+20</f>
        <v>1380</v>
      </c>
      <c r="G68" s="203" t="s">
        <v>76</v>
      </c>
      <c r="H68" s="76" t="s">
        <v>51</v>
      </c>
    </row>
    <row r="69" spans="1:8" s="6" customFormat="1" ht="73.5" customHeight="1">
      <c r="A69" s="7"/>
      <c r="B69" s="3">
        <v>112291</v>
      </c>
      <c r="C69" s="4" t="s">
        <v>56</v>
      </c>
      <c r="D69" s="5" t="s">
        <v>52</v>
      </c>
      <c r="E69" s="3">
        <v>474</v>
      </c>
      <c r="F69" s="3">
        <f t="shared" ref="F69:F70" si="2">ROUNDUP(E69*1.05,0)+20</f>
        <v>518</v>
      </c>
      <c r="G69" s="204"/>
      <c r="H69" s="76" t="s">
        <v>51</v>
      </c>
    </row>
    <row r="70" spans="1:8" s="6" customFormat="1" ht="62.25" customHeight="1">
      <c r="A70" s="7"/>
      <c r="B70" s="3">
        <v>112291</v>
      </c>
      <c r="C70" s="4" t="s">
        <v>56</v>
      </c>
      <c r="D70" s="5" t="s">
        <v>52</v>
      </c>
      <c r="E70" s="3">
        <v>646</v>
      </c>
      <c r="F70" s="3">
        <f t="shared" si="2"/>
        <v>699</v>
      </c>
      <c r="G70" s="205"/>
      <c r="H70" s="76" t="s">
        <v>51</v>
      </c>
    </row>
    <row r="71" spans="1:8">
      <c r="A71" s="12"/>
      <c r="B71" s="13"/>
      <c r="C71" s="12"/>
      <c r="D71" s="14" t="s">
        <v>47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599217-A4ED-45E5-A7DF-1C3572FD5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9733E-AED1-45B7-9625-8A89D8C9D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MER.QT-1.BM2 (2)</vt:lpstr>
      <vt:lpstr>STS UCL Garments Thermacryl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'MER.QT-1.BM2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2024-03-01T07:36:23Z</cp:lastPrinted>
  <dcterms:created xsi:type="dcterms:W3CDTF">2020-11-11T02:21:38Z</dcterms:created>
  <dcterms:modified xsi:type="dcterms:W3CDTF">2025-05-30T09:20:40Z</dcterms:modified>
</cp:coreProperties>
</file>