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2-PRODUCTION/2-STYLE-FILE/5. COMMENTS/PP SAMPLE/"/>
    </mc:Choice>
  </mc:AlternateContent>
  <xr:revisionPtr revIDLastSave="1" documentId="8_{1B6D5F2A-905F-4A62-B57E-2AF193E069A2}" xr6:coauthVersionLast="47" xr6:coauthVersionMax="47" xr10:uidLastSave="{AB203767-2ED2-4405-BA1E-6E832CBF5577}"/>
  <bookViews>
    <workbookView xWindow="-110" yWindow="-110" windowWidth="19420" windowHeight="10300" xr2:uid="{00000000-000D-0000-FFFF-FFFF00000000}"/>
  </bookViews>
  <sheets>
    <sheet name="COMMENTS" sheetId="1" r:id="rId1"/>
    <sheet name="1ST. PROTO" sheetId="4" r:id="rId2"/>
    <sheet name="SMS" sheetId="5" r:id="rId3"/>
    <sheet name="PPS" sheetId="6" r:id="rId4"/>
    <sheet name="GRADING" sheetId="3" r:id="rId5"/>
  </sheets>
  <definedNames>
    <definedName name="_xlnm.Print_Area" localSheetId="1">'1ST. PROTO'!$A$1:$H$38</definedName>
    <definedName name="_xlnm.Print_Area" localSheetId="0">COMMENTS!$A$1:$P$47</definedName>
    <definedName name="_xlnm.Print_Area" localSheetId="4">GRADING!$A$1:$K$31</definedName>
    <definedName name="_xlnm.Print_Area" localSheetId="3">PPS!$A$1:$H$38</definedName>
    <definedName name="_xlnm.Print_Area" localSheetId="2">SMS!$A$1:$H$38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6" l="1"/>
  <c r="C3" i="6"/>
  <c r="C2" i="6"/>
  <c r="C1" i="6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9" i="1"/>
  <c r="N29" i="1"/>
  <c r="N14" i="1"/>
  <c r="G28" i="3"/>
  <c r="F28" i="3"/>
  <c r="G27" i="3"/>
  <c r="F27" i="3"/>
  <c r="G26" i="3"/>
  <c r="F26" i="3"/>
  <c r="G25" i="3"/>
  <c r="F25" i="3" s="1"/>
  <c r="G24" i="3"/>
  <c r="F24" i="3"/>
  <c r="G23" i="3"/>
  <c r="F23" i="3"/>
  <c r="G22" i="3"/>
  <c r="F22" i="3"/>
  <c r="G21" i="3"/>
  <c r="F21" i="3" s="1"/>
  <c r="G20" i="3"/>
  <c r="F20" i="3"/>
  <c r="G19" i="3"/>
  <c r="F19" i="3"/>
  <c r="G18" i="3"/>
  <c r="F18" i="3"/>
  <c r="G17" i="3"/>
  <c r="F17" i="3" s="1"/>
  <c r="G16" i="3"/>
  <c r="F16" i="3"/>
  <c r="G15" i="3"/>
  <c r="F15" i="3"/>
  <c r="G14" i="3"/>
  <c r="F14" i="3"/>
  <c r="G13" i="3"/>
  <c r="F13" i="3" s="1"/>
  <c r="G12" i="3"/>
  <c r="F12" i="3" s="1"/>
  <c r="G11" i="3"/>
  <c r="F11" i="3"/>
  <c r="G10" i="3"/>
  <c r="F10" i="3"/>
  <c r="G9" i="3"/>
  <c r="F9" i="3"/>
  <c r="E4" i="5"/>
  <c r="C3" i="5"/>
  <c r="C2" i="5"/>
  <c r="C1" i="5"/>
  <c r="K27" i="1"/>
  <c r="K26" i="1"/>
  <c r="K25" i="1"/>
  <c r="K24" i="1"/>
  <c r="K23" i="1"/>
  <c r="K22" i="1"/>
  <c r="K21" i="1"/>
  <c r="K20" i="1"/>
  <c r="K19" i="1"/>
  <c r="K18" i="1"/>
  <c r="K17" i="1"/>
  <c r="K13" i="1"/>
  <c r="K12" i="1"/>
  <c r="K11" i="1"/>
  <c r="K10" i="1"/>
  <c r="K29" i="1"/>
  <c r="K28" i="1"/>
  <c r="K16" i="1"/>
  <c r="K15" i="1"/>
  <c r="K14" i="1"/>
  <c r="K9" i="1"/>
  <c r="H10" i="1"/>
  <c r="J10" i="3"/>
  <c r="I10" i="3"/>
  <c r="K10" i="3"/>
  <c r="E4" i="4"/>
  <c r="C3" i="4"/>
  <c r="C2" i="4"/>
  <c r="C1" i="4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9" i="1"/>
  <c r="C6" i="3"/>
  <c r="C5" i="3"/>
  <c r="C4" i="3"/>
  <c r="C3" i="3"/>
  <c r="C2" i="3"/>
  <c r="C1" i="3"/>
  <c r="I28" i="3"/>
  <c r="K28" i="3"/>
  <c r="J28" i="3"/>
  <c r="I27" i="3"/>
  <c r="K27" i="3"/>
  <c r="J27" i="3"/>
  <c r="I26" i="3"/>
  <c r="K26" i="3"/>
  <c r="J26" i="3"/>
  <c r="I25" i="3"/>
  <c r="K25" i="3"/>
  <c r="J25" i="3"/>
  <c r="I24" i="3"/>
  <c r="K24" i="3" s="1"/>
  <c r="J24" i="3"/>
  <c r="I21" i="3"/>
  <c r="K21" i="3"/>
  <c r="J21" i="3"/>
  <c r="I20" i="3"/>
  <c r="K20" i="3"/>
  <c r="J20" i="3"/>
  <c r="I18" i="3"/>
  <c r="K18" i="3" s="1"/>
  <c r="J18" i="3"/>
  <c r="I11" i="3"/>
  <c r="K11" i="3"/>
  <c r="J11" i="3"/>
  <c r="I16" i="3"/>
  <c r="K16" i="3"/>
  <c r="J16" i="3"/>
  <c r="I19" i="3"/>
  <c r="K19" i="3"/>
  <c r="J19" i="3"/>
  <c r="I15" i="3"/>
  <c r="K15" i="3"/>
  <c r="J15" i="3"/>
  <c r="I13" i="3"/>
  <c r="K13" i="3" s="1"/>
  <c r="J13" i="3"/>
  <c r="I17" i="3"/>
  <c r="K17" i="3"/>
  <c r="K14" i="3"/>
  <c r="J14" i="3"/>
  <c r="I14" i="3"/>
  <c r="I12" i="3"/>
  <c r="K12" i="3" s="1"/>
  <c r="J12" i="3"/>
  <c r="I22" i="3"/>
  <c r="K22" i="3"/>
  <c r="J22" i="3"/>
  <c r="J17" i="3"/>
  <c r="J23" i="3"/>
  <c r="I23" i="3"/>
  <c r="K23" i="3" s="1"/>
  <c r="J9" i="3"/>
  <c r="I9" i="3"/>
  <c r="K9" i="3"/>
</calcChain>
</file>

<file path=xl/sharedStrings.xml><?xml version="1.0" encoding="utf-8"?>
<sst xmlns="http://schemas.openxmlformats.org/spreadsheetml/2006/main" count="174" uniqueCount="115">
  <si>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</si>
  <si>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</si>
  <si>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</si>
  <si>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</si>
  <si>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</si>
  <si>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</si>
  <si>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</si>
  <si>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</si>
  <si>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</si>
  <si>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</si>
  <si>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</si>
  <si>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</si>
  <si>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</si>
  <si>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</si>
  <si>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</si>
  <si>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</si>
  <si>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</si>
  <si>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</si>
  <si>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</si>
  <si>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</si>
  <si>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</si>
  <si>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</si>
  <si>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</si>
  <si>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</si>
  <si>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</si>
  <si>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</si>
  <si>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FRONT LENGTH FROM HPS</t>
  </si>
  <si>
    <t xml:space="preserve">FACTORY: </t>
  </si>
  <si>
    <t xml:space="preserve"> Neck Width Basic  (AT HPS - SEAM TO SEAM)</t>
  </si>
  <si>
    <t>Chest @1" (blw AH) FLAT</t>
  </si>
  <si>
    <t>CHEST 1" BELOW ARMHOLE- FLAT</t>
  </si>
  <si>
    <t>SLEEVE BICEP 1" BELOW ARMHOLE - FLAT</t>
  </si>
  <si>
    <t>BRING BACK TO SPECS ALL THE HIGHLIGHTED POMS.</t>
  </si>
  <si>
    <t>DIFF.</t>
  </si>
  <si>
    <t>SEASON</t>
  </si>
  <si>
    <t>CUFF OPENING - FLAT</t>
  </si>
  <si>
    <t>CUFF HEIGHT</t>
  </si>
  <si>
    <t>MUST FOLLOW TECHPACK FOR LABELS, TRIMS &amp; COLOR WAY.</t>
  </si>
  <si>
    <t>BICEP 1" below armhole FLAT</t>
  </si>
  <si>
    <t>***BRING BACK TO SPECS</t>
  </si>
  <si>
    <t>SLEEVE OPENING</t>
  </si>
  <si>
    <t>SLEEVE HEM Depth</t>
  </si>
  <si>
    <t>HEM DEPTH</t>
  </si>
  <si>
    <t>HOOD HEIGHT</t>
  </si>
  <si>
    <t>HOOD DEPTH - 4" DOWN</t>
  </si>
  <si>
    <t>SWEEP  HEMHEIGHT</t>
  </si>
  <si>
    <t>FINISHED  MEASUREMENTS</t>
  </si>
  <si>
    <t xml:space="preserve">ELBOW 8" below armhole </t>
  </si>
  <si>
    <t>SLEEVE OPENING AT CUFF SEAM</t>
  </si>
  <si>
    <t>FOREARM 4" ABOVE CUFF SEAM</t>
  </si>
  <si>
    <t>SLEEVE  OPENING - AT CUFF SEAM</t>
  </si>
  <si>
    <t>Sweep at RIB edge</t>
  </si>
  <si>
    <t>Sweep at RIB SEAM EXTENDED</t>
  </si>
  <si>
    <t>SWEEP AT RIB EDGE RELAXED</t>
  </si>
  <si>
    <t>SWEEP AT RIB SEAM EXTENDED</t>
  </si>
  <si>
    <t>ELBOW 8" BELOW ARMHOLE</t>
  </si>
  <si>
    <t>DRAWCORD LENGTH TOTAL</t>
  </si>
  <si>
    <t>FOREARM 4"UP FROM CUFF SEAM -</t>
  </si>
  <si>
    <t>EMB PLACEMENT FROM NECK SEAM</t>
  </si>
  <si>
    <t>FOLLOW REVISED POM ON COLUMN "H"</t>
  </si>
  <si>
    <t>UNAVAILABLE</t>
  </si>
  <si>
    <t>REVISED POM</t>
  </si>
  <si>
    <t>ACROSS SHOULDERS</t>
  </si>
  <si>
    <t>1ST. PROTO</t>
  </si>
  <si>
    <t>ACROSS SHOULDERS SEAM TO SEAM</t>
  </si>
  <si>
    <t>PROCEED TO PHOTO SAMPLE WITH CHANGES.</t>
  </si>
  <si>
    <t xml:space="preserve">Armhole (STRAIGHT SHOULDER TO ARMHOLE SEAM) </t>
  </si>
  <si>
    <t>ARMHOLE STRAIGHT (FROM SHOULDER SEAM TO AH SEAM)</t>
  </si>
  <si>
    <t>SLEEVE LENGTH FROM SHOULDER SEAM TO CUFF EDGE</t>
  </si>
  <si>
    <t>Sleeve Length FROM SHOULDER SEAM TO CUFF EDGE</t>
  </si>
  <si>
    <t>SU26</t>
  </si>
  <si>
    <t>COMMENTS 6/17/2025 :</t>
  </si>
  <si>
    <t>SMS</t>
  </si>
  <si>
    <t>COMMENTS 10/14/2025 :</t>
  </si>
  <si>
    <t>PROCEED TO PPS WITH CHANGES.</t>
  </si>
  <si>
    <t>CHANGE TO FOLD BACK 1" ELASTIC HEM AT CUFF AND BOTTOM  HEM</t>
  </si>
  <si>
    <t>FOLLOW REVISED POM ON COLUMN "K"</t>
  </si>
  <si>
    <t>XS</t>
  </si>
  <si>
    <t>COMMENTS 12/16/2025 :</t>
  </si>
  <si>
    <t>PROCEED TO BULK WITH CHANGES.</t>
  </si>
  <si>
    <t>DATE: 12/16/2025</t>
  </si>
  <si>
    <t>PPS</t>
  </si>
  <si>
    <t>COMMENTS:  PROCEED TO BULK WITH CHANGES</t>
  </si>
  <si>
    <t>FOLLOW REVISED POM ON COLUMN "N"</t>
  </si>
  <si>
    <t>ATHLETIC MESH ZIP HOOD</t>
  </si>
  <si>
    <t>NGANG CỔ ( TỪ ĐƯỜNG MAY ĐẾN ĐƯỜNG MAY)</t>
  </si>
  <si>
    <t>NGANG VAI</t>
  </si>
  <si>
    <t>NGỰC TẠI ĐIỂM DƯỚI NÁCH 1''- ĐO ÊM</t>
  </si>
  <si>
    <t>NGANG LAI ĐO ÊM</t>
  </si>
  <si>
    <t>DÀI THÂN TRC TỪ ĐỈNH VAI</t>
  </si>
  <si>
    <t>NÁCH ĐO THẲNG</t>
  </si>
  <si>
    <t>BẮP TAY TẠI ĐIỂM DƯỚI NÁCH 1'' ĐO ÊM</t>
  </si>
  <si>
    <t>DÀI TAY TỪ ĐƯỜNG MAY CỔ ĐẾN MÉP TAY</t>
  </si>
  <si>
    <t>CỬA TAY ĐO ÊM</t>
  </si>
  <si>
    <t>CAO BO TAY</t>
  </si>
  <si>
    <t>CAO BO LAI</t>
  </si>
  <si>
    <t>CAO NÓN</t>
  </si>
  <si>
    <t>SÂU NÓN</t>
  </si>
  <si>
    <t>HẠ CỔ TRƯỚC</t>
  </si>
  <si>
    <t>HẠ CỔ SAU</t>
  </si>
  <si>
    <t>KHỦY TAY TẠI ĐIỂM 8'' DƯỚI NÁCH</t>
  </si>
  <si>
    <t>CẲNG TAY TẠI 4'' TRÊN ĐƯỜNG MAY BO TAY</t>
  </si>
  <si>
    <t>CỬA TAY TẠI ĐƯỜNG MAY BO</t>
  </si>
  <si>
    <t>BO LAI TẠI ĐƯỜNG MAY BO ĐO CĂNG</t>
  </si>
  <si>
    <t>DÀI DÂY LUỒN THÀNH PHẨM</t>
  </si>
  <si>
    <r>
      <t xml:space="preserve">***BRING BACK TO SPECS- </t>
    </r>
    <r>
      <rPr>
        <b/>
        <sz val="16"/>
        <color rgb="FFFF0000"/>
        <rFont val="Calibri"/>
        <family val="2"/>
      </rPr>
      <t>QUAY LẠI ĐÚNG THÔNG SỐ</t>
    </r>
  </si>
  <si>
    <r>
      <t xml:space="preserve">***REVISED POM***FOLLOW NEW MEASUREMENT- </t>
    </r>
    <r>
      <rPr>
        <b/>
        <sz val="16"/>
        <color rgb="FFFF0000"/>
        <rFont val="Calibri"/>
        <family val="2"/>
      </rPr>
      <t>CHỈNH SỬA THÔNG SỐ THE CỘT REVISED POM 16/12/25</t>
    </r>
  </si>
  <si>
    <t>CHỈNH SỬA THÔNG SỐ THEO CỘT REVISED POM 16/12/25</t>
  </si>
  <si>
    <t>ADDITIONAL COMMENTS:</t>
  </si>
  <si>
    <t>1.  The designer might want to change the embroidery color on the snake colorway for bulk.  Can you send an emb s/o on printed snake fabric matching these pantones?  11-4201 TCX &amp; 19-4008 TCX</t>
  </si>
  <si>
    <t>2.  Move pocket bags so they are in between the two layers of fabric.  Please send mock up for our approval.</t>
  </si>
  <si>
    <t>3.  Correct the embroidery placement to 7 3/4” from HSP.  Sample is 7 1/4” from HSP.</t>
  </si>
  <si>
    <t>=&gt; Nhà thiết kế có thể muốn thay đổi màu thêu cho phối màu snake khi sản xuất hàng loạt. Bạn có thể gửi mẫu strike-off thêu (emb s/o) trên vải in snake, theo đúng các mã Pantone sau không? 11-4201 TCX &amp; 19-4008 TCX.</t>
  </si>
  <si>
    <t>=&gt;Dời túi lót (pocket bag) vào giữa hai lớp vải. Vui lòng gửi mock-up để chúng tôi xem và phê duyệt.</t>
  </si>
  <si>
    <t>=&gt; Điều chỉnh vị trí thêu về 7 3/4” tính từ đỉnh vai. Mẫu hiện tại đang ở vị trí 7 1/4” tính từ đỉnh vai.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</si>
</sst>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sz val="14"/>
      <color rgb="FF000000"/>
      <name val="Calibri"/>
      <family val="2"/>
    </font>
    <font>
      <b/>
      <sz val="18"/>
      <color rgb="FFFF0000"/>
      <name val="Calibri"/>
      <family val="2"/>
    </font>
    <font>
      <b/>
      <sz val="26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22" fillId="2" borderId="11" xfId="0" applyNumberFormat="1" applyFont="1" applyFill="1" applyBorder="1" applyAlignment="1">
      <alignment horizontal="center" vertical="center"/>
    </xf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12" fontId="11" fillId="0" borderId="26" xfId="0" applyNumberFormat="1" applyFont="1" applyBorder="1" applyAlignment="1">
      <alignment horizontal="center" vertical="center"/>
    </xf>
    <xf numFmtId="12" fontId="25" fillId="5" borderId="26" xfId="0" applyNumberFormat="1" applyFont="1" applyFill="1" applyBorder="1" applyAlignment="1">
      <alignment horizontal="center" vertical="center"/>
    </xf>
    <xf numFmtId="12" fontId="11" fillId="0" borderId="4" xfId="0" applyNumberFormat="1" applyFont="1" applyBorder="1" applyAlignment="1">
      <alignment horizontal="center" vertical="center"/>
    </xf>
    <xf numFmtId="12" fontId="11" fillId="0" borderId="34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12" fontId="7" fillId="8" borderId="28" xfId="0" applyNumberFormat="1" applyFont="1" applyFill="1" applyBorder="1" applyAlignment="1">
      <alignment horizontal="center" vertical="center" wrapText="1"/>
    </xf>
    <xf numFmtId="14" fontId="9" fillId="8" borderId="40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12" fontId="25" fillId="8" borderId="11" xfId="0" applyNumberFormat="1" applyFont="1" applyFill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3" fillId="0" borderId="12" xfId="0" applyNumberFormat="1" applyFont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0" fontId="26" fillId="0" borderId="0" xfId="0" applyFont="1"/>
    <xf numFmtId="12" fontId="7" fillId="9" borderId="41" xfId="0" applyNumberFormat="1" applyFont="1" applyFill="1" applyBorder="1" applyAlignment="1">
      <alignment horizontal="center" vertical="center" wrapText="1"/>
    </xf>
    <xf numFmtId="12" fontId="15" fillId="9" borderId="28" xfId="0" applyNumberFormat="1" applyFont="1" applyFill="1" applyBorder="1" applyAlignment="1">
      <alignment horizontal="center" vertical="center"/>
    </xf>
    <xf numFmtId="14" fontId="9" fillId="9" borderId="23" xfId="0" applyNumberFormat="1" applyFont="1" applyFill="1" applyBorder="1" applyAlignment="1">
      <alignment horizontal="center" vertical="center"/>
    </xf>
    <xf numFmtId="12" fontId="22" fillId="9" borderId="40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12" fontId="25" fillId="8" borderId="26" xfId="0" applyNumberFormat="1" applyFont="1" applyFill="1" applyBorder="1" applyAlignment="1">
      <alignment horizontal="center" vertical="center"/>
    </xf>
    <xf numFmtId="12" fontId="11" fillId="9" borderId="26" xfId="0" applyNumberFormat="1" applyFont="1" applyFill="1" applyBorder="1" applyAlignment="1">
      <alignment horizontal="center" vertical="center"/>
    </xf>
    <xf numFmtId="12" fontId="11" fillId="10" borderId="26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7" fillId="10" borderId="41" xfId="0" applyNumberFormat="1" applyFont="1" applyFill="1" applyBorder="1" applyAlignment="1">
      <alignment horizontal="center" vertical="center" wrapText="1"/>
    </xf>
    <xf numFmtId="12" fontId="15" fillId="10" borderId="28" xfId="0" applyNumberFormat="1" applyFont="1" applyFill="1" applyBorder="1" applyAlignment="1">
      <alignment horizontal="center" vertical="center"/>
    </xf>
    <xf numFmtId="14" fontId="9" fillId="10" borderId="23" xfId="0" applyNumberFormat="1" applyFont="1" applyFill="1" applyBorder="1" applyAlignment="1">
      <alignment horizontal="center" vertical="center"/>
    </xf>
    <xf numFmtId="12" fontId="22" fillId="10" borderId="40" xfId="0" applyNumberFormat="1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vertical="center"/>
    </xf>
    <xf numFmtId="12" fontId="9" fillId="11" borderId="11" xfId="0" applyNumberFormat="1" applyFont="1" applyFill="1" applyBorder="1" applyAlignment="1">
      <alignment horizontal="center" vertical="center"/>
    </xf>
    <xf numFmtId="12" fontId="11" fillId="11" borderId="11" xfId="0" applyNumberFormat="1" applyFont="1" applyFill="1" applyBorder="1" applyAlignment="1">
      <alignment horizontal="center" vertical="center"/>
    </xf>
    <xf numFmtId="12" fontId="24" fillId="11" borderId="11" xfId="0" applyNumberFormat="1" applyFont="1" applyFill="1" applyBorder="1" applyAlignment="1">
      <alignment horizontal="center" vertical="center"/>
    </xf>
    <xf numFmtId="12" fontId="25" fillId="11" borderId="11" xfId="0" applyNumberFormat="1" applyFont="1" applyFill="1" applyBorder="1" applyAlignment="1">
      <alignment horizontal="center" vertical="center"/>
    </xf>
    <xf numFmtId="0" fontId="25" fillId="11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11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12" fontId="12" fillId="5" borderId="41" xfId="0" applyNumberFormat="1" applyFont="1" applyFill="1" applyBorder="1"/>
    <xf numFmtId="12" fontId="10" fillId="5" borderId="23" xfId="0" applyNumberFormat="1" applyFont="1" applyFill="1" applyBorder="1" applyAlignment="1">
      <alignment horizontal="center" vertical="center"/>
    </xf>
    <xf numFmtId="12" fontId="22" fillId="2" borderId="35" xfId="0" applyNumberFormat="1" applyFont="1" applyFill="1" applyBorder="1" applyAlignment="1">
      <alignment horizontal="center" vertical="center"/>
    </xf>
    <xf numFmtId="12" fontId="22" fillId="11" borderId="43" xfId="0" applyNumberFormat="1" applyFont="1" applyFill="1" applyBorder="1" applyAlignment="1">
      <alignment horizontal="center" vertical="center"/>
    </xf>
    <xf numFmtId="12" fontId="22" fillId="2" borderId="43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18" fillId="0" borderId="0" xfId="0" applyFont="1" applyAlignment="1">
      <alignment horizontal="left" vertical="center"/>
    </xf>
    <xf numFmtId="12" fontId="22" fillId="5" borderId="41" xfId="0" applyNumberFormat="1" applyFont="1" applyFill="1" applyBorder="1" applyAlignment="1">
      <alignment horizontal="center" vertical="center"/>
    </xf>
    <xf numFmtId="12" fontId="10" fillId="5" borderId="42" xfId="0" applyNumberFormat="1" applyFont="1" applyFill="1" applyBorder="1" applyAlignment="1">
      <alignment horizontal="center" vertical="center"/>
    </xf>
    <xf numFmtId="12" fontId="10" fillId="0" borderId="43" xfId="0" applyNumberFormat="1" applyFont="1" applyBorder="1" applyAlignment="1">
      <alignment horizontal="center" vertical="center"/>
    </xf>
    <xf numFmtId="12" fontId="22" fillId="0" borderId="43" xfId="0" applyNumberFormat="1" applyFont="1" applyBorder="1" applyAlignment="1">
      <alignment horizontal="center" vertical="center"/>
    </xf>
    <xf numFmtId="0" fontId="25" fillId="11" borderId="11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2" fontId="27" fillId="0" borderId="0" xfId="0" applyNumberFormat="1" applyFont="1" applyAlignment="1">
      <alignment horizontal="center" vertical="center"/>
    </xf>
    <xf numFmtId="0" fontId="27" fillId="0" borderId="0" xfId="0" applyFont="1"/>
    <xf numFmtId="0" fontId="11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12" borderId="0" xfId="0" quotePrefix="1" applyFont="1" applyFill="1" applyAlignment="1">
      <alignment vertical="center"/>
    </xf>
    <xf numFmtId="0" fontId="3" fillId="12" borderId="0" xfId="0" applyFont="1" applyFill="1" applyAlignment="1">
      <alignment horizontal="center" vertical="center"/>
    </xf>
    <xf numFmtId="12" fontId="3" fillId="12" borderId="0" xfId="0" applyNumberFormat="1" applyFont="1" applyFill="1" applyAlignment="1">
      <alignment horizontal="center" vertical="center"/>
    </xf>
    <xf numFmtId="12" fontId="9" fillId="12" borderId="0" xfId="0" applyNumberFormat="1" applyFont="1" applyFill="1" applyAlignment="1">
      <alignment horizontal="center" vertical="center"/>
    </xf>
    <xf numFmtId="0" fontId="11" fillId="2" borderId="11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26" xfId="0" applyFont="1" applyFill="1" applyBorder="1" applyAlignment="1">
      <alignment vertical="center"/>
    </xf>
    <xf numFmtId="0" fontId="11" fillId="2" borderId="4" xfId="0" applyFont="1" applyFill="1" applyBorder="1"/>
    <xf numFmtId="0" fontId="11" fillId="2" borderId="1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11" borderId="11" xfId="0" applyFont="1" applyFill="1" applyBorder="1" applyAlignment="1">
      <alignment vertical="center"/>
    </xf>
    <xf numFmtId="0" fontId="11" fillId="11" borderId="12" xfId="0" applyFont="1" applyFill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31" fillId="0" borderId="0" xfId="0" quotePrefix="1" applyFont="1" applyAlignment="1">
      <alignment horizontal="left" vertical="center" wrapText="1"/>
    </xf>
    <xf numFmtId="0" fontId="11" fillId="11" borderId="11" xfId="0" applyFont="1" applyFill="1" applyBorder="1" applyAlignment="1">
      <alignment horizontal="left" vertical="center"/>
    </xf>
    <xf numFmtId="0" fontId="11" fillId="11" borderId="12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/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5" fillId="0" borderId="41" xfId="0" applyFont="1" applyBorder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5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1.jpg"/><Relationship Id="rId1" Type="http://schemas.openxmlformats.org/officeDocument/2006/relationships/image" Target="../media/image8.JPG"/><Relationship Id="rId4" Type="http://schemas.openxmlformats.org/officeDocument/2006/relationships/image" Target="../media/image10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3007</xdr:colOff>
      <xdr:row>0</xdr:row>
      <xdr:rowOff>0</xdr:rowOff>
    </xdr:from>
    <xdr:to>
      <xdr:col>6</xdr:col>
      <xdr:colOff>691536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76498" y="0"/>
          <a:ext cx="1910604" cy="991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849926</xdr:colOff>
      <xdr:row>6</xdr:row>
      <xdr:rowOff>27859</xdr:rowOff>
    </xdr:from>
    <xdr:to>
      <xdr:col>3</xdr:col>
      <xdr:colOff>1015998</xdr:colOff>
      <xdr:row>23</xdr:row>
      <xdr:rowOff>113821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CAE897-59F5-43A0-BCE7-9FD93B70D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407631" y="2762754"/>
          <a:ext cx="5013562" cy="3760172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738DFA03-EB8F-4A11-837B-51D254D5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38103</xdr:rowOff>
    </xdr:from>
    <xdr:to>
      <xdr:col>2</xdr:col>
      <xdr:colOff>1608080</xdr:colOff>
      <xdr:row>23</xdr:row>
      <xdr:rowOff>167143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FED46-A4A0-48DC-9D39-FC5B9A49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32080" y="2778383"/>
          <a:ext cx="5056640" cy="3792480"/>
        </a:xfrm>
        <a:prstGeom prst="rect">
          <a:avLst/>
        </a:prstGeom>
      </xdr:spPr>
    </xdr:pic>
    <xdr:clientData/>
  </xdr:twoCellAnchor>
  <xdr:twoCellAnchor editAs="oneCell">
    <xdr:from>
      <xdr:col>3</xdr:col>
      <xdr:colOff>921635</xdr:colOff>
      <xdr:row>6</xdr:row>
      <xdr:rowOff>41644</xdr:rowOff>
    </xdr:from>
    <xdr:to>
      <xdr:col>6</xdr:col>
      <xdr:colOff>642754</xdr:colOff>
      <xdr:row>23</xdr:row>
      <xdr:rowOff>127002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593C5B-0B7D-43F0-B67F-519D8F98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073516" y="2776463"/>
          <a:ext cx="5012958" cy="3759719"/>
        </a:xfrm>
        <a:prstGeom prst="rect">
          <a:avLst/>
        </a:prstGeom>
      </xdr:spPr>
    </xdr:pic>
    <xdr:clientData/>
  </xdr:twoCellAnchor>
  <xdr:twoCellAnchor>
    <xdr:from>
      <xdr:col>5</xdr:col>
      <xdr:colOff>139700</xdr:colOff>
      <xdr:row>6</xdr:row>
      <xdr:rowOff>279400</xdr:rowOff>
    </xdr:from>
    <xdr:to>
      <xdr:col>5</xdr:col>
      <xdr:colOff>876300</xdr:colOff>
      <xdr:row>10</xdr:row>
      <xdr:rowOff>190500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B9E8A513-6FF8-4DBD-A49A-3DF53A578897}"/>
            </a:ext>
          </a:extLst>
        </xdr:cNvPr>
        <xdr:cNvSpPr/>
      </xdr:nvSpPr>
      <xdr:spPr>
        <a:xfrm>
          <a:off x="8356600" y="2387600"/>
          <a:ext cx="736600" cy="12065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849926</xdr:colOff>
      <xdr:row>6</xdr:row>
      <xdr:rowOff>27859</xdr:rowOff>
    </xdr:from>
    <xdr:to>
      <xdr:col>3</xdr:col>
      <xdr:colOff>1015997</xdr:colOff>
      <xdr:row>23</xdr:row>
      <xdr:rowOff>113821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C314F7-62F3-4775-BD07-2019704E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407631" y="2762754"/>
          <a:ext cx="5013562" cy="3760171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D66E59B8-8CCE-49C0-B5A4-CA0EAE65B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38103</xdr:rowOff>
    </xdr:from>
    <xdr:to>
      <xdr:col>2</xdr:col>
      <xdr:colOff>1608080</xdr:colOff>
      <xdr:row>23</xdr:row>
      <xdr:rowOff>167143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D2AC14-9853-4D86-A1AE-EFB048B6C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32080" y="2778383"/>
          <a:ext cx="5056640" cy="3792480"/>
        </a:xfrm>
        <a:prstGeom prst="rect">
          <a:avLst/>
        </a:prstGeom>
      </xdr:spPr>
    </xdr:pic>
    <xdr:clientData/>
  </xdr:twoCellAnchor>
  <xdr:twoCellAnchor editAs="oneCell">
    <xdr:from>
      <xdr:col>3</xdr:col>
      <xdr:colOff>921636</xdr:colOff>
      <xdr:row>6</xdr:row>
      <xdr:rowOff>41643</xdr:rowOff>
    </xdr:from>
    <xdr:to>
      <xdr:col>6</xdr:col>
      <xdr:colOff>642754</xdr:colOff>
      <xdr:row>23</xdr:row>
      <xdr:rowOff>127001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426B77-35CA-4D03-BB83-552ACCD8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073516" y="2776463"/>
          <a:ext cx="5012958" cy="375971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</xdr:row>
      <xdr:rowOff>76200</xdr:rowOff>
    </xdr:from>
    <xdr:to>
      <xdr:col>5</xdr:col>
      <xdr:colOff>711200</xdr:colOff>
      <xdr:row>10</xdr:row>
      <xdr:rowOff>266700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569A637-E850-4E5C-BF3A-4D8DB5928082}"/>
            </a:ext>
          </a:extLst>
        </xdr:cNvPr>
        <xdr:cNvSpPr/>
      </xdr:nvSpPr>
      <xdr:spPr>
        <a:xfrm>
          <a:off x="8216900" y="2641600"/>
          <a:ext cx="711200" cy="10287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457200</xdr:colOff>
      <xdr:row>20</xdr:row>
      <xdr:rowOff>254000</xdr:rowOff>
    </xdr:from>
    <xdr:to>
      <xdr:col>7</xdr:col>
      <xdr:colOff>1143000</xdr:colOff>
      <xdr:row>24</xdr:row>
      <xdr:rowOff>228600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C49A0AA-AD80-446D-161A-DB196C91604A}"/>
            </a:ext>
          </a:extLst>
        </xdr:cNvPr>
        <xdr:cNvSpPr txBox="1"/>
      </xdr:nvSpPr>
      <xdr:spPr>
        <a:xfrm>
          <a:off x="10274300" y="6451600"/>
          <a:ext cx="1879600" cy="10922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CHANGE TO FOLD BACK 1"ELASTIC</a:t>
          </a:r>
          <a:r>
            <a:rPr lang="en-US" sz="1600" b="1" baseline="0"/>
            <a:t> HEM AT CUFF AND BOTTOM  HEM</a:t>
          </a:r>
          <a:endParaRPr lang="en-US" sz="1600" b="1"/>
        </a:p>
      </xdr:txBody>
    </xdr:sp>
    <xdr:clientData/>
  </xdr:twoCellAnchor>
  <xdr:twoCellAnchor>
    <xdr:from>
      <xdr:col>5</xdr:col>
      <xdr:colOff>1511300</xdr:colOff>
      <xdr:row>20</xdr:row>
      <xdr:rowOff>101600</xdr:rowOff>
    </xdr:from>
    <xdr:to>
      <xdr:col>6</xdr:col>
      <xdr:colOff>457200</xdr:colOff>
      <xdr:row>22</xdr:row>
      <xdr:rowOff>241300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1EE9876-0820-5B97-F8BC-DB393E416765}"/>
            </a:ext>
          </a:extLst>
        </xdr:cNvPr>
        <xdr:cNvCxnSpPr>
          <a:stCxn id="7" idx="1"/>
        </xdr:cNvCxnSpPr>
      </xdr:nvCxnSpPr>
      <xdr:spPr>
        <a:xfrm flipH="1" flipV="1">
          <a:off x="9728200" y="6299200"/>
          <a:ext cx="546100" cy="698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825500</xdr:colOff>
      <xdr:row>20</xdr:row>
      <xdr:rowOff>63500</xdr:rowOff>
    </xdr:from>
    <xdr:to>
      <xdr:col>6</xdr:col>
      <xdr:colOff>457200</xdr:colOff>
      <xdr:row>22</xdr:row>
      <xdr:rowOff>241300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BBECAF8-DD26-9DE6-9B83-5AB7B57C8F90}"/>
            </a:ext>
          </a:extLst>
        </xdr:cNvPr>
        <xdr:cNvCxnSpPr>
          <a:stCxn id="7" idx="1"/>
        </xdr:cNvCxnSpPr>
      </xdr:nvCxnSpPr>
      <xdr:spPr>
        <a:xfrm flipH="1" flipV="1">
          <a:off x="9042400" y="6261100"/>
          <a:ext cx="1231900" cy="7366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849926</xdr:colOff>
      <xdr:row>6</xdr:row>
      <xdr:rowOff>27859</xdr:rowOff>
    </xdr:from>
    <xdr:to>
      <xdr:col>3</xdr:col>
      <xdr:colOff>1015997</xdr:colOff>
      <xdr:row>23</xdr:row>
      <xdr:rowOff>113821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7ACE4C-EBE1-45AD-9F7D-A8CEBFA88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407631" y="2762754"/>
          <a:ext cx="5013562" cy="3760171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E35109C7-79FC-4114-9299-19E00E73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38103</xdr:rowOff>
    </xdr:from>
    <xdr:to>
      <xdr:col>2</xdr:col>
      <xdr:colOff>1608080</xdr:colOff>
      <xdr:row>23</xdr:row>
      <xdr:rowOff>167143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6C7C81-A7EB-4780-9B8D-87131D631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32080" y="2778383"/>
          <a:ext cx="5056640" cy="3792480"/>
        </a:xfrm>
        <a:prstGeom prst="rect">
          <a:avLst/>
        </a:prstGeom>
      </xdr:spPr>
    </xdr:pic>
    <xdr:clientData/>
  </xdr:twoCellAnchor>
  <xdr:twoCellAnchor editAs="oneCell">
    <xdr:from>
      <xdr:col>3</xdr:col>
      <xdr:colOff>921636</xdr:colOff>
      <xdr:row>6</xdr:row>
      <xdr:rowOff>41643</xdr:rowOff>
    </xdr:from>
    <xdr:to>
      <xdr:col>6</xdr:col>
      <xdr:colOff>642754</xdr:colOff>
      <xdr:row>23</xdr:row>
      <xdr:rowOff>127001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A274AD-7F06-47C8-AD45-9B02DB30C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073516" y="2776463"/>
          <a:ext cx="5012958" cy="3759718"/>
        </a:xfrm>
        <a:prstGeom prst="rect">
          <a:avLst/>
        </a:prstGeom>
      </xdr:spPr>
    </xdr:pic>
    <xdr:clientData/>
  </xdr:twoCellAnchor>
  <xdr:twoCellAnchor>
    <xdr:from>
      <xdr:col>4</xdr:col>
      <xdr:colOff>1155700</xdr:colOff>
      <xdr:row>7</xdr:row>
      <xdr:rowOff>25400</xdr:rowOff>
    </xdr:from>
    <xdr:to>
      <xdr:col>5</xdr:col>
      <xdr:colOff>673100</xdr:colOff>
      <xdr:row>11</xdr:row>
      <xdr:rowOff>114300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2735712-33D5-498B-BA2A-7CB41290412D}"/>
            </a:ext>
          </a:extLst>
        </xdr:cNvPr>
        <xdr:cNvSpPr/>
      </xdr:nvSpPr>
      <xdr:spPr>
        <a:xfrm>
          <a:off x="8153400" y="2590800"/>
          <a:ext cx="736600" cy="12065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588537</xdr:colOff>
      <xdr:row>0</xdr:row>
      <xdr:rowOff>0</xdr:rowOff>
    </xdr:from>
    <xdr:to>
      <xdr:col>8</xdr:col>
      <xdr:colOff>989772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87317" y="0"/>
          <a:ext cx="1624772" cy="8887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48"/>
  <sheetViews>
    <sheetView tabSelected="1" view="pageBreakPreview" zoomScale="38" zoomScaleNormal="46" zoomScaleSheetLayoutView="38" workbookViewId="0">
      <pane xSplit="16" ySplit="5" topLeftCell="Q6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P12" sqref="P12"/>
    </sheetView>
  </sheetViews>
  <sheetFormatPr defaultColWidth="15.1796875" defaultRowHeight="14.5" x14ac:dyDescent="0.35"/>
  <cols>
    <col min="1" max="1" width="8.81640625" customWidth="1"/>
    <col min="2" max="2" width="15.1796875" customWidth="1"/>
    <col min="3" max="4" width="59.1796875" customWidth="1"/>
    <col min="5" max="5" width="12.36328125" style="7" customWidth="1"/>
    <col min="6" max="6" width="17.453125" style="24" customWidth="1"/>
    <col min="7" max="7" width="19.1796875" style="10" customWidth="1"/>
    <col min="8" max="8" width="12.453125" style="10" customWidth="1"/>
    <col min="9" max="10" width="19.1796875" style="10" customWidth="1"/>
    <col min="11" max="11" width="12.453125" style="10" customWidth="1"/>
    <col min="12" max="13" width="19.1796875" style="10" customWidth="1"/>
    <col min="14" max="14" width="12.453125" style="10" customWidth="1"/>
    <col min="15" max="15" width="19.1796875" style="10" customWidth="1"/>
    <col min="16" max="16" width="69" customWidth="1"/>
    <col min="17" max="17" width="12.6328125" customWidth="1"/>
    <col min="18" max="18" width="13.453125" customWidth="1"/>
    <col min="19" max="19" width="17" customWidth="1"/>
    <col min="20" max="20" width="11.81640625" customWidth="1"/>
    <col min="21" max="30" width="22.36328125" customWidth="1"/>
  </cols>
  <sheetData>
    <row r="1" spans="1:30" ht="32.25" customHeight="1" thickBot="1" x14ac:dyDescent="1.05">
      <c r="A1" s="164" t="s">
        <v>9</v>
      </c>
      <c r="B1" s="164"/>
      <c r="C1" s="66">
        <v>1140391</v>
      </c>
      <c r="D1" s="120"/>
      <c r="F1" s="162"/>
      <c r="G1" s="162"/>
      <c r="H1" s="162"/>
      <c r="I1" s="14"/>
      <c r="J1" s="14"/>
      <c r="K1" s="14"/>
      <c r="L1" s="14"/>
      <c r="M1" s="14"/>
      <c r="N1" s="14"/>
      <c r="O1" s="14"/>
      <c r="P1" s="25"/>
    </row>
    <row r="2" spans="1:30" ht="24.75" customHeight="1" thickBot="1" x14ac:dyDescent="1.05">
      <c r="A2" s="164" t="s">
        <v>10</v>
      </c>
      <c r="B2" s="164"/>
      <c r="C2" s="43" t="s">
        <v>84</v>
      </c>
      <c r="D2" s="121"/>
      <c r="F2" s="163"/>
      <c r="G2" s="163"/>
      <c r="H2" s="163"/>
      <c r="I2" s="14"/>
      <c r="J2" s="14"/>
      <c r="K2" s="14"/>
      <c r="L2" s="14"/>
      <c r="M2" s="14"/>
      <c r="N2" s="14"/>
      <c r="O2" s="14"/>
      <c r="P2" s="26"/>
    </row>
    <row r="3" spans="1:30" ht="24.75" customHeight="1" thickBot="1" x14ac:dyDescent="1.05">
      <c r="A3" s="168" t="s">
        <v>27</v>
      </c>
      <c r="B3" s="169"/>
      <c r="C3" s="29" t="s">
        <v>60</v>
      </c>
      <c r="D3" s="122"/>
      <c r="F3" s="23"/>
      <c r="G3" s="14"/>
      <c r="H3" s="14"/>
      <c r="I3" s="14"/>
      <c r="J3" s="14"/>
      <c r="K3" s="14"/>
      <c r="L3" s="14"/>
      <c r="M3" s="14"/>
      <c r="N3" s="14"/>
      <c r="O3" s="14"/>
      <c r="P3" s="26"/>
    </row>
    <row r="4" spans="1:30" ht="22.75" customHeight="1" thickBot="1" x14ac:dyDescent="0.55000000000000004">
      <c r="A4" s="164" t="s">
        <v>34</v>
      </c>
      <c r="B4" s="164"/>
      <c r="C4" s="27" t="s">
        <v>70</v>
      </c>
      <c r="D4" s="82"/>
      <c r="F4" s="24" t="s">
        <v>80</v>
      </c>
      <c r="H4" s="13"/>
      <c r="K4" s="13"/>
      <c r="N4" s="13"/>
      <c r="P4" s="26"/>
    </row>
    <row r="5" spans="1:30" ht="22.75" customHeight="1" thickBot="1" x14ac:dyDescent="0.55000000000000004">
      <c r="A5" s="167" t="s">
        <v>11</v>
      </c>
      <c r="B5" s="167"/>
      <c r="C5" s="15" t="s">
        <v>13</v>
      </c>
      <c r="D5" s="56"/>
      <c r="H5" s="13"/>
      <c r="K5" s="13"/>
      <c r="N5" s="13"/>
      <c r="P5" s="26"/>
    </row>
    <row r="6" spans="1:30" ht="24.75" customHeight="1" thickBot="1" x14ac:dyDescent="1.05">
      <c r="A6" s="165" t="s">
        <v>8</v>
      </c>
      <c r="B6" s="166"/>
      <c r="C6" s="45"/>
      <c r="D6" s="122"/>
      <c r="F6" s="23"/>
      <c r="G6" s="14"/>
      <c r="H6" s="14"/>
      <c r="I6" s="14"/>
      <c r="J6" s="14"/>
      <c r="K6" s="14"/>
      <c r="L6" s="14"/>
      <c r="M6" s="14"/>
      <c r="N6" s="14"/>
      <c r="O6" s="14"/>
      <c r="P6" s="26"/>
    </row>
    <row r="7" spans="1:30" ht="39.75" customHeight="1" thickBot="1" x14ac:dyDescent="0.55000000000000004">
      <c r="A7" s="46"/>
      <c r="B7" s="150" t="s">
        <v>4</v>
      </c>
      <c r="C7" s="151"/>
      <c r="D7" s="130"/>
      <c r="E7" s="125"/>
      <c r="F7" s="52" t="s">
        <v>12</v>
      </c>
      <c r="G7" s="50" t="s">
        <v>63</v>
      </c>
      <c r="H7" s="30"/>
      <c r="I7" s="83" t="s">
        <v>61</v>
      </c>
      <c r="J7" s="95" t="s">
        <v>72</v>
      </c>
      <c r="K7" s="96"/>
      <c r="L7" s="83" t="s">
        <v>61</v>
      </c>
      <c r="M7" s="108" t="s">
        <v>81</v>
      </c>
      <c r="N7" s="109"/>
      <c r="O7" s="83" t="s">
        <v>61</v>
      </c>
      <c r="P7" s="47"/>
      <c r="Q7" s="4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4" customHeight="1" thickBot="1" x14ac:dyDescent="0.55000000000000004">
      <c r="A8" s="48" t="s">
        <v>5</v>
      </c>
      <c r="B8" s="152" t="s">
        <v>46</v>
      </c>
      <c r="C8" s="153"/>
      <c r="D8" s="130"/>
      <c r="E8" s="126" t="s">
        <v>17</v>
      </c>
      <c r="F8" s="53" t="s">
        <v>13</v>
      </c>
      <c r="G8" s="51">
        <v>45825</v>
      </c>
      <c r="H8" s="49" t="s">
        <v>33</v>
      </c>
      <c r="I8" s="84">
        <v>45825</v>
      </c>
      <c r="J8" s="97">
        <v>45944</v>
      </c>
      <c r="K8" s="98" t="s">
        <v>33</v>
      </c>
      <c r="L8" s="84">
        <v>45944</v>
      </c>
      <c r="M8" s="110">
        <v>46007</v>
      </c>
      <c r="N8" s="111" t="s">
        <v>33</v>
      </c>
      <c r="O8" s="84">
        <v>46007</v>
      </c>
      <c r="P8" s="54" t="s">
        <v>82</v>
      </c>
      <c r="Q8" s="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56" customFormat="1" ht="40.5" customHeight="1" x14ac:dyDescent="0.5">
      <c r="A9" s="100">
        <v>1</v>
      </c>
      <c r="B9" s="154" t="s">
        <v>28</v>
      </c>
      <c r="C9" s="155"/>
      <c r="D9" s="149" t="s">
        <v>85</v>
      </c>
      <c r="E9" s="127">
        <v>0.25</v>
      </c>
      <c r="F9" s="69">
        <v>8</v>
      </c>
      <c r="G9" s="101">
        <v>7.25</v>
      </c>
      <c r="H9" s="102">
        <f t="shared" ref="H9:H10" si="0">G9-F9</f>
        <v>-0.75</v>
      </c>
      <c r="I9" s="104">
        <v>7.5</v>
      </c>
      <c r="J9" s="105">
        <v>7.25</v>
      </c>
      <c r="K9" s="102">
        <f t="shared" ref="K9:K16" si="1">J9-I9</f>
        <v>-0.25</v>
      </c>
      <c r="L9" s="104"/>
      <c r="M9" s="106">
        <v>7.375</v>
      </c>
      <c r="N9" s="102">
        <f>M9-I9</f>
        <v>-0.125</v>
      </c>
      <c r="O9" s="104"/>
      <c r="P9" s="103"/>
      <c r="Q9" s="55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s="56" customFormat="1" ht="25" customHeight="1" x14ac:dyDescent="0.5">
      <c r="A10" s="112">
        <v>2</v>
      </c>
      <c r="B10" s="160" t="s">
        <v>64</v>
      </c>
      <c r="C10" s="161"/>
      <c r="D10" s="113" t="s">
        <v>86</v>
      </c>
      <c r="E10" s="128">
        <v>0.75</v>
      </c>
      <c r="F10" s="114">
        <v>20.5</v>
      </c>
      <c r="G10" s="115">
        <v>21</v>
      </c>
      <c r="H10" s="116">
        <f t="shared" si="0"/>
        <v>0.5</v>
      </c>
      <c r="I10" s="117"/>
      <c r="J10" s="115">
        <v>20.5</v>
      </c>
      <c r="K10" s="116">
        <f>J10-F10</f>
        <v>0</v>
      </c>
      <c r="L10" s="117"/>
      <c r="M10" s="115">
        <v>20</v>
      </c>
      <c r="N10" s="116">
        <f>M10-F10</f>
        <v>-0.5</v>
      </c>
      <c r="O10" s="117"/>
      <c r="P10" s="118" t="s">
        <v>105</v>
      </c>
      <c r="Q10" s="55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56" customFormat="1" ht="25" customHeight="1" x14ac:dyDescent="0.5">
      <c r="A11" s="112">
        <v>3</v>
      </c>
      <c r="B11" s="160" t="s">
        <v>29</v>
      </c>
      <c r="C11" s="161"/>
      <c r="D11" s="113" t="s">
        <v>87</v>
      </c>
      <c r="E11" s="128">
        <v>0.75</v>
      </c>
      <c r="F11" s="117">
        <v>23</v>
      </c>
      <c r="G11" s="115">
        <v>23.5</v>
      </c>
      <c r="H11" s="116">
        <f t="shared" ref="H11" si="2">G11-F11</f>
        <v>0.5</v>
      </c>
      <c r="I11" s="117"/>
      <c r="J11" s="115">
        <v>23.5</v>
      </c>
      <c r="K11" s="116">
        <f t="shared" ref="K11:K13" si="3">J11-F11</f>
        <v>0.5</v>
      </c>
      <c r="L11" s="117">
        <v>23.5</v>
      </c>
      <c r="M11" s="115">
        <v>23.75</v>
      </c>
      <c r="N11" s="116">
        <f>M11-L11</f>
        <v>0.25</v>
      </c>
      <c r="O11" s="117"/>
      <c r="P11" s="118" t="s">
        <v>105</v>
      </c>
      <c r="Q11" s="55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s="56" customFormat="1" ht="63" x14ac:dyDescent="0.5">
      <c r="A12" s="112">
        <v>4</v>
      </c>
      <c r="B12" s="113" t="s">
        <v>51</v>
      </c>
      <c r="C12" s="123"/>
      <c r="D12" s="113" t="s">
        <v>88</v>
      </c>
      <c r="E12" s="128">
        <v>0.75</v>
      </c>
      <c r="F12" s="117">
        <v>20</v>
      </c>
      <c r="G12" s="115">
        <v>20.5</v>
      </c>
      <c r="H12" s="116">
        <f t="shared" ref="H12:H18" si="4">G12-F12</f>
        <v>0.5</v>
      </c>
      <c r="I12" s="117"/>
      <c r="J12" s="115">
        <v>20.5</v>
      </c>
      <c r="K12" s="116">
        <f t="shared" si="3"/>
        <v>0.5</v>
      </c>
      <c r="L12" s="117"/>
      <c r="M12" s="115">
        <v>19.5</v>
      </c>
      <c r="N12" s="116">
        <f>M12-F12</f>
        <v>-0.5</v>
      </c>
      <c r="O12" s="117">
        <v>19.5</v>
      </c>
      <c r="P12" s="136" t="s">
        <v>106</v>
      </c>
      <c r="Q12" s="5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s="56" customFormat="1" ht="25" customHeight="1" x14ac:dyDescent="0.5">
      <c r="A13" s="44">
        <v>5</v>
      </c>
      <c r="B13" s="79" t="s">
        <v>14</v>
      </c>
      <c r="C13" s="124"/>
      <c r="D13" s="79" t="s">
        <v>89</v>
      </c>
      <c r="E13" s="129">
        <v>0.75</v>
      </c>
      <c r="F13" s="69">
        <v>27</v>
      </c>
      <c r="G13" s="58">
        <v>27</v>
      </c>
      <c r="H13" s="59">
        <f t="shared" si="4"/>
        <v>0</v>
      </c>
      <c r="I13" s="86"/>
      <c r="J13" s="99">
        <v>27.5</v>
      </c>
      <c r="K13" s="59">
        <f t="shared" si="3"/>
        <v>0.5</v>
      </c>
      <c r="L13" s="86"/>
      <c r="M13" s="107">
        <v>27</v>
      </c>
      <c r="N13" s="59">
        <f>M13-F13</f>
        <v>0</v>
      </c>
      <c r="O13" s="86"/>
      <c r="P13" s="60"/>
      <c r="Q13" s="5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s="56" customFormat="1" ht="25" customHeight="1" x14ac:dyDescent="0.5">
      <c r="A14" s="112">
        <v>6</v>
      </c>
      <c r="B14" s="113" t="s">
        <v>66</v>
      </c>
      <c r="C14" s="123"/>
      <c r="D14" s="113" t="s">
        <v>90</v>
      </c>
      <c r="E14" s="128">
        <v>0.375</v>
      </c>
      <c r="F14" s="117">
        <v>11</v>
      </c>
      <c r="G14" s="115">
        <v>11</v>
      </c>
      <c r="H14" s="116">
        <f t="shared" si="4"/>
        <v>0</v>
      </c>
      <c r="I14" s="117">
        <v>10.5</v>
      </c>
      <c r="J14" s="115">
        <v>10.75</v>
      </c>
      <c r="K14" s="116">
        <f t="shared" si="1"/>
        <v>0.25</v>
      </c>
      <c r="L14" s="117">
        <v>10.75</v>
      </c>
      <c r="M14" s="115">
        <v>11</v>
      </c>
      <c r="N14" s="116">
        <f t="shared" ref="N14" si="5">M14-L14</f>
        <v>0.25</v>
      </c>
      <c r="O14" s="117"/>
      <c r="P14" s="118" t="s">
        <v>105</v>
      </c>
      <c r="Q14" s="5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s="56" customFormat="1" ht="25" customHeight="1" x14ac:dyDescent="0.5">
      <c r="A15" s="44">
        <v>7</v>
      </c>
      <c r="B15" s="158" t="s">
        <v>38</v>
      </c>
      <c r="C15" s="159"/>
      <c r="D15" s="79" t="s">
        <v>91</v>
      </c>
      <c r="E15" s="129">
        <v>0.375</v>
      </c>
      <c r="F15" s="74">
        <v>10.5</v>
      </c>
      <c r="G15" s="58">
        <v>10.625</v>
      </c>
      <c r="H15" s="59">
        <f t="shared" si="4"/>
        <v>0.125</v>
      </c>
      <c r="I15" s="86">
        <v>10</v>
      </c>
      <c r="J15" s="99">
        <v>10.25</v>
      </c>
      <c r="K15" s="59">
        <f t="shared" si="1"/>
        <v>0.25</v>
      </c>
      <c r="L15" s="86"/>
      <c r="M15" s="107">
        <v>10</v>
      </c>
      <c r="N15" s="59">
        <f>M15-I15</f>
        <v>0</v>
      </c>
      <c r="O15" s="86"/>
      <c r="P15" s="60"/>
      <c r="Q15" s="5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s="56" customFormat="1" ht="25" customHeight="1" x14ac:dyDescent="0.5">
      <c r="A16" s="44">
        <v>8</v>
      </c>
      <c r="B16" s="79" t="s">
        <v>69</v>
      </c>
      <c r="C16" s="124"/>
      <c r="D16" s="79" t="s">
        <v>92</v>
      </c>
      <c r="E16" s="129">
        <v>0.75</v>
      </c>
      <c r="F16" s="74">
        <v>24</v>
      </c>
      <c r="G16" s="58">
        <v>24.25</v>
      </c>
      <c r="H16" s="59">
        <f t="shared" si="4"/>
        <v>0.25</v>
      </c>
      <c r="I16" s="86">
        <v>24.75</v>
      </c>
      <c r="J16" s="99">
        <v>24.75</v>
      </c>
      <c r="K16" s="59">
        <f t="shared" si="1"/>
        <v>0</v>
      </c>
      <c r="L16" s="86"/>
      <c r="M16" s="107">
        <v>24.75</v>
      </c>
      <c r="N16" s="59">
        <f>M16-I16</f>
        <v>0</v>
      </c>
      <c r="O16" s="86"/>
      <c r="P16" s="60"/>
      <c r="Q16" s="5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s="56" customFormat="1" ht="25" customHeight="1" x14ac:dyDescent="0.5">
      <c r="A17" s="44">
        <v>9</v>
      </c>
      <c r="B17" s="156" t="s">
        <v>40</v>
      </c>
      <c r="C17" s="157"/>
      <c r="D17" s="79" t="s">
        <v>93</v>
      </c>
      <c r="E17" s="129">
        <v>0.25</v>
      </c>
      <c r="F17" s="74">
        <v>3.5</v>
      </c>
      <c r="G17" s="58">
        <v>3.625</v>
      </c>
      <c r="H17" s="59">
        <f t="shared" si="4"/>
        <v>0.125</v>
      </c>
      <c r="I17" s="86"/>
      <c r="J17" s="99">
        <v>3.625</v>
      </c>
      <c r="K17" s="59">
        <f t="shared" ref="K17:K27" si="6">J17-F17</f>
        <v>0.125</v>
      </c>
      <c r="L17" s="86">
        <v>4.25</v>
      </c>
      <c r="M17" s="107">
        <v>4.25</v>
      </c>
      <c r="N17" s="59">
        <f>M17-L17</f>
        <v>0</v>
      </c>
      <c r="O17" s="86"/>
      <c r="P17" s="60"/>
      <c r="Q17" s="5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s="56" customFormat="1" ht="25" customHeight="1" x14ac:dyDescent="0.5">
      <c r="A18" s="44">
        <v>10</v>
      </c>
      <c r="B18" s="156" t="s">
        <v>41</v>
      </c>
      <c r="C18" s="157"/>
      <c r="D18" s="79" t="s">
        <v>94</v>
      </c>
      <c r="E18" s="129">
        <v>0.125</v>
      </c>
      <c r="F18" s="74">
        <v>2</v>
      </c>
      <c r="G18" s="58">
        <v>2</v>
      </c>
      <c r="H18" s="59">
        <f t="shared" si="4"/>
        <v>0</v>
      </c>
      <c r="I18" s="86"/>
      <c r="J18" s="99">
        <v>2</v>
      </c>
      <c r="K18" s="59">
        <f t="shared" si="6"/>
        <v>0</v>
      </c>
      <c r="L18" s="86">
        <v>1</v>
      </c>
      <c r="M18" s="107">
        <v>1</v>
      </c>
      <c r="N18" s="59">
        <f>M18-L18</f>
        <v>0</v>
      </c>
      <c r="O18" s="86"/>
      <c r="P18" s="60"/>
      <c r="Q18" s="55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s="56" customFormat="1" ht="25" customHeight="1" x14ac:dyDescent="0.5">
      <c r="A19" s="44">
        <v>11</v>
      </c>
      <c r="B19" s="158" t="s">
        <v>42</v>
      </c>
      <c r="C19" s="159"/>
      <c r="D19" s="79" t="s">
        <v>95</v>
      </c>
      <c r="E19" s="129">
        <v>0.125</v>
      </c>
      <c r="F19" s="69">
        <v>2</v>
      </c>
      <c r="G19" s="58">
        <v>2</v>
      </c>
      <c r="H19" s="59">
        <f t="shared" ref="H19" si="7">G19-F19</f>
        <v>0</v>
      </c>
      <c r="I19" s="86"/>
      <c r="J19" s="99">
        <v>2</v>
      </c>
      <c r="K19" s="59">
        <f t="shared" si="6"/>
        <v>0</v>
      </c>
      <c r="L19" s="86">
        <v>1</v>
      </c>
      <c r="M19" s="107">
        <v>1</v>
      </c>
      <c r="N19" s="59">
        <f>M19-L19</f>
        <v>0</v>
      </c>
      <c r="O19" s="86"/>
      <c r="P19" s="8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s="56" customFormat="1" ht="63" x14ac:dyDescent="0.5">
      <c r="A20" s="112">
        <v>12</v>
      </c>
      <c r="B20" s="113" t="s">
        <v>43</v>
      </c>
      <c r="C20" s="123"/>
      <c r="D20" s="113" t="s">
        <v>96</v>
      </c>
      <c r="E20" s="128">
        <v>0.25</v>
      </c>
      <c r="F20" s="117">
        <v>15.5</v>
      </c>
      <c r="G20" s="115">
        <v>15.375</v>
      </c>
      <c r="H20" s="116">
        <f>G20-F20</f>
        <v>-0.125</v>
      </c>
      <c r="I20" s="117"/>
      <c r="J20" s="115">
        <v>15.5</v>
      </c>
      <c r="K20" s="116">
        <f t="shared" si="6"/>
        <v>0</v>
      </c>
      <c r="L20" s="117"/>
      <c r="M20" s="115">
        <v>15.5</v>
      </c>
      <c r="N20" s="116">
        <f>M20-F20</f>
        <v>0</v>
      </c>
      <c r="O20" s="117">
        <v>15</v>
      </c>
      <c r="P20" s="136" t="s">
        <v>106</v>
      </c>
      <c r="Q20" s="55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s="56" customFormat="1" ht="25" customHeight="1" x14ac:dyDescent="0.5">
      <c r="A21" s="44">
        <v>13</v>
      </c>
      <c r="B21" s="156" t="s">
        <v>44</v>
      </c>
      <c r="C21" s="157"/>
      <c r="D21" s="79" t="s">
        <v>97</v>
      </c>
      <c r="E21" s="129">
        <v>0.25</v>
      </c>
      <c r="F21" s="74">
        <v>10.5</v>
      </c>
      <c r="G21" s="58">
        <v>10.5</v>
      </c>
      <c r="H21" s="59">
        <f>G21-F21</f>
        <v>0</v>
      </c>
      <c r="I21" s="86"/>
      <c r="J21" s="99">
        <v>10.75</v>
      </c>
      <c r="K21" s="59">
        <f t="shared" si="6"/>
        <v>0.25</v>
      </c>
      <c r="L21" s="86"/>
      <c r="M21" s="107">
        <v>10.5</v>
      </c>
      <c r="N21" s="59">
        <f>M21-F21</f>
        <v>0</v>
      </c>
      <c r="O21" s="86"/>
      <c r="P21" s="60"/>
      <c r="Q21" s="5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s="56" customFormat="1" ht="25" customHeight="1" x14ac:dyDescent="0.5">
      <c r="A22" s="44">
        <v>18</v>
      </c>
      <c r="B22" s="174" t="s">
        <v>15</v>
      </c>
      <c r="C22" s="175"/>
      <c r="D22" s="79" t="s">
        <v>98</v>
      </c>
      <c r="E22" s="129">
        <v>0.125</v>
      </c>
      <c r="F22" s="74">
        <v>3.75</v>
      </c>
      <c r="G22" s="58">
        <v>3.5</v>
      </c>
      <c r="H22" s="59">
        <f>G22-F22</f>
        <v>-0.25</v>
      </c>
      <c r="I22" s="86"/>
      <c r="J22" s="99">
        <v>4.25</v>
      </c>
      <c r="K22" s="59">
        <f t="shared" si="6"/>
        <v>0.5</v>
      </c>
      <c r="L22" s="86">
        <v>4</v>
      </c>
      <c r="M22" s="107">
        <v>4</v>
      </c>
      <c r="N22" s="59">
        <f>M22-L22</f>
        <v>0</v>
      </c>
      <c r="O22" s="86"/>
      <c r="P22" s="85"/>
      <c r="Q22" s="55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s="56" customFormat="1" ht="25" customHeight="1" x14ac:dyDescent="0.5">
      <c r="A23" s="44">
        <v>19</v>
      </c>
      <c r="B23" s="174" t="s">
        <v>16</v>
      </c>
      <c r="C23" s="175"/>
      <c r="D23" s="79" t="s">
        <v>99</v>
      </c>
      <c r="E23" s="129">
        <v>0.125</v>
      </c>
      <c r="F23" s="74">
        <v>0.5</v>
      </c>
      <c r="G23" s="58">
        <v>0.5</v>
      </c>
      <c r="H23" s="59">
        <f>G23-F23</f>
        <v>0</v>
      </c>
      <c r="I23" s="86"/>
      <c r="J23" s="99">
        <v>0.5</v>
      </c>
      <c r="K23" s="59">
        <f t="shared" si="6"/>
        <v>0</v>
      </c>
      <c r="L23" s="86"/>
      <c r="M23" s="107">
        <v>0.5</v>
      </c>
      <c r="N23" s="59">
        <f t="shared" ref="N23:N27" si="8">M23-F23</f>
        <v>0</v>
      </c>
      <c r="O23" s="86"/>
      <c r="P23" s="85"/>
      <c r="Q23" s="55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s="56" customFormat="1" ht="25" customHeight="1" x14ac:dyDescent="0.5">
      <c r="A24" s="44">
        <v>22</v>
      </c>
      <c r="B24" s="158" t="s">
        <v>47</v>
      </c>
      <c r="C24" s="159"/>
      <c r="D24" s="79" t="s">
        <v>100</v>
      </c>
      <c r="E24" s="129">
        <v>0.25</v>
      </c>
      <c r="F24" s="74">
        <v>8.5</v>
      </c>
      <c r="G24" s="58">
        <v>8.875</v>
      </c>
      <c r="H24" s="59">
        <f t="shared" ref="H24" si="9">G24-F24</f>
        <v>0.375</v>
      </c>
      <c r="I24" s="86"/>
      <c r="J24" s="99">
        <v>8.625</v>
      </c>
      <c r="K24" s="59">
        <f t="shared" si="6"/>
        <v>0.125</v>
      </c>
      <c r="L24" s="86"/>
      <c r="M24" s="107">
        <v>8.5</v>
      </c>
      <c r="N24" s="59">
        <f t="shared" si="8"/>
        <v>0</v>
      </c>
      <c r="O24" s="86"/>
      <c r="P24" s="85"/>
      <c r="Q24" s="5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s="56" customFormat="1" ht="25" customHeight="1" x14ac:dyDescent="0.5">
      <c r="A25" s="44">
        <v>23</v>
      </c>
      <c r="B25" s="158" t="s">
        <v>49</v>
      </c>
      <c r="C25" s="159"/>
      <c r="D25" s="79" t="s">
        <v>101</v>
      </c>
      <c r="E25" s="129">
        <v>0.25</v>
      </c>
      <c r="F25" s="74">
        <v>7</v>
      </c>
      <c r="G25" s="58">
        <v>7.375</v>
      </c>
      <c r="H25" s="59">
        <f t="shared" ref="H25" si="10">G25-F25</f>
        <v>0.375</v>
      </c>
      <c r="I25" s="86"/>
      <c r="J25" s="99">
        <v>7.375</v>
      </c>
      <c r="K25" s="59">
        <f t="shared" si="6"/>
        <v>0.375</v>
      </c>
      <c r="L25" s="86"/>
      <c r="M25" s="107">
        <v>7.125</v>
      </c>
      <c r="N25" s="59">
        <f t="shared" si="8"/>
        <v>0.125</v>
      </c>
      <c r="O25" s="86"/>
      <c r="P25" s="60"/>
      <c r="Q25" s="55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s="56" customFormat="1" ht="25" customHeight="1" x14ac:dyDescent="0.5">
      <c r="A26" s="112">
        <v>24</v>
      </c>
      <c r="B26" s="172" t="s">
        <v>48</v>
      </c>
      <c r="C26" s="173"/>
      <c r="D26" s="113" t="s">
        <v>102</v>
      </c>
      <c r="E26" s="128">
        <v>0.25</v>
      </c>
      <c r="F26" s="117">
        <v>6</v>
      </c>
      <c r="G26" s="115">
        <v>6.25</v>
      </c>
      <c r="H26" s="116">
        <f t="shared" ref="H26:H27" si="11">G26-F26</f>
        <v>0.25</v>
      </c>
      <c r="I26" s="117"/>
      <c r="J26" s="115">
        <v>6.3777777777777702</v>
      </c>
      <c r="K26" s="116">
        <f t="shared" si="6"/>
        <v>0.37777777777777022</v>
      </c>
      <c r="L26" s="117"/>
      <c r="M26" s="115">
        <v>6.5</v>
      </c>
      <c r="N26" s="116">
        <f t="shared" si="8"/>
        <v>0.5</v>
      </c>
      <c r="O26" s="117"/>
      <c r="P26" s="118" t="s">
        <v>105</v>
      </c>
      <c r="Q26" s="55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s="56" customFormat="1" ht="25" customHeight="1" x14ac:dyDescent="0.5">
      <c r="A27" s="112">
        <v>25</v>
      </c>
      <c r="B27" s="113" t="s">
        <v>52</v>
      </c>
      <c r="C27" s="123"/>
      <c r="D27" s="113" t="s">
        <v>103</v>
      </c>
      <c r="E27" s="128">
        <v>0.75</v>
      </c>
      <c r="F27" s="117">
        <v>22</v>
      </c>
      <c r="G27" s="115">
        <v>22.5</v>
      </c>
      <c r="H27" s="116">
        <f t="shared" si="11"/>
        <v>0.5</v>
      </c>
      <c r="I27" s="117"/>
      <c r="J27" s="115">
        <v>22.5</v>
      </c>
      <c r="K27" s="116">
        <f t="shared" si="6"/>
        <v>0.5</v>
      </c>
      <c r="L27" s="117"/>
      <c r="M27" s="115">
        <v>21.5</v>
      </c>
      <c r="N27" s="116">
        <f t="shared" si="8"/>
        <v>-0.5</v>
      </c>
      <c r="O27" s="117"/>
      <c r="P27" s="118" t="s">
        <v>105</v>
      </c>
      <c r="Q27" s="55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s="56" customFormat="1" ht="25" customHeight="1" x14ac:dyDescent="0.5">
      <c r="A28" s="44">
        <v>26</v>
      </c>
      <c r="B28" s="79" t="s">
        <v>56</v>
      </c>
      <c r="C28" s="124"/>
      <c r="D28" s="79" t="s">
        <v>104</v>
      </c>
      <c r="E28" s="129">
        <v>0.5</v>
      </c>
      <c r="F28" s="74">
        <v>46</v>
      </c>
      <c r="G28" s="58">
        <v>40</v>
      </c>
      <c r="H28" s="59">
        <f t="shared" ref="H28:H29" si="12">G28-F28</f>
        <v>-6</v>
      </c>
      <c r="I28" s="86">
        <v>42</v>
      </c>
      <c r="J28" s="99">
        <v>42</v>
      </c>
      <c r="K28" s="59">
        <f t="shared" ref="K28:K29" si="13">J28-I28</f>
        <v>0</v>
      </c>
      <c r="L28" s="86"/>
      <c r="M28" s="107">
        <v>42</v>
      </c>
      <c r="N28" s="59">
        <f>M28-I28</f>
        <v>0</v>
      </c>
      <c r="O28" s="86"/>
      <c r="P28" s="60"/>
      <c r="Q28" s="55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s="56" customFormat="1" ht="13" hidden="1" customHeight="1" x14ac:dyDescent="0.5">
      <c r="A29" s="44">
        <v>28</v>
      </c>
      <c r="B29" s="158" t="s">
        <v>58</v>
      </c>
      <c r="C29" s="158"/>
      <c r="D29" s="119"/>
      <c r="E29" s="57">
        <v>0.125</v>
      </c>
      <c r="F29" s="87"/>
      <c r="G29" s="58"/>
      <c r="H29" s="59">
        <f t="shared" si="12"/>
        <v>0</v>
      </c>
      <c r="I29" s="58"/>
      <c r="J29" s="58"/>
      <c r="K29" s="59">
        <f t="shared" si="13"/>
        <v>0</v>
      </c>
      <c r="L29" s="58"/>
      <c r="M29" s="58"/>
      <c r="N29" s="59">
        <f t="shared" ref="N29" si="14">M29-L29</f>
        <v>0</v>
      </c>
      <c r="O29" s="58"/>
      <c r="P29" s="85" t="s">
        <v>39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9" customHeight="1" x14ac:dyDescent="0.35">
      <c r="A30" s="5"/>
      <c r="B30" s="81" t="s">
        <v>71</v>
      </c>
      <c r="C30" s="5"/>
      <c r="D30" s="5"/>
      <c r="E30" s="8"/>
      <c r="F30" s="11"/>
      <c r="G30" s="8"/>
      <c r="H30" s="8"/>
      <c r="I30" s="8"/>
      <c r="J30" s="8"/>
      <c r="K30" s="8"/>
      <c r="L30" s="8"/>
      <c r="M30" s="8"/>
      <c r="N30" s="8"/>
      <c r="O30" s="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19" customHeight="1" x14ac:dyDescent="0.35">
      <c r="A31" s="5">
        <v>1</v>
      </c>
      <c r="B31" s="88" t="s">
        <v>32</v>
      </c>
      <c r="C31" s="5"/>
      <c r="D31" s="5"/>
      <c r="E31" s="8"/>
      <c r="F31" s="11"/>
      <c r="G31" s="8"/>
      <c r="H31" s="8"/>
      <c r="I31" s="8"/>
      <c r="J31" s="8"/>
      <c r="K31" s="8"/>
      <c r="L31" s="8"/>
      <c r="M31" s="8"/>
      <c r="N31" s="8"/>
      <c r="O31" s="8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30" ht="19" customHeight="1" x14ac:dyDescent="0.35">
      <c r="A32" s="5">
        <v>2</v>
      </c>
      <c r="B32" s="88" t="s">
        <v>59</v>
      </c>
      <c r="C32" s="5"/>
      <c r="D32" s="5"/>
      <c r="E32" s="8"/>
      <c r="F32" s="11"/>
      <c r="G32" s="8"/>
      <c r="H32" s="8"/>
      <c r="I32" s="8"/>
      <c r="J32" s="8"/>
      <c r="K32" s="8"/>
      <c r="L32" s="8"/>
      <c r="M32" s="8"/>
      <c r="N32" s="8"/>
      <c r="O32" s="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33" ht="19" customHeight="1" x14ac:dyDescent="0.35">
      <c r="A33" s="5">
        <v>3</v>
      </c>
      <c r="B33" s="89" t="s">
        <v>37</v>
      </c>
      <c r="C33" s="5"/>
      <c r="D33" s="5"/>
      <c r="E33" s="8"/>
      <c r="F33" s="11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19" customHeight="1" x14ac:dyDescent="0.35">
      <c r="A34" s="5">
        <v>4</v>
      </c>
      <c r="B34" s="88" t="s">
        <v>65</v>
      </c>
      <c r="C34" s="5"/>
      <c r="D34" s="5"/>
      <c r="E34" s="8"/>
      <c r="F34" s="11"/>
      <c r="G34" s="8"/>
      <c r="H34" s="8"/>
      <c r="I34" s="8"/>
      <c r="J34" s="8"/>
      <c r="K34" s="8"/>
      <c r="L34" s="8"/>
      <c r="M34" s="8"/>
      <c r="N34" s="8"/>
      <c r="O34" s="8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33" ht="19" customHeight="1" x14ac:dyDescent="0.35">
      <c r="A35" s="5"/>
      <c r="B35" s="81" t="s">
        <v>73</v>
      </c>
      <c r="C35" s="5"/>
      <c r="D35" s="5"/>
      <c r="E35" s="8"/>
      <c r="F35" s="11"/>
      <c r="G35" s="8"/>
      <c r="H35" s="8"/>
      <c r="I35" s="8"/>
      <c r="J35" s="8"/>
      <c r="K35" s="8"/>
      <c r="L35" s="8"/>
      <c r="M35" s="8"/>
      <c r="N35" s="8"/>
      <c r="O35" s="8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3" ht="19" customHeight="1" x14ac:dyDescent="0.35">
      <c r="A36" s="5">
        <v>1</v>
      </c>
      <c r="B36" s="88" t="s">
        <v>32</v>
      </c>
      <c r="C36" s="5"/>
      <c r="D36" s="5"/>
      <c r="E36" s="8"/>
      <c r="F36" s="11"/>
      <c r="G36" s="8"/>
      <c r="H36" s="8"/>
      <c r="I36" s="8"/>
      <c r="J36" s="8"/>
      <c r="K36" s="8"/>
      <c r="L36" s="8"/>
      <c r="M36" s="8"/>
      <c r="N36" s="8"/>
      <c r="O36" s="8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33" ht="19" customHeight="1" x14ac:dyDescent="0.35">
      <c r="A37" s="5">
        <v>2</v>
      </c>
      <c r="B37" s="88" t="s">
        <v>76</v>
      </c>
      <c r="C37" s="5"/>
      <c r="D37" s="5"/>
      <c r="E37" s="8"/>
      <c r="F37" s="11"/>
      <c r="G37" s="8"/>
      <c r="H37" s="8"/>
      <c r="I37" s="8"/>
      <c r="J37" s="8"/>
      <c r="K37" s="8"/>
      <c r="L37" s="8"/>
      <c r="M37" s="8"/>
      <c r="N37" s="8"/>
      <c r="O37" s="8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33" ht="19" customHeight="1" x14ac:dyDescent="0.5">
      <c r="A38" s="5">
        <v>3</v>
      </c>
      <c r="B38" s="82" t="s">
        <v>75</v>
      </c>
      <c r="C38" s="5"/>
      <c r="D38" s="5"/>
      <c r="E38" s="8"/>
      <c r="F38" s="11"/>
      <c r="G38" s="8"/>
      <c r="H38" s="8"/>
      <c r="I38" s="8"/>
      <c r="J38" s="8"/>
      <c r="K38" s="8"/>
      <c r="L38" s="8"/>
      <c r="M38" s="8"/>
      <c r="N38" s="8"/>
      <c r="O38" s="8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3" ht="19" customHeight="1" x14ac:dyDescent="0.35">
      <c r="A39" s="5">
        <v>4</v>
      </c>
      <c r="B39" s="89" t="s">
        <v>37</v>
      </c>
      <c r="C39" s="5"/>
      <c r="D39" s="5"/>
      <c r="E39" s="8"/>
      <c r="F39" s="11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ht="19" customHeight="1" x14ac:dyDescent="0.35">
      <c r="A40" s="5">
        <v>5</v>
      </c>
      <c r="B40" s="88" t="s">
        <v>74</v>
      </c>
      <c r="C40" s="5"/>
      <c r="D40" s="5"/>
      <c r="E40" s="8"/>
      <c r="F40" s="11"/>
      <c r="G40" s="8"/>
      <c r="H40" s="8"/>
      <c r="I40" s="8"/>
      <c r="J40" s="8"/>
      <c r="K40" s="8"/>
      <c r="L40" s="8"/>
      <c r="M40" s="8"/>
      <c r="N40" s="8"/>
      <c r="O40" s="8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33" ht="19" customHeight="1" x14ac:dyDescent="0.35">
      <c r="A41" s="5"/>
      <c r="B41" s="81" t="s">
        <v>78</v>
      </c>
      <c r="C41" s="5"/>
      <c r="D41" s="5"/>
      <c r="E41" s="8"/>
      <c r="F41" s="11"/>
      <c r="G41" s="8"/>
      <c r="H41" s="8"/>
      <c r="I41" s="8"/>
      <c r="J41" s="8"/>
      <c r="K41" s="8"/>
      <c r="L41" s="8"/>
      <c r="M41" s="8"/>
      <c r="N41" s="8"/>
      <c r="O41" s="8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3" ht="19" customHeight="1" x14ac:dyDescent="0.35">
      <c r="A42" s="5">
        <v>1</v>
      </c>
      <c r="B42" s="88" t="s">
        <v>32</v>
      </c>
      <c r="C42" s="5"/>
      <c r="D42" s="5"/>
      <c r="E42" s="8"/>
      <c r="F42" s="11"/>
      <c r="G42" s="8"/>
      <c r="H42" s="8"/>
      <c r="I42" s="8"/>
      <c r="J42" s="8"/>
      <c r="K42" s="8"/>
      <c r="L42" s="8"/>
      <c r="M42" s="8"/>
      <c r="N42" s="8"/>
      <c r="O42" s="8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33" ht="19" customHeight="1" x14ac:dyDescent="0.35">
      <c r="A43" s="5">
        <v>2</v>
      </c>
      <c r="B43" s="88" t="s">
        <v>83</v>
      </c>
      <c r="C43" s="5"/>
      <c r="D43" s="5"/>
      <c r="E43" s="8"/>
      <c r="F43" s="11"/>
      <c r="G43" s="8"/>
      <c r="H43" s="8"/>
      <c r="I43" s="8"/>
      <c r="J43" s="8"/>
      <c r="K43" s="8"/>
      <c r="L43" s="8"/>
      <c r="M43" s="8"/>
      <c r="N43" s="8"/>
      <c r="O43" s="8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33" s="140" customFormat="1" ht="23.5" x14ac:dyDescent="0.55000000000000004">
      <c r="A44" s="137"/>
      <c r="B44" s="138" t="s">
        <v>107</v>
      </c>
      <c r="C44" s="137"/>
      <c r="D44" s="137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</row>
    <row r="45" spans="1:33" ht="19" customHeight="1" x14ac:dyDescent="0.35">
      <c r="A45" s="5">
        <v>3</v>
      </c>
      <c r="B45" s="89" t="s">
        <v>37</v>
      </c>
      <c r="C45" s="5"/>
      <c r="D45" s="5"/>
      <c r="E45" s="8"/>
      <c r="F45" s="11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19" customHeight="1" x14ac:dyDescent="0.35">
      <c r="A46" s="5">
        <v>4</v>
      </c>
      <c r="B46" s="88" t="s">
        <v>79</v>
      </c>
      <c r="C46" s="5"/>
      <c r="D46" s="5"/>
      <c r="E46" s="8"/>
      <c r="F46" s="11"/>
      <c r="G46" s="8"/>
      <c r="H46" s="8"/>
      <c r="I46" s="8"/>
      <c r="J46" s="8"/>
      <c r="K46" s="8"/>
      <c r="L46" s="8"/>
      <c r="M46" s="8"/>
      <c r="N46" s="8"/>
      <c r="O46" s="8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33" ht="19" customHeight="1" x14ac:dyDescent="0.35">
      <c r="A47" s="5"/>
      <c r="B47" s="89"/>
      <c r="C47" s="5"/>
      <c r="D47" s="5"/>
      <c r="E47" s="8"/>
      <c r="F47" s="11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3" ht="49.5" customHeight="1" x14ac:dyDescent="0.35">
      <c r="A48" s="5"/>
      <c r="B48" s="142" t="s">
        <v>108</v>
      </c>
      <c r="C48" s="5"/>
      <c r="D48" s="5"/>
      <c r="E48" s="8"/>
      <c r="F48" s="11"/>
      <c r="G48" s="8"/>
      <c r="H48" s="8"/>
      <c r="I48" s="8"/>
      <c r="J48" s="8"/>
      <c r="K48" s="8"/>
      <c r="L48" s="8"/>
      <c r="M48" s="8"/>
      <c r="N48" s="8"/>
      <c r="O48" s="8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30" ht="91.5" customHeight="1" x14ac:dyDescent="0.35">
      <c r="A49" s="5"/>
      <c r="B49" s="170" t="s">
        <v>109</v>
      </c>
      <c r="C49" s="170"/>
      <c r="D49" s="170"/>
      <c r="E49" s="170"/>
      <c r="F49" s="170"/>
      <c r="G49" s="170"/>
      <c r="H49" s="170"/>
      <c r="I49" s="8"/>
      <c r="J49" s="8"/>
      <c r="K49" s="8"/>
      <c r="L49" s="8"/>
      <c r="M49" s="8"/>
      <c r="N49" s="8"/>
      <c r="O49" s="8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30" ht="95.5" customHeight="1" x14ac:dyDescent="0.35">
      <c r="A50" s="5"/>
      <c r="B50" s="171" t="s">
        <v>112</v>
      </c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8"/>
      <c r="O50" s="8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30" ht="49.5" customHeight="1" x14ac:dyDescent="0.35">
      <c r="A51" s="5"/>
      <c r="B51" s="143" t="s">
        <v>110</v>
      </c>
      <c r="C51" s="5"/>
      <c r="D51" s="5"/>
      <c r="E51" s="8"/>
      <c r="F51" s="11"/>
      <c r="G51" s="8"/>
      <c r="H51" s="8"/>
      <c r="I51" s="8"/>
      <c r="J51" s="8"/>
      <c r="K51" s="8"/>
      <c r="L51" s="8"/>
      <c r="M51" s="8"/>
      <c r="N51" s="8"/>
      <c r="O51" s="8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30" ht="49.5" customHeight="1" x14ac:dyDescent="0.35">
      <c r="A52" s="5"/>
      <c r="B52" s="145" t="s">
        <v>113</v>
      </c>
      <c r="C52" s="146"/>
      <c r="D52" s="146"/>
      <c r="E52" s="147"/>
      <c r="F52" s="148"/>
      <c r="G52" s="147"/>
      <c r="H52" s="147"/>
      <c r="I52" s="147"/>
      <c r="J52" s="147"/>
      <c r="K52" s="147"/>
      <c r="L52" s="147"/>
      <c r="M52" s="147"/>
      <c r="N52" s="8"/>
      <c r="O52" s="8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30" ht="49.5" customHeight="1" x14ac:dyDescent="0.75">
      <c r="A53" s="5"/>
      <c r="B53" s="144" t="s">
        <v>111</v>
      </c>
      <c r="C53" s="5"/>
      <c r="D53" s="5"/>
      <c r="E53" s="8"/>
      <c r="F53" s="11"/>
      <c r="G53" s="8"/>
      <c r="H53" s="8"/>
      <c r="I53" s="8"/>
      <c r="J53" s="8"/>
      <c r="K53" s="8"/>
      <c r="L53" s="8"/>
      <c r="M53" s="8"/>
      <c r="N53" s="8"/>
      <c r="O53" s="8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30" ht="49.5" customHeight="1" x14ac:dyDescent="0.35">
      <c r="A54" s="5"/>
      <c r="B54" s="171" t="s">
        <v>114</v>
      </c>
      <c r="C54" s="171"/>
      <c r="D54" s="171"/>
      <c r="E54" s="171"/>
      <c r="F54" s="171"/>
      <c r="G54" s="171"/>
      <c r="H54" s="171"/>
      <c r="I54" s="171"/>
      <c r="J54" s="8"/>
      <c r="K54" s="8"/>
      <c r="L54" s="8"/>
      <c r="M54" s="8"/>
      <c r="N54" s="8"/>
      <c r="O54" s="8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30" ht="19" customHeight="1" x14ac:dyDescent="0.35">
      <c r="A55" s="5"/>
      <c r="B55" s="28"/>
      <c r="C55" s="5"/>
      <c r="D55" s="5"/>
      <c r="E55" s="8"/>
      <c r="F55" s="11"/>
      <c r="G55" s="8"/>
      <c r="H55" s="8"/>
      <c r="I55" s="8"/>
      <c r="J55" s="8"/>
      <c r="K55" s="8"/>
      <c r="L55" s="8"/>
      <c r="M55" s="8"/>
      <c r="N55" s="8"/>
      <c r="O55" s="8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30" ht="19" customHeight="1" x14ac:dyDescent="0.35">
      <c r="A56" s="5"/>
      <c r="B56" s="28"/>
      <c r="C56" s="5"/>
      <c r="D56" s="5"/>
      <c r="E56" s="8"/>
      <c r="F56" s="11"/>
      <c r="G56" s="8"/>
      <c r="H56" s="8"/>
      <c r="I56" s="8"/>
      <c r="J56" s="8"/>
      <c r="K56" s="8"/>
      <c r="L56" s="8"/>
      <c r="M56" s="8"/>
      <c r="N56" s="8"/>
      <c r="O56" s="8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9" customHeight="1" x14ac:dyDescent="0.35">
      <c r="A57" s="5"/>
      <c r="B57" s="28"/>
      <c r="C57" s="5"/>
      <c r="D57" s="5"/>
      <c r="E57" s="8"/>
      <c r="F57" s="11"/>
      <c r="G57" s="8"/>
      <c r="H57" s="8"/>
      <c r="I57" s="8"/>
      <c r="J57" s="8"/>
      <c r="K57" s="8"/>
      <c r="L57" s="8"/>
      <c r="M57" s="8"/>
      <c r="N57" s="8"/>
      <c r="O57" s="8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9" customHeight="1" x14ac:dyDescent="0.35">
      <c r="A58" s="5"/>
      <c r="B58" s="28"/>
      <c r="C58" s="5"/>
      <c r="D58" s="5"/>
      <c r="E58" s="8"/>
      <c r="F58" s="11"/>
      <c r="G58" s="8"/>
      <c r="H58" s="8"/>
      <c r="I58" s="8"/>
      <c r="J58" s="8"/>
      <c r="K58" s="8"/>
      <c r="L58" s="8"/>
      <c r="M58" s="8"/>
      <c r="N58" s="8"/>
      <c r="O58" s="8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9" customHeight="1" x14ac:dyDescent="0.35">
      <c r="A59" s="5"/>
      <c r="B59" s="5"/>
      <c r="C59" s="5"/>
      <c r="D59" s="5"/>
      <c r="E59" s="8"/>
      <c r="F59" s="11"/>
      <c r="G59" s="8"/>
      <c r="H59" s="8"/>
      <c r="I59" s="8"/>
      <c r="J59" s="8"/>
      <c r="K59" s="8"/>
      <c r="L59" s="8"/>
      <c r="M59" s="8"/>
      <c r="N59" s="8"/>
      <c r="O59" s="8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19" customHeight="1" x14ac:dyDescent="0.35">
      <c r="A60" s="5"/>
      <c r="B60" s="5"/>
      <c r="C60" s="5"/>
      <c r="D60" s="5"/>
      <c r="E60" s="8"/>
      <c r="F60" s="11"/>
      <c r="G60" s="8"/>
      <c r="H60" s="8"/>
      <c r="I60" s="8"/>
      <c r="J60" s="8"/>
      <c r="K60" s="8"/>
      <c r="L60" s="8"/>
      <c r="M60" s="8"/>
      <c r="N60" s="8"/>
      <c r="O60" s="8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19" customHeight="1" x14ac:dyDescent="0.35">
      <c r="A61" s="5"/>
      <c r="B61" s="5"/>
      <c r="C61" s="5"/>
      <c r="D61" s="5"/>
      <c r="E61" s="8"/>
      <c r="F61" s="11"/>
      <c r="G61" s="8"/>
      <c r="H61" s="8"/>
      <c r="I61" s="8"/>
      <c r="J61" s="8"/>
      <c r="K61" s="8"/>
      <c r="L61" s="8"/>
      <c r="M61" s="8"/>
      <c r="N61" s="8"/>
      <c r="O61" s="8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19" customHeight="1" x14ac:dyDescent="0.35">
      <c r="A62" s="5"/>
      <c r="B62" s="5"/>
      <c r="C62" s="5"/>
      <c r="D62" s="5"/>
      <c r="E62" s="8"/>
      <c r="F62" s="11"/>
      <c r="G62" s="8"/>
      <c r="H62" s="8"/>
      <c r="I62" s="8"/>
      <c r="J62" s="8"/>
      <c r="K62" s="8"/>
      <c r="L62" s="8"/>
      <c r="M62" s="8"/>
      <c r="N62" s="8"/>
      <c r="O62" s="8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19" customHeight="1" x14ac:dyDescent="0.35">
      <c r="A63" s="5"/>
      <c r="B63" s="5"/>
      <c r="C63" s="5"/>
      <c r="D63" s="5"/>
      <c r="E63" s="8"/>
      <c r="F63" s="11"/>
      <c r="G63" s="8"/>
      <c r="H63" s="8"/>
      <c r="I63" s="8"/>
      <c r="J63" s="8"/>
      <c r="K63" s="8"/>
      <c r="L63" s="8"/>
      <c r="M63" s="8"/>
      <c r="N63" s="8"/>
      <c r="O63" s="8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19" customHeight="1" x14ac:dyDescent="0.35">
      <c r="A64" s="5"/>
      <c r="B64" s="5"/>
      <c r="C64" s="5"/>
      <c r="D64" s="5"/>
      <c r="E64" s="8"/>
      <c r="F64" s="11"/>
      <c r="G64" s="8"/>
      <c r="H64" s="8"/>
      <c r="I64" s="8"/>
      <c r="J64" s="8"/>
      <c r="K64" s="8"/>
      <c r="L64" s="8"/>
      <c r="M64" s="8"/>
      <c r="N64" s="8"/>
      <c r="O64" s="8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9" customHeight="1" x14ac:dyDescent="0.35">
      <c r="A65" s="5"/>
      <c r="B65" s="5"/>
      <c r="C65" s="5"/>
      <c r="D65" s="5"/>
      <c r="E65" s="8"/>
      <c r="F65" s="11"/>
      <c r="G65" s="8"/>
      <c r="H65" s="8"/>
      <c r="I65" s="8"/>
      <c r="J65" s="8"/>
      <c r="K65" s="8"/>
      <c r="L65" s="8"/>
      <c r="M65" s="8"/>
      <c r="N65" s="8"/>
      <c r="O65" s="8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9" customHeight="1" x14ac:dyDescent="0.35">
      <c r="A66" s="5"/>
      <c r="B66" s="5"/>
      <c r="C66" s="5"/>
      <c r="D66" s="5"/>
      <c r="E66" s="8"/>
      <c r="F66" s="11"/>
      <c r="G66" s="8"/>
      <c r="H66" s="8"/>
      <c r="I66" s="8"/>
      <c r="J66" s="8"/>
      <c r="K66" s="8"/>
      <c r="L66" s="8"/>
      <c r="M66" s="8"/>
      <c r="N66" s="8"/>
      <c r="O66" s="8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9" customHeight="1" x14ac:dyDescent="0.35">
      <c r="A67" s="5"/>
      <c r="B67" s="5"/>
      <c r="C67" s="5"/>
      <c r="D67" s="5"/>
      <c r="E67" s="8"/>
      <c r="F67" s="11"/>
      <c r="G67" s="8"/>
      <c r="H67" s="8"/>
      <c r="I67" s="8"/>
      <c r="J67" s="8"/>
      <c r="K67" s="8"/>
      <c r="L67" s="8"/>
      <c r="M67" s="8"/>
      <c r="N67" s="8"/>
      <c r="O67" s="8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8"/>
      <c r="L68" s="8"/>
      <c r="M68" s="8"/>
      <c r="N68" s="8"/>
      <c r="O68" s="8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8"/>
      <c r="L69" s="8"/>
      <c r="M69" s="8"/>
      <c r="N69" s="8"/>
      <c r="O69" s="8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8"/>
      <c r="L70" s="8"/>
      <c r="M70" s="8"/>
      <c r="N70" s="8"/>
      <c r="O70" s="8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8"/>
      <c r="L71" s="8"/>
      <c r="M71" s="8"/>
      <c r="N71" s="8"/>
      <c r="O71" s="8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8"/>
      <c r="L72" s="8"/>
      <c r="M72" s="8"/>
      <c r="N72" s="8"/>
      <c r="O72" s="8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8"/>
      <c r="L73" s="8"/>
      <c r="M73" s="8"/>
      <c r="N73" s="8"/>
      <c r="O73" s="8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8"/>
      <c r="L74" s="8"/>
      <c r="M74" s="8"/>
      <c r="N74" s="8"/>
      <c r="O74" s="8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8"/>
      <c r="L75" s="8"/>
      <c r="M75" s="8"/>
      <c r="N75" s="8"/>
      <c r="O75" s="8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8"/>
      <c r="L76" s="8"/>
      <c r="M76" s="8"/>
      <c r="N76" s="8"/>
      <c r="O76" s="8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8"/>
      <c r="N83" s="8"/>
      <c r="O83" s="8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8"/>
      <c r="N84" s="8"/>
      <c r="O84" s="8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8"/>
      <c r="N85" s="8"/>
      <c r="O85" s="8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8"/>
      <c r="N86" s="8"/>
      <c r="O86" s="8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8"/>
      <c r="N87" s="8"/>
      <c r="O87" s="8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8"/>
      <c r="N88" s="8"/>
      <c r="O88" s="8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8"/>
      <c r="N89" s="8"/>
      <c r="O89" s="8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8"/>
      <c r="N90" s="8"/>
      <c r="O90" s="8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8"/>
      <c r="N91" s="8"/>
      <c r="O91" s="8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8"/>
      <c r="N92" s="8"/>
      <c r="O92" s="8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spans="1:30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8"/>
      <c r="N93" s="8"/>
      <c r="O93" s="8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8"/>
      <c r="N94" s="8"/>
      <c r="O94" s="8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8"/>
      <c r="N95" s="8"/>
      <c r="O95" s="8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8"/>
      <c r="N96" s="8"/>
      <c r="O96" s="8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8"/>
      <c r="N97" s="8"/>
      <c r="O97" s="8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8"/>
      <c r="N98" s="8"/>
      <c r="O98" s="8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8"/>
      <c r="N99" s="8"/>
      <c r="O99" s="8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8"/>
      <c r="N100" s="8"/>
      <c r="O100" s="8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8"/>
      <c r="N101" s="8"/>
      <c r="O101" s="8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8"/>
      <c r="N102" s="8"/>
      <c r="O102" s="8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8"/>
      <c r="N103" s="8"/>
      <c r="O103" s="8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8"/>
      <c r="N104" s="8"/>
      <c r="O104" s="8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8"/>
      <c r="N105" s="8"/>
      <c r="O105" s="8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8"/>
      <c r="N106" s="8"/>
      <c r="O106" s="8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8"/>
      <c r="N107" s="8"/>
      <c r="O107" s="8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8"/>
      <c r="N108" s="8"/>
      <c r="O108" s="8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8"/>
      <c r="N109" s="8"/>
      <c r="O109" s="8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8"/>
      <c r="N110" s="8"/>
      <c r="O110" s="8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8"/>
      <c r="N111" s="8"/>
      <c r="O111" s="8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8"/>
      <c r="N112" s="8"/>
      <c r="O112" s="8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8"/>
      <c r="N113" s="8"/>
      <c r="O113" s="8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8"/>
      <c r="N114" s="8"/>
      <c r="O114" s="8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8"/>
      <c r="N115" s="8"/>
      <c r="O115" s="8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8"/>
      <c r="N116" s="8"/>
      <c r="O116" s="8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8"/>
      <c r="N117" s="8"/>
      <c r="O117" s="8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8"/>
      <c r="N118" s="8"/>
      <c r="O118" s="8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8"/>
      <c r="N119" s="8"/>
      <c r="O119" s="8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8"/>
      <c r="N120" s="8"/>
      <c r="O120" s="8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8"/>
      <c r="N121" s="8"/>
      <c r="O121" s="8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8"/>
      <c r="N122" s="8"/>
      <c r="O122" s="8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8"/>
      <c r="N123" s="8"/>
      <c r="O123" s="8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8"/>
      <c r="N124" s="8"/>
      <c r="O124" s="8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8"/>
      <c r="N125" s="8"/>
      <c r="O125" s="8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8"/>
      <c r="N126" s="8"/>
      <c r="O126" s="8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8"/>
      <c r="N127" s="8"/>
      <c r="O127" s="8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8"/>
      <c r="N128" s="8"/>
      <c r="O128" s="8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8"/>
      <c r="N129" s="8"/>
      <c r="O129" s="8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8"/>
      <c r="N130" s="8"/>
      <c r="O130" s="8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8"/>
      <c r="N131" s="8"/>
      <c r="O131" s="8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8"/>
      <c r="N132" s="8"/>
      <c r="O132" s="8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8"/>
      <c r="N133" s="8"/>
      <c r="O133" s="8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8"/>
      <c r="N134" s="8"/>
      <c r="O134" s="8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8"/>
      <c r="N135" s="8"/>
      <c r="O135" s="8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8"/>
      <c r="N136" s="8"/>
      <c r="O136" s="8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8"/>
      <c r="N137" s="8"/>
      <c r="O137" s="8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8"/>
      <c r="N138" s="8"/>
      <c r="O138" s="8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8"/>
      <c r="N139" s="8"/>
      <c r="O139" s="8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8"/>
      <c r="N140" s="8"/>
      <c r="O140" s="8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8"/>
      <c r="N141" s="8"/>
      <c r="O141" s="8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8"/>
      <c r="N142" s="8"/>
      <c r="O142" s="8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8"/>
      <c r="N143" s="8"/>
      <c r="O143" s="8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spans="1:30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8"/>
      <c r="N144" s="8"/>
      <c r="O144" s="8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8"/>
      <c r="N145" s="8"/>
      <c r="O145" s="8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8"/>
      <c r="N146" s="8"/>
      <c r="O146" s="8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8"/>
      <c r="N147" s="8"/>
      <c r="O147" s="8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8"/>
      <c r="N148" s="8"/>
      <c r="O148" s="8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8"/>
      <c r="N149" s="8"/>
      <c r="O149" s="8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8"/>
      <c r="N150" s="8"/>
      <c r="O150" s="8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8"/>
      <c r="N151" s="8"/>
      <c r="O151" s="8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8"/>
      <c r="N152" s="8"/>
      <c r="O152" s="8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8"/>
      <c r="N153" s="8"/>
      <c r="O153" s="8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8"/>
      <c r="N154" s="8"/>
      <c r="O154" s="8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8"/>
      <c r="N155" s="8"/>
      <c r="O155" s="8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8"/>
      <c r="N156" s="8"/>
      <c r="O156" s="8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8"/>
      <c r="N157" s="8"/>
      <c r="O157" s="8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8"/>
      <c r="N158" s="8"/>
      <c r="O158" s="8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8"/>
      <c r="N159" s="8"/>
      <c r="O159" s="8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8"/>
      <c r="N160" s="8"/>
      <c r="O160" s="8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8"/>
      <c r="N161" s="8"/>
      <c r="O161" s="8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8"/>
      <c r="N162" s="8"/>
      <c r="O162" s="8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8"/>
      <c r="N163" s="8"/>
      <c r="O163" s="8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8"/>
      <c r="N164" s="8"/>
      <c r="O164" s="8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8"/>
      <c r="N165" s="8"/>
      <c r="O165" s="8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8"/>
      <c r="N166" s="8"/>
      <c r="O166" s="8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8"/>
      <c r="N167" s="8"/>
      <c r="O167" s="8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8"/>
      <c r="N168" s="8"/>
      <c r="O168" s="8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8"/>
      <c r="N169" s="8"/>
      <c r="O169" s="8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8"/>
      <c r="N170" s="8"/>
      <c r="O170" s="8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8"/>
      <c r="N171" s="8"/>
      <c r="O171" s="8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8"/>
      <c r="N172" s="8"/>
      <c r="O172" s="8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8"/>
      <c r="N173" s="8"/>
      <c r="O173" s="8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8"/>
      <c r="N174" s="8"/>
      <c r="O174" s="8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8"/>
      <c r="N175" s="8"/>
      <c r="O175" s="8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8"/>
      <c r="N176" s="8"/>
      <c r="O176" s="8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8"/>
      <c r="N177" s="8"/>
      <c r="O177" s="8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8"/>
      <c r="N178" s="8"/>
      <c r="O178" s="8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8"/>
      <c r="N179" s="8"/>
      <c r="O179" s="8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8"/>
      <c r="N180" s="8"/>
      <c r="O180" s="8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8"/>
      <c r="N181" s="8"/>
      <c r="O181" s="8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8"/>
      <c r="N182" s="8"/>
      <c r="O182" s="8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8"/>
      <c r="N183" s="8"/>
      <c r="O183" s="8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8"/>
      <c r="N184" s="8"/>
      <c r="O184" s="8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8"/>
      <c r="N185" s="8"/>
      <c r="O185" s="8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8"/>
      <c r="N186" s="8"/>
      <c r="O186" s="8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8"/>
      <c r="N187" s="8"/>
      <c r="O187" s="8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8"/>
      <c r="N188" s="8"/>
      <c r="O188" s="8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8"/>
      <c r="N189" s="8"/>
      <c r="O189" s="8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8"/>
      <c r="N190" s="8"/>
      <c r="O190" s="8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8"/>
      <c r="N191" s="8"/>
      <c r="O191" s="8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8"/>
      <c r="N192" s="8"/>
      <c r="O192" s="8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8"/>
      <c r="N193" s="8"/>
      <c r="O193" s="8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30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8"/>
      <c r="N194" s="8"/>
      <c r="O194" s="8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30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8"/>
      <c r="N195" s="8"/>
      <c r="O195" s="8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30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8"/>
      <c r="N196" s="8"/>
      <c r="O196" s="8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8"/>
      <c r="N197" s="8"/>
      <c r="O197" s="8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30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8"/>
      <c r="N198" s="8"/>
      <c r="O198" s="8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8"/>
      <c r="N199" s="8"/>
      <c r="O199" s="8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8"/>
      <c r="N200" s="8"/>
      <c r="O200" s="8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spans="1:30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8"/>
      <c r="N201" s="8"/>
      <c r="O201" s="8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spans="1:30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8"/>
      <c r="N202" s="8"/>
      <c r="O202" s="8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8"/>
      <c r="N203" s="8"/>
      <c r="O203" s="8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spans="1:30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8"/>
      <c r="N204" s="8"/>
      <c r="O204" s="8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8"/>
      <c r="N205" s="8"/>
      <c r="O205" s="8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spans="1:30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8"/>
      <c r="N206" s="8"/>
      <c r="O206" s="8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spans="1:30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8"/>
      <c r="N207" s="8"/>
      <c r="O207" s="8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spans="1:30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8"/>
      <c r="N208" s="8"/>
      <c r="O208" s="8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spans="1:30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8"/>
      <c r="N209" s="8"/>
      <c r="O209" s="8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spans="1:30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8"/>
      <c r="N210" s="8"/>
      <c r="O210" s="8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spans="1:30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8"/>
      <c r="N211" s="8"/>
      <c r="O211" s="8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spans="1:30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8"/>
      <c r="N212" s="8"/>
      <c r="O212" s="8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spans="1:30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8"/>
      <c r="N213" s="8"/>
      <c r="O213" s="8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spans="1:30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8"/>
      <c r="N214" s="8"/>
      <c r="O214" s="8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spans="1:30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8"/>
      <c r="N215" s="8"/>
      <c r="O215" s="8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spans="1:30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8"/>
      <c r="N216" s="8"/>
      <c r="O216" s="8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8"/>
      <c r="N217" s="8"/>
      <c r="O217" s="8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spans="1:30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8"/>
      <c r="N218" s="8"/>
      <c r="O218" s="8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spans="1:30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8"/>
      <c r="N219" s="8"/>
      <c r="O219" s="8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spans="1:30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8"/>
      <c r="N220" s="8"/>
      <c r="O220" s="8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spans="1:30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8"/>
      <c r="N221" s="8"/>
      <c r="O221" s="8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spans="1:30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8"/>
      <c r="N222" s="8"/>
      <c r="O222" s="8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spans="1:30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8"/>
      <c r="N223" s="8"/>
      <c r="O223" s="8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spans="1:30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8"/>
      <c r="N224" s="8"/>
      <c r="O224" s="8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spans="1:30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8"/>
      <c r="N225" s="8"/>
      <c r="O225" s="8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spans="1:30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8"/>
      <c r="N226" s="8"/>
      <c r="O226" s="8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spans="1:30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8"/>
      <c r="N227" s="8"/>
      <c r="O227" s="8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spans="1:30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8"/>
      <c r="N228" s="8"/>
      <c r="O228" s="8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spans="1:30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8"/>
      <c r="N229" s="8"/>
      <c r="O229" s="8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spans="1:30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8"/>
      <c r="N230" s="8"/>
      <c r="O230" s="8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spans="1:30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8"/>
      <c r="N231" s="8"/>
      <c r="O231" s="8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spans="1:30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8"/>
      <c r="N232" s="8"/>
      <c r="O232" s="8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spans="1:30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8"/>
      <c r="N233" s="8"/>
      <c r="O233" s="8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spans="1:30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8"/>
      <c r="N234" s="8"/>
      <c r="O234" s="8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spans="1:30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8"/>
      <c r="N235" s="8"/>
      <c r="O235" s="8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spans="1:30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8"/>
      <c r="N236" s="8"/>
      <c r="O236" s="8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spans="1:30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8"/>
      <c r="N237" s="8"/>
      <c r="O237" s="8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spans="1:30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8"/>
      <c r="N238" s="8"/>
      <c r="O238" s="8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spans="1:30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8"/>
      <c r="N239" s="8"/>
      <c r="O239" s="8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spans="1:30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8"/>
      <c r="N240" s="8"/>
      <c r="O240" s="8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spans="1:30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8"/>
      <c r="N241" s="8"/>
      <c r="O241" s="8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spans="1:30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8"/>
      <c r="N242" s="8"/>
      <c r="O242" s="8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spans="1:30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8"/>
      <c r="N243" s="8"/>
      <c r="O243" s="8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1:30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8"/>
      <c r="N244" s="8"/>
      <c r="O244" s="8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1:30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8"/>
      <c r="N245" s="8"/>
      <c r="O245" s="8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1:30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8"/>
      <c r="N246" s="8"/>
      <c r="O246" s="8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0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8"/>
      <c r="N247" s="8"/>
      <c r="O247" s="8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0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8"/>
      <c r="N248" s="8"/>
      <c r="O248" s="8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1:30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8"/>
      <c r="N249" s="8"/>
      <c r="O249" s="8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1:30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8"/>
      <c r="N250" s="8"/>
      <c r="O250" s="8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1:30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8"/>
      <c r="N251" s="8"/>
      <c r="O251" s="8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1:30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8"/>
      <c r="N252" s="8"/>
      <c r="O252" s="8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1:30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8"/>
      <c r="N253" s="8"/>
      <c r="O253" s="8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1:30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8"/>
      <c r="N254" s="8"/>
      <c r="O254" s="8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1:30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8"/>
      <c r="N255" s="8"/>
      <c r="O255" s="8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1:30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8"/>
      <c r="N256" s="8"/>
      <c r="O256" s="8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spans="1:30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8"/>
      <c r="N257" s="8"/>
      <c r="O257" s="8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spans="1:30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8"/>
      <c r="N258" s="8"/>
      <c r="O258" s="8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spans="1:30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8"/>
      <c r="N259" s="8"/>
      <c r="O259" s="8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spans="1:30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8"/>
      <c r="N260" s="8"/>
      <c r="O260" s="8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spans="1:30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8"/>
      <c r="N261" s="8"/>
      <c r="O261" s="8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spans="1:30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8"/>
      <c r="N262" s="8"/>
      <c r="O262" s="8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spans="1:30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8"/>
      <c r="N263" s="8"/>
      <c r="O263" s="8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spans="1:30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8"/>
      <c r="N264" s="8"/>
      <c r="O264" s="8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spans="1:30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8"/>
      <c r="N265" s="8"/>
      <c r="O265" s="8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spans="1:30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8"/>
      <c r="N266" s="8"/>
      <c r="O266" s="8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spans="1:30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8"/>
      <c r="N267" s="8"/>
      <c r="O267" s="8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spans="1:30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8"/>
      <c r="N268" s="8"/>
      <c r="O268" s="8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1:30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8"/>
      <c r="N269" s="8"/>
      <c r="O269" s="8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1:30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8"/>
      <c r="N270" s="8"/>
      <c r="O270" s="8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1:30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8"/>
      <c r="N271" s="8"/>
      <c r="O271" s="8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1:30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8"/>
      <c r="N272" s="8"/>
      <c r="O272" s="8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1:30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8"/>
      <c r="N273" s="8"/>
      <c r="O273" s="8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1:30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8"/>
      <c r="N274" s="8"/>
      <c r="O274" s="8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1:30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8"/>
      <c r="N275" s="8"/>
      <c r="O275" s="8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spans="1:30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8"/>
      <c r="N276" s="8"/>
      <c r="O276" s="8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spans="1:30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8"/>
      <c r="N277" s="8"/>
      <c r="O277" s="8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spans="1:30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8"/>
      <c r="N278" s="8"/>
      <c r="O278" s="8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spans="1:30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8"/>
      <c r="N279" s="8"/>
      <c r="O279" s="8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spans="1:30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8"/>
      <c r="N280" s="8"/>
      <c r="O280" s="8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spans="1:30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8"/>
      <c r="N281" s="8"/>
      <c r="O281" s="8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spans="1:30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8"/>
      <c r="N282" s="8"/>
      <c r="O282" s="8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</row>
    <row r="283" spans="1:30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8"/>
      <c r="N283" s="8"/>
      <c r="O283" s="8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</row>
    <row r="284" spans="1:30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8"/>
      <c r="N284" s="8"/>
      <c r="O284" s="8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</row>
    <row r="285" spans="1:30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8"/>
      <c r="N285" s="8"/>
      <c r="O285" s="8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</row>
    <row r="286" spans="1:30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8"/>
      <c r="N286" s="8"/>
      <c r="O286" s="8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</row>
    <row r="287" spans="1:30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8"/>
      <c r="N287" s="8"/>
      <c r="O287" s="8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spans="1:30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8"/>
      <c r="N288" s="8"/>
      <c r="O288" s="8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</row>
    <row r="289" spans="1:30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8"/>
      <c r="N289" s="8"/>
      <c r="O289" s="8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</row>
    <row r="290" spans="1:30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8"/>
      <c r="N290" s="8"/>
      <c r="O290" s="8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</row>
    <row r="291" spans="1:30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8"/>
      <c r="N291" s="8"/>
      <c r="O291" s="8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</row>
    <row r="292" spans="1:30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8"/>
      <c r="N292" s="8"/>
      <c r="O292" s="8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</row>
    <row r="293" spans="1:30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8"/>
      <c r="N293" s="8"/>
      <c r="O293" s="8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</row>
    <row r="294" spans="1:30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8"/>
      <c r="N294" s="8"/>
      <c r="O294" s="8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</row>
    <row r="295" spans="1:30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8"/>
      <c r="N295" s="8"/>
      <c r="O295" s="8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</row>
    <row r="296" spans="1:30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8"/>
      <c r="N296" s="8"/>
      <c r="O296" s="8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</row>
    <row r="297" spans="1:30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8"/>
      <c r="N297" s="8"/>
      <c r="O297" s="8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</row>
    <row r="298" spans="1:30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8"/>
      <c r="N298" s="8"/>
      <c r="O298" s="8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</row>
    <row r="299" spans="1:30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8"/>
      <c r="N299" s="8"/>
      <c r="O299" s="8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</row>
    <row r="300" spans="1:30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8"/>
      <c r="N300" s="8"/>
      <c r="O300" s="8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</row>
    <row r="301" spans="1:30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8"/>
      <c r="N301" s="8"/>
      <c r="O301" s="8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</row>
    <row r="302" spans="1:30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8"/>
      <c r="N302" s="8"/>
      <c r="O302" s="8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</row>
    <row r="303" spans="1:30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8"/>
      <c r="N303" s="8"/>
      <c r="O303" s="8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</row>
    <row r="304" spans="1:30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8"/>
      <c r="N304" s="8"/>
      <c r="O304" s="8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</row>
    <row r="305" spans="1:30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8"/>
      <c r="N305" s="8"/>
      <c r="O305" s="8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</row>
    <row r="306" spans="1:30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8"/>
      <c r="N306" s="8"/>
      <c r="O306" s="8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</row>
    <row r="307" spans="1:30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8"/>
      <c r="N307" s="8"/>
      <c r="O307" s="8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</row>
    <row r="308" spans="1:30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8"/>
      <c r="N308" s="8"/>
      <c r="O308" s="8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</row>
    <row r="309" spans="1:30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8"/>
      <c r="N309" s="8"/>
      <c r="O309" s="8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spans="1:30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8"/>
      <c r="N310" s="8"/>
      <c r="O310" s="8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spans="1:30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8"/>
      <c r="N311" s="8"/>
      <c r="O311" s="8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spans="1:30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8"/>
      <c r="N312" s="8"/>
      <c r="O312" s="8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spans="1:30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8"/>
      <c r="N313" s="8"/>
      <c r="O313" s="8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14" spans="1:30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8"/>
      <c r="N314" s="8"/>
      <c r="O314" s="8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</row>
    <row r="315" spans="1:30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8"/>
      <c r="N315" s="8"/>
      <c r="O315" s="8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</row>
    <row r="316" spans="1:30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8"/>
      <c r="N316" s="8"/>
      <c r="O316" s="8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</row>
    <row r="317" spans="1:30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8"/>
      <c r="N317" s="8"/>
      <c r="O317" s="8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</row>
    <row r="318" spans="1:30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8"/>
      <c r="N318" s="8"/>
      <c r="O318" s="8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</row>
    <row r="319" spans="1:30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8"/>
      <c r="N319" s="8"/>
      <c r="O319" s="8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</row>
    <row r="320" spans="1:30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8"/>
      <c r="N320" s="8"/>
      <c r="O320" s="8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  <row r="321" spans="1:30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8"/>
      <c r="N321" s="8"/>
      <c r="O321" s="8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</row>
    <row r="322" spans="1:30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8"/>
      <c r="N322" s="8"/>
      <c r="O322" s="8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</row>
    <row r="323" spans="1:30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8"/>
      <c r="N323" s="8"/>
      <c r="O323" s="8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</row>
    <row r="324" spans="1:30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8"/>
      <c r="N324" s="8"/>
      <c r="O324" s="8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</row>
    <row r="325" spans="1:30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8"/>
      <c r="N325" s="8"/>
      <c r="O325" s="8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</row>
    <row r="326" spans="1:30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8"/>
      <c r="N326" s="8"/>
      <c r="O326" s="8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</row>
    <row r="327" spans="1:30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8"/>
      <c r="N327" s="8"/>
      <c r="O327" s="8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</row>
    <row r="328" spans="1:30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8"/>
      <c r="N328" s="8"/>
      <c r="O328" s="8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</row>
    <row r="329" spans="1:30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8"/>
      <c r="N329" s="8"/>
      <c r="O329" s="8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</row>
    <row r="330" spans="1:30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8"/>
      <c r="N330" s="8"/>
      <c r="O330" s="8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</row>
    <row r="331" spans="1:30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8"/>
      <c r="N331" s="8"/>
      <c r="O331" s="8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</row>
    <row r="332" spans="1:30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8"/>
      <c r="N332" s="8"/>
      <c r="O332" s="8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</row>
    <row r="333" spans="1:30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8"/>
      <c r="N333" s="8"/>
      <c r="O333" s="8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</row>
    <row r="334" spans="1:30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8"/>
      <c r="N334" s="8"/>
      <c r="O334" s="8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</row>
    <row r="335" spans="1:30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8"/>
      <c r="N335" s="8"/>
      <c r="O335" s="8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</row>
    <row r="336" spans="1:30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8"/>
      <c r="N336" s="8"/>
      <c r="O336" s="8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</row>
    <row r="337" spans="1:30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8"/>
      <c r="N337" s="8"/>
      <c r="O337" s="8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</row>
    <row r="338" spans="1:30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8"/>
      <c r="N338" s="8"/>
      <c r="O338" s="8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</row>
    <row r="339" spans="1:30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8"/>
      <c r="N339" s="8"/>
      <c r="O339" s="8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</row>
    <row r="340" spans="1:30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8"/>
      <c r="N340" s="8"/>
      <c r="O340" s="8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</row>
    <row r="341" spans="1:30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8"/>
      <c r="N341" s="8"/>
      <c r="O341" s="8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</row>
    <row r="342" spans="1:30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8"/>
      <c r="N342" s="8"/>
      <c r="O342" s="8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</row>
    <row r="343" spans="1:30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8"/>
      <c r="N343" s="8"/>
      <c r="O343" s="8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</row>
    <row r="344" spans="1:30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8"/>
      <c r="N344" s="8"/>
      <c r="O344" s="8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</row>
    <row r="345" spans="1:30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8"/>
      <c r="N345" s="8"/>
      <c r="O345" s="8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</row>
    <row r="346" spans="1:30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8"/>
      <c r="N346" s="8"/>
      <c r="O346" s="8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</row>
    <row r="347" spans="1:30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8"/>
      <c r="N347" s="8"/>
      <c r="O347" s="8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</row>
    <row r="348" spans="1:30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8"/>
      <c r="N348" s="8"/>
      <c r="O348" s="8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</row>
    <row r="349" spans="1:30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8"/>
      <c r="N349" s="8"/>
      <c r="O349" s="8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</row>
    <row r="350" spans="1:30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8"/>
      <c r="N350" s="8"/>
      <c r="O350" s="8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</row>
    <row r="351" spans="1:30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8"/>
      <c r="N351" s="8"/>
      <c r="O351" s="8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</row>
    <row r="352" spans="1:30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8"/>
      <c r="N352" s="8"/>
      <c r="O352" s="8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</row>
    <row r="353" spans="1:30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8"/>
      <c r="N353" s="8"/>
      <c r="O353" s="8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</row>
    <row r="354" spans="1:30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8"/>
      <c r="N354" s="8"/>
      <c r="O354" s="8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</row>
    <row r="355" spans="1:30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8"/>
      <c r="N355" s="8"/>
      <c r="O355" s="8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</row>
    <row r="356" spans="1:30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8"/>
      <c r="N356" s="8"/>
      <c r="O356" s="8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</row>
    <row r="357" spans="1:30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8"/>
      <c r="N357" s="8"/>
      <c r="O357" s="8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</row>
    <row r="358" spans="1:30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8"/>
      <c r="N358" s="8"/>
      <c r="O358" s="8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</row>
    <row r="359" spans="1:30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8"/>
      <c r="N359" s="8"/>
      <c r="O359" s="8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</row>
    <row r="360" spans="1:30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8"/>
      <c r="N360" s="8"/>
      <c r="O360" s="8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</row>
    <row r="361" spans="1:30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8"/>
      <c r="N361" s="8"/>
      <c r="O361" s="8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</row>
    <row r="362" spans="1:30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8"/>
      <c r="N362" s="8"/>
      <c r="O362" s="8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</row>
    <row r="363" spans="1:30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8"/>
      <c r="N363" s="8"/>
      <c r="O363" s="8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</row>
    <row r="364" spans="1:30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8"/>
      <c r="N364" s="8"/>
      <c r="O364" s="8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</row>
    <row r="365" spans="1:30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8"/>
      <c r="N365" s="8"/>
      <c r="O365" s="8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</row>
    <row r="366" spans="1:30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8"/>
      <c r="N366" s="8"/>
      <c r="O366" s="8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</row>
    <row r="367" spans="1:30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8"/>
      <c r="N367" s="8"/>
      <c r="O367" s="8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</row>
    <row r="368" spans="1:30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8"/>
      <c r="N368" s="8"/>
      <c r="O368" s="8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</row>
    <row r="369" spans="1:30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8"/>
      <c r="N369" s="8"/>
      <c r="O369" s="8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</row>
    <row r="370" spans="1:30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8"/>
      <c r="N370" s="8"/>
      <c r="O370" s="8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</row>
    <row r="371" spans="1:30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8"/>
      <c r="N371" s="8"/>
      <c r="O371" s="8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</row>
    <row r="372" spans="1:30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8"/>
      <c r="N372" s="8"/>
      <c r="O372" s="8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</row>
    <row r="373" spans="1:30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8"/>
      <c r="N373" s="8"/>
      <c r="O373" s="8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</row>
    <row r="374" spans="1:30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8"/>
      <c r="N374" s="8"/>
      <c r="O374" s="8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</row>
    <row r="375" spans="1:30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8"/>
      <c r="N375" s="8"/>
      <c r="O375" s="8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</row>
    <row r="376" spans="1:30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8"/>
      <c r="N376" s="8"/>
      <c r="O376" s="8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</row>
    <row r="377" spans="1:30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8"/>
      <c r="N377" s="8"/>
      <c r="O377" s="8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</row>
    <row r="378" spans="1:30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8"/>
      <c r="N378" s="8"/>
      <c r="O378" s="8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</row>
    <row r="379" spans="1:30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8"/>
      <c r="N379" s="8"/>
      <c r="O379" s="8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</row>
    <row r="380" spans="1:30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8"/>
      <c r="N380" s="8"/>
      <c r="O380" s="8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</row>
    <row r="381" spans="1:30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8"/>
      <c r="N381" s="8"/>
      <c r="O381" s="8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</row>
    <row r="382" spans="1:30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8"/>
      <c r="N382" s="8"/>
      <c r="O382" s="8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</row>
    <row r="383" spans="1:30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8"/>
      <c r="N383" s="8"/>
      <c r="O383" s="8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</row>
    <row r="384" spans="1:30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8"/>
      <c r="N384" s="8"/>
      <c r="O384" s="8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</row>
    <row r="385" spans="1:30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8"/>
      <c r="N385" s="8"/>
      <c r="O385" s="8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</row>
    <row r="386" spans="1:30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8"/>
      <c r="N386" s="8"/>
      <c r="O386" s="8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</row>
    <row r="387" spans="1:30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8"/>
      <c r="N387" s="8"/>
      <c r="O387" s="8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spans="1:30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8"/>
      <c r="N388" s="8"/>
      <c r="O388" s="8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89" spans="1:30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8"/>
      <c r="N389" s="8"/>
      <c r="O389" s="8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</row>
    <row r="390" spans="1:30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8"/>
      <c r="N390" s="8"/>
      <c r="O390" s="8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</row>
    <row r="391" spans="1:30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8"/>
      <c r="N391" s="8"/>
      <c r="O391" s="8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</row>
    <row r="392" spans="1:30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8"/>
      <c r="N392" s="8"/>
      <c r="O392" s="8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</row>
    <row r="393" spans="1:30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8"/>
      <c r="N393" s="8"/>
      <c r="O393" s="8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</row>
    <row r="394" spans="1:30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8"/>
      <c r="N394" s="8"/>
      <c r="O394" s="8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spans="1:30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8"/>
      <c r="N395" s="8"/>
      <c r="O395" s="8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</row>
    <row r="396" spans="1:30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8"/>
      <c r="N396" s="8"/>
      <c r="O396" s="8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</row>
    <row r="397" spans="1:30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8"/>
      <c r="N397" s="8"/>
      <c r="O397" s="8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</row>
    <row r="398" spans="1:30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8"/>
      <c r="N398" s="8"/>
      <c r="O398" s="8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</row>
    <row r="399" spans="1:30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8"/>
      <c r="N399" s="8"/>
      <c r="O399" s="8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</row>
    <row r="400" spans="1:30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8"/>
      <c r="N400" s="8"/>
      <c r="O400" s="8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</row>
    <row r="401" spans="1:30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8"/>
      <c r="N401" s="8"/>
      <c r="O401" s="8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</row>
    <row r="402" spans="1:30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8"/>
      <c r="N402" s="8"/>
      <c r="O402" s="8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</row>
    <row r="403" spans="1:30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8"/>
      <c r="N403" s="8"/>
      <c r="O403" s="8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</row>
    <row r="404" spans="1:30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8"/>
      <c r="N404" s="8"/>
      <c r="O404" s="8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</row>
    <row r="405" spans="1:30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8"/>
      <c r="N405" s="8"/>
      <c r="O405" s="8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</row>
    <row r="406" spans="1:30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8"/>
      <c r="N406" s="8"/>
      <c r="O406" s="8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</row>
    <row r="407" spans="1:30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8"/>
      <c r="N407" s="8"/>
      <c r="O407" s="8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</row>
    <row r="408" spans="1:30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8"/>
      <c r="N408" s="8"/>
      <c r="O408" s="8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</row>
    <row r="409" spans="1:30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8"/>
      <c r="N409" s="8"/>
      <c r="O409" s="8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</row>
    <row r="410" spans="1:30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8"/>
      <c r="N410" s="8"/>
      <c r="O410" s="8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</row>
    <row r="411" spans="1:30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8"/>
      <c r="N411" s="8"/>
      <c r="O411" s="8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</row>
    <row r="412" spans="1:30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8"/>
      <c r="N412" s="8"/>
      <c r="O412" s="8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</row>
    <row r="413" spans="1:30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8"/>
      <c r="N413" s="8"/>
      <c r="O413" s="8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</row>
    <row r="414" spans="1:30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8"/>
      <c r="N414" s="8"/>
      <c r="O414" s="8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</row>
    <row r="415" spans="1:30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8"/>
      <c r="N415" s="8"/>
      <c r="O415" s="8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</row>
    <row r="416" spans="1:30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8"/>
      <c r="N416" s="8"/>
      <c r="O416" s="8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</row>
    <row r="417" spans="1:30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8"/>
      <c r="N417" s="8"/>
      <c r="O417" s="8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</row>
    <row r="418" spans="1:30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8"/>
      <c r="N418" s="8"/>
      <c r="O418" s="8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</row>
    <row r="419" spans="1:30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8"/>
      <c r="N419" s="8"/>
      <c r="O419" s="8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</row>
    <row r="420" spans="1:30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8"/>
      <c r="N420" s="8"/>
      <c r="O420" s="8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</row>
    <row r="421" spans="1:30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8"/>
      <c r="N421" s="8"/>
      <c r="O421" s="8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</row>
    <row r="422" spans="1:30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8"/>
      <c r="N422" s="8"/>
      <c r="O422" s="8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</row>
    <row r="423" spans="1:30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8"/>
      <c r="N423" s="8"/>
      <c r="O423" s="8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</row>
    <row r="424" spans="1:30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8"/>
      <c r="N424" s="8"/>
      <c r="O424" s="8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</row>
    <row r="425" spans="1:30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8"/>
      <c r="N425" s="8"/>
      <c r="O425" s="8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</row>
    <row r="426" spans="1:30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8"/>
      <c r="N426" s="8"/>
      <c r="O426" s="8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</row>
    <row r="427" spans="1:30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8"/>
      <c r="N427" s="8"/>
      <c r="O427" s="8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</row>
    <row r="428" spans="1:30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8"/>
      <c r="N428" s="8"/>
      <c r="O428" s="8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</row>
    <row r="429" spans="1:30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8"/>
      <c r="N429" s="8"/>
      <c r="O429" s="8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</row>
    <row r="430" spans="1:30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8"/>
      <c r="N430" s="8"/>
      <c r="O430" s="8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</row>
    <row r="431" spans="1:30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8"/>
      <c r="N431" s="8"/>
      <c r="O431" s="8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</row>
    <row r="432" spans="1:30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8"/>
      <c r="N432" s="8"/>
      <c r="O432" s="8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</row>
    <row r="433" spans="1:30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8"/>
      <c r="N433" s="8"/>
      <c r="O433" s="8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</row>
    <row r="434" spans="1:30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8"/>
      <c r="N434" s="8"/>
      <c r="O434" s="8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</row>
    <row r="435" spans="1:30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8"/>
      <c r="N435" s="8"/>
      <c r="O435" s="8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</row>
    <row r="436" spans="1:30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8"/>
      <c r="N436" s="8"/>
      <c r="O436" s="8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</row>
    <row r="437" spans="1:30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8"/>
      <c r="N437" s="8"/>
      <c r="O437" s="8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</row>
    <row r="438" spans="1:30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8"/>
      <c r="N438" s="8"/>
      <c r="O438" s="8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</row>
    <row r="439" spans="1:30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8"/>
      <c r="N439" s="8"/>
      <c r="O439" s="8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</row>
    <row r="440" spans="1:30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8"/>
      <c r="N440" s="8"/>
      <c r="O440" s="8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</row>
    <row r="441" spans="1:30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8"/>
      <c r="N441" s="8"/>
      <c r="O441" s="8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</row>
    <row r="442" spans="1:30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8"/>
      <c r="N442" s="8"/>
      <c r="O442" s="8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</row>
    <row r="443" spans="1:30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8"/>
      <c r="N443" s="8"/>
      <c r="O443" s="8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</row>
    <row r="444" spans="1:30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8"/>
      <c r="N444" s="8"/>
      <c r="O444" s="8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</row>
    <row r="445" spans="1:30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8"/>
      <c r="N445" s="8"/>
      <c r="O445" s="8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</row>
    <row r="446" spans="1:30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8"/>
      <c r="N446" s="8"/>
      <c r="O446" s="8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</row>
    <row r="447" spans="1:30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8"/>
      <c r="N447" s="8"/>
      <c r="O447" s="8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</row>
    <row r="448" spans="1:30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8"/>
      <c r="N448" s="8"/>
      <c r="O448" s="8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</row>
    <row r="449" spans="1:30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8"/>
      <c r="N449" s="8"/>
      <c r="O449" s="8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</row>
    <row r="450" spans="1:30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8"/>
      <c r="N450" s="8"/>
      <c r="O450" s="8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</row>
    <row r="451" spans="1:30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8"/>
      <c r="N451" s="8"/>
      <c r="O451" s="8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</row>
    <row r="452" spans="1:30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8"/>
      <c r="N452" s="8"/>
      <c r="O452" s="8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</row>
    <row r="453" spans="1:30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8"/>
      <c r="N453" s="8"/>
      <c r="O453" s="8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</row>
    <row r="454" spans="1:30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8"/>
      <c r="N454" s="8"/>
      <c r="O454" s="8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</row>
    <row r="455" spans="1:30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8"/>
      <c r="N455" s="8"/>
      <c r="O455" s="8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</row>
    <row r="456" spans="1:30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8"/>
      <c r="N456" s="8"/>
      <c r="O456" s="8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</row>
    <row r="457" spans="1:30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8"/>
      <c r="N457" s="8"/>
      <c r="O457" s="8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</row>
    <row r="458" spans="1:30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8"/>
      <c r="N458" s="8"/>
      <c r="O458" s="8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</row>
    <row r="459" spans="1:30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8"/>
      <c r="N459" s="8"/>
      <c r="O459" s="8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</row>
    <row r="460" spans="1:30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8"/>
      <c r="N460" s="8"/>
      <c r="O460" s="8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</row>
    <row r="461" spans="1:30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8"/>
      <c r="N461" s="8"/>
      <c r="O461" s="8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</row>
    <row r="462" spans="1:30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8"/>
      <c r="N462" s="8"/>
      <c r="O462" s="8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</row>
    <row r="463" spans="1:30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8"/>
      <c r="N463" s="8"/>
      <c r="O463" s="8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</row>
    <row r="464" spans="1:30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8"/>
      <c r="N464" s="8"/>
      <c r="O464" s="8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</row>
    <row r="465" spans="1:30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8"/>
      <c r="N465" s="8"/>
      <c r="O465" s="8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</row>
    <row r="466" spans="1:30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8"/>
      <c r="N466" s="8"/>
      <c r="O466" s="8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</row>
    <row r="467" spans="1:30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8"/>
      <c r="N467" s="8"/>
      <c r="O467" s="8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</row>
    <row r="468" spans="1:30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8"/>
      <c r="N468" s="8"/>
      <c r="O468" s="8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</row>
    <row r="469" spans="1:30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8"/>
      <c r="N469" s="8"/>
      <c r="O469" s="8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</row>
    <row r="470" spans="1:30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8"/>
      <c r="N470" s="8"/>
      <c r="O470" s="8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</row>
    <row r="471" spans="1:30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8"/>
      <c r="N471" s="8"/>
      <c r="O471" s="8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</row>
    <row r="472" spans="1:30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8"/>
      <c r="N472" s="8"/>
      <c r="O472" s="8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</row>
    <row r="473" spans="1:30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8"/>
      <c r="N473" s="8"/>
      <c r="O473" s="8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</row>
    <row r="474" spans="1:30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8"/>
      <c r="N474" s="8"/>
      <c r="O474" s="8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</row>
    <row r="475" spans="1:30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8"/>
      <c r="N475" s="8"/>
      <c r="O475" s="8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</row>
    <row r="476" spans="1:30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8"/>
      <c r="N476" s="8"/>
      <c r="O476" s="8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</row>
    <row r="477" spans="1:30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8"/>
      <c r="N477" s="8"/>
      <c r="O477" s="8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</row>
    <row r="478" spans="1:30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8"/>
      <c r="N478" s="8"/>
      <c r="O478" s="8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</row>
    <row r="479" spans="1:30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8"/>
      <c r="N479" s="8"/>
      <c r="O479" s="8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</row>
    <row r="480" spans="1:30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8"/>
      <c r="N480" s="8"/>
      <c r="O480" s="8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</row>
    <row r="481" spans="1:30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8"/>
      <c r="N481" s="8"/>
      <c r="O481" s="8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</row>
    <row r="482" spans="1:30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8"/>
      <c r="N482" s="8"/>
      <c r="O482" s="8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</row>
    <row r="483" spans="1:30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8"/>
      <c r="N483" s="8"/>
      <c r="O483" s="8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</row>
    <row r="484" spans="1:30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8"/>
      <c r="N484" s="8"/>
      <c r="O484" s="8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</row>
    <row r="485" spans="1:30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8"/>
      <c r="N485" s="8"/>
      <c r="O485" s="8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</row>
    <row r="486" spans="1:30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8"/>
      <c r="N486" s="8"/>
      <c r="O486" s="8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</row>
    <row r="487" spans="1:30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8"/>
      <c r="N487" s="8"/>
      <c r="O487" s="8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</row>
    <row r="488" spans="1:30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8"/>
      <c r="N488" s="8"/>
      <c r="O488" s="8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</row>
    <row r="489" spans="1:30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8"/>
      <c r="N489" s="8"/>
      <c r="O489" s="8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</row>
    <row r="490" spans="1:30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8"/>
      <c r="N490" s="8"/>
      <c r="O490" s="8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</row>
    <row r="491" spans="1:30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8"/>
      <c r="N491" s="8"/>
      <c r="O491" s="8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</row>
    <row r="492" spans="1:30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8"/>
      <c r="N492" s="8"/>
      <c r="O492" s="8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</row>
    <row r="493" spans="1:30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8"/>
      <c r="N493" s="8"/>
      <c r="O493" s="8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</row>
    <row r="494" spans="1:30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8"/>
      <c r="N494" s="8"/>
      <c r="O494" s="8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</row>
    <row r="495" spans="1:30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8"/>
      <c r="N495" s="8"/>
      <c r="O495" s="8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</row>
    <row r="496" spans="1:30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8"/>
      <c r="N496" s="8"/>
      <c r="O496" s="8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</row>
    <row r="497" spans="1:30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8"/>
      <c r="N497" s="8"/>
      <c r="O497" s="8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</row>
    <row r="498" spans="1:30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8"/>
      <c r="N498" s="8"/>
      <c r="O498" s="8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</row>
    <row r="499" spans="1:30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8"/>
      <c r="N499" s="8"/>
      <c r="O499" s="8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</row>
    <row r="500" spans="1:30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8"/>
      <c r="N500" s="8"/>
      <c r="O500" s="8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</row>
    <row r="501" spans="1:30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8"/>
      <c r="N501" s="8"/>
      <c r="O501" s="8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</row>
    <row r="502" spans="1:30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8"/>
      <c r="N502" s="8"/>
      <c r="O502" s="8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</row>
    <row r="503" spans="1:30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8"/>
      <c r="N503" s="8"/>
      <c r="O503" s="8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</row>
    <row r="504" spans="1:30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8"/>
      <c r="N504" s="8"/>
      <c r="O504" s="8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</row>
    <row r="505" spans="1:30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8"/>
      <c r="N505" s="8"/>
      <c r="O505" s="8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</row>
    <row r="506" spans="1:30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8"/>
      <c r="N506" s="8"/>
      <c r="O506" s="8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</row>
    <row r="507" spans="1:30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8"/>
      <c r="N507" s="8"/>
      <c r="O507" s="8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</row>
    <row r="508" spans="1:30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8"/>
      <c r="N508" s="8"/>
      <c r="O508" s="8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</row>
    <row r="509" spans="1:30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8"/>
      <c r="N509" s="8"/>
      <c r="O509" s="8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</row>
    <row r="510" spans="1:30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8"/>
      <c r="N510" s="8"/>
      <c r="O510" s="8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</row>
    <row r="511" spans="1:30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8"/>
      <c r="N511" s="8"/>
      <c r="O511" s="8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</row>
    <row r="512" spans="1:30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8"/>
      <c r="N512" s="8"/>
      <c r="O512" s="8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</row>
    <row r="513" spans="1:30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8"/>
      <c r="N513" s="8"/>
      <c r="O513" s="8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</row>
    <row r="514" spans="1:30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8"/>
      <c r="N514" s="8"/>
      <c r="O514" s="8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</row>
    <row r="515" spans="1:30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8"/>
      <c r="N515" s="8"/>
      <c r="O515" s="8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</row>
    <row r="516" spans="1:30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8"/>
      <c r="N516" s="8"/>
      <c r="O516" s="8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</row>
    <row r="517" spans="1:30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8"/>
      <c r="N517" s="8"/>
      <c r="O517" s="8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</row>
    <row r="518" spans="1:30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8"/>
      <c r="N518" s="8"/>
      <c r="O518" s="8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</row>
    <row r="519" spans="1:30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8"/>
      <c r="N519" s="8"/>
      <c r="O519" s="8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</row>
    <row r="520" spans="1:30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8"/>
      <c r="N520" s="8"/>
      <c r="O520" s="8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</row>
    <row r="521" spans="1:30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8"/>
      <c r="N521" s="8"/>
      <c r="O521" s="8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</row>
    <row r="522" spans="1:30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8"/>
      <c r="N522" s="8"/>
      <c r="O522" s="8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</row>
    <row r="523" spans="1:30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8"/>
      <c r="N523" s="8"/>
      <c r="O523" s="8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</row>
    <row r="524" spans="1:30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8"/>
      <c r="N524" s="8"/>
      <c r="O524" s="8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</row>
    <row r="525" spans="1:30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8"/>
      <c r="N525" s="8"/>
      <c r="O525" s="8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</row>
    <row r="526" spans="1:30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8"/>
      <c r="N526" s="8"/>
      <c r="O526" s="8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</row>
    <row r="527" spans="1:30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8"/>
      <c r="N527" s="8"/>
      <c r="O527" s="8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</row>
    <row r="528" spans="1:30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8"/>
      <c r="N528" s="8"/>
      <c r="O528" s="8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</row>
    <row r="529" spans="1:30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8"/>
      <c r="N529" s="8"/>
      <c r="O529" s="8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</row>
    <row r="530" spans="1:30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8"/>
      <c r="N530" s="8"/>
      <c r="O530" s="8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</row>
    <row r="531" spans="1:30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8"/>
      <c r="N531" s="8"/>
      <c r="O531" s="8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</row>
    <row r="532" spans="1:30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8"/>
      <c r="N532" s="8"/>
      <c r="O532" s="8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</row>
    <row r="533" spans="1:30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8"/>
      <c r="N533" s="8"/>
      <c r="O533" s="8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</row>
    <row r="534" spans="1:30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8"/>
      <c r="N534" s="8"/>
      <c r="O534" s="8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</row>
    <row r="535" spans="1:30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8"/>
      <c r="N535" s="8"/>
      <c r="O535" s="8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</row>
    <row r="536" spans="1:30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8"/>
      <c r="N536" s="8"/>
      <c r="O536" s="8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</row>
    <row r="537" spans="1:30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8"/>
      <c r="N537" s="8"/>
      <c r="O537" s="8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</row>
    <row r="538" spans="1:30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8"/>
      <c r="N538" s="8"/>
      <c r="O538" s="8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</row>
    <row r="539" spans="1:30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8"/>
      <c r="N539" s="8"/>
      <c r="O539" s="8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</row>
    <row r="540" spans="1:30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8"/>
      <c r="N540" s="8"/>
      <c r="O540" s="8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</row>
    <row r="541" spans="1:30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8"/>
      <c r="N541" s="8"/>
      <c r="O541" s="8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</row>
    <row r="542" spans="1:30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8"/>
      <c r="N542" s="8"/>
      <c r="O542" s="8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</row>
    <row r="543" spans="1:30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8"/>
      <c r="N543" s="8"/>
      <c r="O543" s="8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</row>
    <row r="544" spans="1:30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8"/>
      <c r="N544" s="8"/>
      <c r="O544" s="8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</row>
    <row r="545" spans="1:30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8"/>
      <c r="N545" s="8"/>
      <c r="O545" s="8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</row>
    <row r="546" spans="1:30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8"/>
      <c r="N546" s="8"/>
      <c r="O546" s="8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</row>
    <row r="547" spans="1:30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8"/>
      <c r="N547" s="8"/>
      <c r="O547" s="8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</row>
    <row r="548" spans="1:30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8"/>
      <c r="N548" s="8"/>
      <c r="O548" s="8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</row>
    <row r="549" spans="1:30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8"/>
      <c r="N549" s="8"/>
      <c r="O549" s="8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</row>
    <row r="550" spans="1:30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8"/>
      <c r="N550" s="8"/>
      <c r="O550" s="8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</row>
    <row r="551" spans="1:30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8"/>
      <c r="N551" s="8"/>
      <c r="O551" s="8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</row>
    <row r="552" spans="1:30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8"/>
      <c r="N552" s="8"/>
      <c r="O552" s="8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</row>
    <row r="553" spans="1:30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8"/>
      <c r="N553" s="8"/>
      <c r="O553" s="8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</row>
    <row r="554" spans="1:30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8"/>
      <c r="N554" s="8"/>
      <c r="O554" s="8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</row>
    <row r="555" spans="1:30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8"/>
      <c r="N555" s="8"/>
      <c r="O555" s="8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</row>
    <row r="556" spans="1:30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8"/>
      <c r="N556" s="8"/>
      <c r="O556" s="8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</row>
    <row r="557" spans="1:30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8"/>
      <c r="N557" s="8"/>
      <c r="O557" s="8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</row>
    <row r="558" spans="1:30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8"/>
      <c r="N558" s="8"/>
      <c r="O558" s="8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</row>
    <row r="559" spans="1:30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8"/>
      <c r="N559" s="8"/>
      <c r="O559" s="8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</row>
    <row r="560" spans="1:30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8"/>
      <c r="N560" s="8"/>
      <c r="O560" s="8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</row>
    <row r="561" spans="1:30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8"/>
      <c r="N561" s="8"/>
      <c r="O561" s="8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</row>
    <row r="562" spans="1:30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8"/>
      <c r="N562" s="8"/>
      <c r="O562" s="8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</row>
    <row r="563" spans="1:30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8"/>
      <c r="N563" s="8"/>
      <c r="O563" s="8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</row>
    <row r="564" spans="1:30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8"/>
      <c r="N564" s="8"/>
      <c r="O564" s="8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</row>
    <row r="565" spans="1:30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8"/>
      <c r="N565" s="8"/>
      <c r="O565" s="8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</row>
    <row r="566" spans="1:30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8"/>
      <c r="N566" s="8"/>
      <c r="O566" s="8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</row>
    <row r="567" spans="1:30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8"/>
      <c r="N567" s="8"/>
      <c r="O567" s="8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</row>
    <row r="568" spans="1:30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8"/>
      <c r="N568" s="8"/>
      <c r="O568" s="8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</row>
    <row r="569" spans="1:30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8"/>
      <c r="N569" s="8"/>
      <c r="O569" s="8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</row>
    <row r="570" spans="1:30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8"/>
      <c r="N570" s="8"/>
      <c r="O570" s="8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</row>
    <row r="571" spans="1:30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8"/>
      <c r="N571" s="8"/>
      <c r="O571" s="8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</row>
    <row r="572" spans="1:30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8"/>
      <c r="N572" s="8"/>
      <c r="O572" s="8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</row>
    <row r="573" spans="1:30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8"/>
      <c r="N573" s="8"/>
      <c r="O573" s="8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</row>
    <row r="574" spans="1:30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8"/>
      <c r="N574" s="8"/>
      <c r="O574" s="8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</row>
    <row r="575" spans="1:30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8"/>
      <c r="N575" s="8"/>
      <c r="O575" s="8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</row>
    <row r="576" spans="1:30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8"/>
      <c r="N576" s="8"/>
      <c r="O576" s="8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</row>
    <row r="577" spans="1:30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8"/>
      <c r="N577" s="8"/>
      <c r="O577" s="8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</row>
    <row r="578" spans="1:30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8"/>
      <c r="N578" s="8"/>
      <c r="O578" s="8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</row>
    <row r="579" spans="1:30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8"/>
      <c r="N579" s="8"/>
      <c r="O579" s="8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</row>
    <row r="580" spans="1:30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8"/>
      <c r="N580" s="8"/>
      <c r="O580" s="8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</row>
    <row r="581" spans="1:30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8"/>
      <c r="N581" s="8"/>
      <c r="O581" s="8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</row>
    <row r="582" spans="1:30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8"/>
      <c r="N582" s="8"/>
      <c r="O582" s="8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</row>
    <row r="583" spans="1:30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8"/>
      <c r="N583" s="8"/>
      <c r="O583" s="8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</row>
    <row r="584" spans="1:30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8"/>
      <c r="N584" s="8"/>
      <c r="O584" s="8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</row>
    <row r="585" spans="1:30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8"/>
      <c r="N585" s="8"/>
      <c r="O585" s="8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</row>
    <row r="586" spans="1:30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8"/>
      <c r="N586" s="8"/>
      <c r="O586" s="8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</row>
    <row r="587" spans="1:30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8"/>
      <c r="N587" s="8"/>
      <c r="O587" s="8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</row>
    <row r="588" spans="1:30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8"/>
      <c r="N588" s="8"/>
      <c r="O588" s="8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</row>
    <row r="589" spans="1:30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8"/>
      <c r="N589" s="8"/>
      <c r="O589" s="8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</row>
    <row r="590" spans="1:30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8"/>
      <c r="N590" s="8"/>
      <c r="O590" s="8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</row>
    <row r="591" spans="1:30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8"/>
      <c r="N591" s="8"/>
      <c r="O591" s="8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</row>
    <row r="592" spans="1:30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8"/>
      <c r="N592" s="8"/>
      <c r="O592" s="8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</row>
    <row r="593" spans="1:30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8"/>
      <c r="N593" s="8"/>
      <c r="O593" s="8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</row>
    <row r="594" spans="1:30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8"/>
      <c r="N594" s="8"/>
      <c r="O594" s="8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</row>
    <row r="595" spans="1:30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8"/>
      <c r="N595" s="8"/>
      <c r="O595" s="8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</row>
    <row r="596" spans="1:30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8"/>
      <c r="N596" s="8"/>
      <c r="O596" s="8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</row>
    <row r="597" spans="1:30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8"/>
      <c r="N597" s="8"/>
      <c r="O597" s="8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</row>
    <row r="598" spans="1:30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8"/>
      <c r="N598" s="8"/>
      <c r="O598" s="8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</row>
    <row r="599" spans="1:30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8"/>
      <c r="N599" s="8"/>
      <c r="O599" s="8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</row>
    <row r="600" spans="1:30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8"/>
      <c r="N600" s="8"/>
      <c r="O600" s="8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</row>
    <row r="601" spans="1:30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8"/>
      <c r="N601" s="8"/>
      <c r="O601" s="8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</row>
    <row r="602" spans="1:30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8"/>
      <c r="N602" s="8"/>
      <c r="O602" s="8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</row>
    <row r="603" spans="1:30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8"/>
      <c r="N603" s="8"/>
      <c r="O603" s="8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</row>
    <row r="604" spans="1:30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8"/>
      <c r="N604" s="8"/>
      <c r="O604" s="8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</row>
    <row r="605" spans="1:30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8"/>
      <c r="N605" s="8"/>
      <c r="O605" s="8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</row>
    <row r="606" spans="1:30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8"/>
      <c r="N606" s="8"/>
      <c r="O606" s="8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</row>
    <row r="607" spans="1:30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8"/>
      <c r="N607" s="8"/>
      <c r="O607" s="8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</row>
    <row r="608" spans="1:30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8"/>
      <c r="N608" s="8"/>
      <c r="O608" s="8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</row>
    <row r="609" spans="1:30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8"/>
      <c r="N609" s="8"/>
      <c r="O609" s="8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</row>
    <row r="610" spans="1:30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8"/>
      <c r="N610" s="8"/>
      <c r="O610" s="8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</row>
    <row r="611" spans="1:30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8"/>
      <c r="N611" s="8"/>
      <c r="O611" s="8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</row>
    <row r="612" spans="1:30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8"/>
      <c r="N612" s="8"/>
      <c r="O612" s="8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</row>
    <row r="613" spans="1:30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8"/>
      <c r="N613" s="8"/>
      <c r="O613" s="8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</row>
    <row r="614" spans="1:30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8"/>
      <c r="N614" s="8"/>
      <c r="O614" s="8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</row>
    <row r="615" spans="1:30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8"/>
      <c r="N615" s="8"/>
      <c r="O615" s="8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</row>
    <row r="616" spans="1:30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8"/>
      <c r="N616" s="8"/>
      <c r="O616" s="8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</row>
    <row r="617" spans="1:30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8"/>
      <c r="N617" s="8"/>
      <c r="O617" s="8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</row>
    <row r="618" spans="1:30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8"/>
      <c r="N618" s="8"/>
      <c r="O618" s="8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</row>
    <row r="619" spans="1:30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8"/>
      <c r="N619" s="8"/>
      <c r="O619" s="8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</row>
    <row r="620" spans="1:30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8"/>
      <c r="N620" s="8"/>
      <c r="O620" s="8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</row>
    <row r="621" spans="1:30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8"/>
      <c r="N621" s="8"/>
      <c r="O621" s="8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</row>
    <row r="622" spans="1:30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8"/>
      <c r="N622" s="8"/>
      <c r="O622" s="8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</row>
    <row r="623" spans="1:30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8"/>
      <c r="N623" s="8"/>
      <c r="O623" s="8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</row>
    <row r="624" spans="1:30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8"/>
      <c r="N624" s="8"/>
      <c r="O624" s="8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</row>
    <row r="625" spans="1:30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8"/>
      <c r="N625" s="8"/>
      <c r="O625" s="8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</row>
    <row r="626" spans="1:30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8"/>
      <c r="N626" s="8"/>
      <c r="O626" s="8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</row>
    <row r="627" spans="1:30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8"/>
      <c r="N627" s="8"/>
      <c r="O627" s="8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</row>
    <row r="628" spans="1:30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8"/>
      <c r="N628" s="8"/>
      <c r="O628" s="8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</row>
    <row r="629" spans="1:30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8"/>
      <c r="N629" s="8"/>
      <c r="O629" s="8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</row>
    <row r="630" spans="1:30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8"/>
      <c r="N630" s="8"/>
      <c r="O630" s="8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</row>
    <row r="631" spans="1:30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8"/>
      <c r="N631" s="8"/>
      <c r="O631" s="8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</row>
    <row r="632" spans="1:30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8"/>
      <c r="N632" s="8"/>
      <c r="O632" s="8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</row>
    <row r="633" spans="1:30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8"/>
      <c r="N633" s="8"/>
      <c r="O633" s="8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</row>
    <row r="634" spans="1:30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8"/>
      <c r="N634" s="8"/>
      <c r="O634" s="8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</row>
    <row r="635" spans="1:30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8"/>
      <c r="N635" s="8"/>
      <c r="O635" s="8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</row>
    <row r="636" spans="1:30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8"/>
      <c r="N636" s="8"/>
      <c r="O636" s="8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</row>
    <row r="637" spans="1:30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8"/>
      <c r="N637" s="8"/>
      <c r="O637" s="8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</row>
    <row r="638" spans="1:30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8"/>
      <c r="N638" s="8"/>
      <c r="O638" s="8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</row>
    <row r="639" spans="1:30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8"/>
      <c r="N639" s="8"/>
      <c r="O639" s="8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</row>
    <row r="640" spans="1:30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8"/>
      <c r="N640" s="8"/>
      <c r="O640" s="8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</row>
    <row r="641" spans="1:30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8"/>
      <c r="N641" s="8"/>
      <c r="O641" s="8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</row>
    <row r="642" spans="1:30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8"/>
      <c r="N642" s="8"/>
      <c r="O642" s="8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</row>
    <row r="643" spans="1:30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8"/>
      <c r="N643" s="8"/>
      <c r="O643" s="8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</row>
    <row r="644" spans="1:30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8"/>
      <c r="N644" s="8"/>
      <c r="O644" s="8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</row>
    <row r="645" spans="1:30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8"/>
      <c r="N645" s="8"/>
      <c r="O645" s="8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</row>
    <row r="646" spans="1:30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8"/>
      <c r="N646" s="8"/>
      <c r="O646" s="8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</row>
    <row r="647" spans="1:30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8"/>
      <c r="N647" s="8"/>
      <c r="O647" s="8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</row>
    <row r="648" spans="1:30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8"/>
      <c r="N648" s="8"/>
      <c r="O648" s="8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</row>
    <row r="649" spans="1:30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8"/>
      <c r="N649" s="8"/>
      <c r="O649" s="8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</row>
    <row r="650" spans="1:30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8"/>
      <c r="N650" s="8"/>
      <c r="O650" s="8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</row>
    <row r="651" spans="1:30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8"/>
      <c r="N651" s="8"/>
      <c r="O651" s="8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</row>
    <row r="652" spans="1:30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8"/>
      <c r="N652" s="8"/>
      <c r="O652" s="8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</row>
    <row r="653" spans="1:30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8"/>
      <c r="N653" s="8"/>
      <c r="O653" s="8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</row>
    <row r="654" spans="1:30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8"/>
      <c r="N654" s="8"/>
      <c r="O654" s="8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</row>
    <row r="655" spans="1:30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8"/>
      <c r="N655" s="8"/>
      <c r="O655" s="8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</row>
    <row r="656" spans="1:30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8"/>
      <c r="N656" s="8"/>
      <c r="O656" s="8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</row>
    <row r="657" spans="1:30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8"/>
      <c r="N657" s="8"/>
      <c r="O657" s="8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</row>
    <row r="658" spans="1:30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8"/>
      <c r="N658" s="8"/>
      <c r="O658" s="8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</row>
    <row r="659" spans="1:30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8"/>
      <c r="N659" s="8"/>
      <c r="O659" s="8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</row>
    <row r="660" spans="1:30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8"/>
      <c r="N660" s="8"/>
      <c r="O660" s="8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</row>
    <row r="661" spans="1:30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8"/>
      <c r="N661" s="8"/>
      <c r="O661" s="8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</row>
    <row r="662" spans="1:30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8"/>
      <c r="N662" s="8"/>
      <c r="O662" s="8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</row>
    <row r="663" spans="1:30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8"/>
      <c r="N663" s="8"/>
      <c r="O663" s="8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</row>
    <row r="664" spans="1:30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8"/>
      <c r="N664" s="8"/>
      <c r="O664" s="8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</row>
    <row r="665" spans="1:30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8"/>
      <c r="N665" s="8"/>
      <c r="O665" s="8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</row>
    <row r="666" spans="1:30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8"/>
      <c r="N666" s="8"/>
      <c r="O666" s="8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</row>
    <row r="667" spans="1:30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8"/>
      <c r="N667" s="8"/>
      <c r="O667" s="8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</row>
    <row r="668" spans="1:30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8"/>
      <c r="N668" s="8"/>
      <c r="O668" s="8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</row>
    <row r="669" spans="1:30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8"/>
      <c r="N669" s="8"/>
      <c r="O669" s="8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</row>
    <row r="670" spans="1:30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8"/>
      <c r="N670" s="8"/>
      <c r="O670" s="8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</row>
    <row r="671" spans="1:30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8"/>
      <c r="N671" s="8"/>
      <c r="O671" s="8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</row>
    <row r="672" spans="1:30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8"/>
      <c r="N672" s="8"/>
      <c r="O672" s="8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</row>
    <row r="673" spans="1:30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8"/>
      <c r="N673" s="8"/>
      <c r="O673" s="8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</row>
    <row r="674" spans="1:30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8"/>
      <c r="N674" s="8"/>
      <c r="O674" s="8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</row>
    <row r="675" spans="1:30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8"/>
      <c r="N675" s="8"/>
      <c r="O675" s="8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</row>
    <row r="676" spans="1:30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8"/>
      <c r="N676" s="8"/>
      <c r="O676" s="8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</row>
    <row r="677" spans="1:30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8"/>
      <c r="N677" s="8"/>
      <c r="O677" s="8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</row>
    <row r="678" spans="1:30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8"/>
      <c r="N678" s="8"/>
      <c r="O678" s="8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</row>
    <row r="679" spans="1:30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8"/>
      <c r="N679" s="8"/>
      <c r="O679" s="8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</row>
    <row r="680" spans="1:30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8"/>
      <c r="N680" s="8"/>
      <c r="O680" s="8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</row>
    <row r="681" spans="1:30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8"/>
      <c r="N681" s="8"/>
      <c r="O681" s="8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</row>
    <row r="682" spans="1:30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8"/>
      <c r="N682" s="8"/>
      <c r="O682" s="8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</row>
    <row r="683" spans="1:30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8"/>
      <c r="N683" s="8"/>
      <c r="O683" s="8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</row>
    <row r="684" spans="1:30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8"/>
      <c r="N684" s="8"/>
      <c r="O684" s="8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</row>
    <row r="685" spans="1:30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8"/>
      <c r="N685" s="8"/>
      <c r="O685" s="8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</row>
    <row r="686" spans="1:30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8"/>
      <c r="N686" s="8"/>
      <c r="O686" s="8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</row>
    <row r="687" spans="1:30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8"/>
      <c r="N687" s="8"/>
      <c r="O687" s="8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</row>
    <row r="688" spans="1:30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8"/>
      <c r="N688" s="8"/>
      <c r="O688" s="8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</row>
    <row r="689" spans="1:30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8"/>
      <c r="N689" s="8"/>
      <c r="O689" s="8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</row>
    <row r="690" spans="1:30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8"/>
      <c r="N690" s="8"/>
      <c r="O690" s="8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</row>
    <row r="691" spans="1:30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8"/>
      <c r="N691" s="8"/>
      <c r="O691" s="8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</row>
    <row r="692" spans="1:30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8"/>
      <c r="N692" s="8"/>
      <c r="O692" s="8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</row>
    <row r="693" spans="1:30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8"/>
      <c r="N693" s="8"/>
      <c r="O693" s="8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</row>
    <row r="694" spans="1:30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8"/>
      <c r="N694" s="8"/>
      <c r="O694" s="8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</row>
    <row r="695" spans="1:30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8"/>
      <c r="N695" s="8"/>
      <c r="O695" s="8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</row>
    <row r="696" spans="1:30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8"/>
      <c r="N696" s="8"/>
      <c r="O696" s="8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</row>
    <row r="697" spans="1:30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8"/>
      <c r="N697" s="8"/>
      <c r="O697" s="8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</row>
    <row r="698" spans="1:30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8"/>
      <c r="N698" s="8"/>
      <c r="O698" s="8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</row>
    <row r="699" spans="1:30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8"/>
      <c r="N699" s="8"/>
      <c r="O699" s="8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</row>
    <row r="700" spans="1:30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8"/>
      <c r="N700" s="8"/>
      <c r="O700" s="8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</row>
    <row r="701" spans="1:30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8"/>
      <c r="N701" s="8"/>
      <c r="O701" s="8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</row>
    <row r="702" spans="1:30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8"/>
      <c r="N702" s="8"/>
      <c r="O702" s="8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</row>
    <row r="703" spans="1:30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8"/>
      <c r="N703" s="8"/>
      <c r="O703" s="8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</row>
    <row r="704" spans="1:30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8"/>
      <c r="N704" s="8"/>
      <c r="O704" s="8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</row>
    <row r="705" spans="1:30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8"/>
      <c r="N705" s="8"/>
      <c r="O705" s="8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</row>
    <row r="706" spans="1:30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8"/>
      <c r="N706" s="8"/>
      <c r="O706" s="8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</row>
    <row r="707" spans="1:30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8"/>
      <c r="N707" s="8"/>
      <c r="O707" s="8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</row>
    <row r="708" spans="1:30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8"/>
      <c r="N708" s="8"/>
      <c r="O708" s="8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</row>
    <row r="709" spans="1:30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8"/>
      <c r="N709" s="8"/>
      <c r="O709" s="8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</row>
    <row r="710" spans="1:30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8"/>
      <c r="N710" s="8"/>
      <c r="O710" s="8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</row>
    <row r="711" spans="1:30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8"/>
      <c r="N711" s="8"/>
      <c r="O711" s="8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</row>
    <row r="712" spans="1:30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8"/>
      <c r="N712" s="8"/>
      <c r="O712" s="8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</row>
    <row r="713" spans="1:30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8"/>
      <c r="N713" s="8"/>
      <c r="O713" s="8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</row>
    <row r="714" spans="1:30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8"/>
      <c r="N714" s="8"/>
      <c r="O714" s="8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</row>
    <row r="715" spans="1:30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8"/>
      <c r="N715" s="8"/>
      <c r="O715" s="8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</row>
    <row r="716" spans="1:30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8"/>
      <c r="N716" s="8"/>
      <c r="O716" s="8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</row>
    <row r="717" spans="1:30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8"/>
      <c r="N717" s="8"/>
      <c r="O717" s="8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</row>
    <row r="718" spans="1:30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8"/>
      <c r="N718" s="8"/>
      <c r="O718" s="8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</row>
    <row r="719" spans="1:30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8"/>
      <c r="N719" s="8"/>
      <c r="O719" s="8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</row>
    <row r="720" spans="1:30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8"/>
      <c r="N720" s="8"/>
      <c r="O720" s="8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</row>
    <row r="721" spans="1:30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8"/>
      <c r="N721" s="8"/>
      <c r="O721" s="8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</row>
    <row r="722" spans="1:30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8"/>
      <c r="N722" s="8"/>
      <c r="O722" s="8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</row>
    <row r="723" spans="1:30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8"/>
      <c r="N723" s="8"/>
      <c r="O723" s="8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</row>
    <row r="724" spans="1:30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8"/>
      <c r="N724" s="8"/>
      <c r="O724" s="8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</row>
    <row r="725" spans="1:30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8"/>
      <c r="N725" s="8"/>
      <c r="O725" s="8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</row>
    <row r="726" spans="1:30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8"/>
      <c r="N726" s="8"/>
      <c r="O726" s="8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</row>
    <row r="727" spans="1:30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8"/>
      <c r="N727" s="8"/>
      <c r="O727" s="8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</row>
    <row r="728" spans="1:30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8"/>
      <c r="N728" s="8"/>
      <c r="O728" s="8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</row>
    <row r="729" spans="1:30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8"/>
      <c r="N729" s="8"/>
      <c r="O729" s="8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</row>
    <row r="730" spans="1:30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8"/>
      <c r="N730" s="8"/>
      <c r="O730" s="8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</row>
    <row r="731" spans="1:30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8"/>
      <c r="N731" s="8"/>
      <c r="O731" s="8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</row>
    <row r="732" spans="1:30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8"/>
      <c r="N732" s="8"/>
      <c r="O732" s="8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</row>
    <row r="733" spans="1:30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8"/>
      <c r="N733" s="8"/>
      <c r="O733" s="8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</row>
    <row r="734" spans="1:30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8"/>
      <c r="N734" s="8"/>
      <c r="O734" s="8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</row>
    <row r="735" spans="1:30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8"/>
      <c r="N735" s="8"/>
      <c r="O735" s="8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</row>
    <row r="736" spans="1:30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8"/>
      <c r="N736" s="8"/>
      <c r="O736" s="8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</row>
    <row r="737" spans="1:30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8"/>
      <c r="N737" s="8"/>
      <c r="O737" s="8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</row>
    <row r="738" spans="1:30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8"/>
      <c r="N738" s="8"/>
      <c r="O738" s="8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</row>
    <row r="739" spans="1:30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8"/>
      <c r="N739" s="8"/>
      <c r="O739" s="8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</row>
    <row r="740" spans="1:30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8"/>
      <c r="N740" s="8"/>
      <c r="O740" s="8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</row>
    <row r="741" spans="1:30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8"/>
      <c r="N741" s="8"/>
      <c r="O741" s="8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</row>
    <row r="742" spans="1:30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8"/>
      <c r="N742" s="8"/>
      <c r="O742" s="8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</row>
    <row r="743" spans="1:30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8"/>
      <c r="N743" s="8"/>
      <c r="O743" s="8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</row>
    <row r="744" spans="1:30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8"/>
      <c r="N744" s="8"/>
      <c r="O744" s="8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</row>
    <row r="745" spans="1:30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8"/>
      <c r="N745" s="8"/>
      <c r="O745" s="8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</row>
    <row r="746" spans="1:30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8"/>
      <c r="N746" s="8"/>
      <c r="O746" s="8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</row>
    <row r="747" spans="1:30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8"/>
      <c r="N747" s="8"/>
      <c r="O747" s="8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</row>
    <row r="748" spans="1:30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8"/>
      <c r="N748" s="8"/>
      <c r="O748" s="8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</row>
    <row r="749" spans="1:30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8"/>
      <c r="N749" s="8"/>
      <c r="O749" s="8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</row>
    <row r="750" spans="1:30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8"/>
      <c r="N750" s="8"/>
      <c r="O750" s="8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</row>
    <row r="751" spans="1:30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8"/>
      <c r="N751" s="8"/>
      <c r="O751" s="8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</row>
    <row r="752" spans="1:30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8"/>
      <c r="N752" s="8"/>
      <c r="O752" s="8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</row>
    <row r="753" spans="1:30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8"/>
      <c r="N753" s="8"/>
      <c r="O753" s="8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</row>
    <row r="754" spans="1:30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8"/>
      <c r="N754" s="8"/>
      <c r="O754" s="8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</row>
    <row r="755" spans="1:30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8"/>
      <c r="N755" s="8"/>
      <c r="O755" s="8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</row>
    <row r="756" spans="1:30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8"/>
      <c r="N756" s="8"/>
      <c r="O756" s="8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</row>
    <row r="757" spans="1:30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8"/>
      <c r="N757" s="8"/>
      <c r="O757" s="8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</row>
    <row r="758" spans="1:30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8"/>
      <c r="N758" s="8"/>
      <c r="O758" s="8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</row>
    <row r="759" spans="1:30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8"/>
      <c r="N759" s="8"/>
      <c r="O759" s="8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</row>
    <row r="760" spans="1:30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8"/>
      <c r="N760" s="8"/>
      <c r="O760" s="8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</row>
    <row r="761" spans="1:30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8"/>
      <c r="N761" s="8"/>
      <c r="O761" s="8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</row>
    <row r="762" spans="1:30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8"/>
      <c r="N762" s="8"/>
      <c r="O762" s="8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</row>
    <row r="763" spans="1:30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8"/>
      <c r="N763" s="8"/>
      <c r="O763" s="8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</row>
    <row r="764" spans="1:30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8"/>
      <c r="N764" s="8"/>
      <c r="O764" s="8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</row>
    <row r="765" spans="1:30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8"/>
      <c r="N765" s="8"/>
      <c r="O765" s="8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</row>
    <row r="766" spans="1:30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8"/>
      <c r="N766" s="8"/>
      <c r="O766" s="8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</row>
    <row r="767" spans="1:30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8"/>
      <c r="N767" s="8"/>
      <c r="O767" s="8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</row>
    <row r="768" spans="1:30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8"/>
      <c r="N768" s="8"/>
      <c r="O768" s="8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</row>
    <row r="769" spans="1:30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8"/>
      <c r="N769" s="8"/>
      <c r="O769" s="8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</row>
    <row r="770" spans="1:30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8"/>
      <c r="N770" s="8"/>
      <c r="O770" s="8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</row>
    <row r="771" spans="1:30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8"/>
      <c r="N771" s="8"/>
      <c r="O771" s="8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</row>
    <row r="772" spans="1:30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8"/>
      <c r="N772" s="8"/>
      <c r="O772" s="8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</row>
    <row r="773" spans="1:30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8"/>
      <c r="N773" s="8"/>
      <c r="O773" s="8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</row>
    <row r="774" spans="1:30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8"/>
      <c r="N774" s="8"/>
      <c r="O774" s="8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</row>
    <row r="775" spans="1:30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8"/>
      <c r="N775" s="8"/>
      <c r="O775" s="8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</row>
    <row r="776" spans="1:30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8"/>
      <c r="N776" s="8"/>
      <c r="O776" s="8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</row>
    <row r="777" spans="1:30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8"/>
      <c r="N777" s="8"/>
      <c r="O777" s="8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</row>
    <row r="778" spans="1:30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8"/>
      <c r="N778" s="8"/>
      <c r="O778" s="8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</row>
    <row r="779" spans="1:30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8"/>
      <c r="N779" s="8"/>
      <c r="O779" s="8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</row>
    <row r="780" spans="1:30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8"/>
      <c r="N780" s="8"/>
      <c r="O780" s="8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</row>
    <row r="781" spans="1:30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8"/>
      <c r="N781" s="8"/>
      <c r="O781" s="8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</row>
    <row r="782" spans="1:30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8"/>
      <c r="N782" s="8"/>
      <c r="O782" s="8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</row>
    <row r="783" spans="1:30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8"/>
      <c r="N783" s="8"/>
      <c r="O783" s="8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</row>
    <row r="784" spans="1:30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8"/>
      <c r="N784" s="8"/>
      <c r="O784" s="8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</row>
    <row r="785" spans="1:30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8"/>
      <c r="N785" s="8"/>
      <c r="O785" s="8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</row>
    <row r="786" spans="1:30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8"/>
      <c r="N786" s="8"/>
      <c r="O786" s="8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</row>
    <row r="787" spans="1:30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8"/>
      <c r="N787" s="8"/>
      <c r="O787" s="8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</row>
    <row r="788" spans="1:30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8"/>
      <c r="N788" s="8"/>
      <c r="O788" s="8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</row>
    <row r="789" spans="1:30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8"/>
      <c r="N789" s="8"/>
      <c r="O789" s="8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</row>
    <row r="790" spans="1:30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8"/>
      <c r="N790" s="8"/>
      <c r="O790" s="8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</row>
    <row r="791" spans="1:30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8"/>
      <c r="N791" s="8"/>
      <c r="O791" s="8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</row>
    <row r="792" spans="1:30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8"/>
      <c r="N792" s="8"/>
      <c r="O792" s="8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</row>
    <row r="793" spans="1:30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8"/>
      <c r="N793" s="8"/>
      <c r="O793" s="8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</row>
    <row r="794" spans="1:30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8"/>
      <c r="N794" s="8"/>
      <c r="O794" s="8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</row>
    <row r="795" spans="1:30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8"/>
      <c r="N795" s="8"/>
      <c r="O795" s="8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</row>
    <row r="796" spans="1:30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8"/>
      <c r="N796" s="8"/>
      <c r="O796" s="8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</row>
    <row r="797" spans="1:30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8"/>
      <c r="N797" s="8"/>
      <c r="O797" s="8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</row>
    <row r="798" spans="1:30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8"/>
      <c r="N798" s="8"/>
      <c r="O798" s="8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</row>
    <row r="799" spans="1:30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8"/>
      <c r="N799" s="8"/>
      <c r="O799" s="8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</row>
    <row r="800" spans="1:30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8"/>
      <c r="N800" s="8"/>
      <c r="O800" s="8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</row>
    <row r="801" spans="1:30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8"/>
      <c r="N801" s="8"/>
      <c r="O801" s="8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</row>
    <row r="802" spans="1:30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8"/>
      <c r="N802" s="8"/>
      <c r="O802" s="8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</row>
    <row r="803" spans="1:30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8"/>
      <c r="N803" s="8"/>
      <c r="O803" s="8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</row>
    <row r="804" spans="1:30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8"/>
      <c r="N804" s="8"/>
      <c r="O804" s="8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</row>
    <row r="805" spans="1:30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8"/>
      <c r="N805" s="8"/>
      <c r="O805" s="8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</row>
    <row r="806" spans="1:30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8"/>
      <c r="N806" s="8"/>
      <c r="O806" s="8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</row>
    <row r="807" spans="1:30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8"/>
      <c r="N807" s="8"/>
      <c r="O807" s="8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</row>
    <row r="808" spans="1:30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8"/>
      <c r="N808" s="8"/>
      <c r="O808" s="8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</row>
    <row r="809" spans="1:30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8"/>
      <c r="N809" s="8"/>
      <c r="O809" s="8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</row>
    <row r="810" spans="1:30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8"/>
      <c r="N810" s="8"/>
      <c r="O810" s="8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</row>
    <row r="811" spans="1:30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8"/>
      <c r="N811" s="8"/>
      <c r="O811" s="8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</row>
    <row r="812" spans="1:30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8"/>
      <c r="N812" s="8"/>
      <c r="O812" s="8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</row>
    <row r="813" spans="1:30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8"/>
      <c r="N813" s="8"/>
      <c r="O813" s="8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</row>
    <row r="814" spans="1:30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8"/>
      <c r="N814" s="8"/>
      <c r="O814" s="8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</row>
    <row r="815" spans="1:30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8"/>
      <c r="N815" s="8"/>
      <c r="O815" s="8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</row>
    <row r="816" spans="1:30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8"/>
      <c r="N816" s="8"/>
      <c r="O816" s="8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</row>
    <row r="817" spans="1:30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8"/>
      <c r="N817" s="8"/>
      <c r="O817" s="8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</row>
    <row r="818" spans="1:30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8"/>
      <c r="N818" s="8"/>
      <c r="O818" s="8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</row>
    <row r="819" spans="1:30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8"/>
      <c r="N819" s="8"/>
      <c r="O819" s="8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</row>
    <row r="820" spans="1:30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8"/>
      <c r="N820" s="8"/>
      <c r="O820" s="8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</row>
    <row r="821" spans="1:30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8"/>
      <c r="N821" s="8"/>
      <c r="O821" s="8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</row>
    <row r="822" spans="1:30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8"/>
      <c r="N822" s="8"/>
      <c r="O822" s="8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</row>
    <row r="823" spans="1:30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8"/>
      <c r="N823" s="8"/>
      <c r="O823" s="8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</row>
    <row r="824" spans="1:30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8"/>
      <c r="N824" s="8"/>
      <c r="O824" s="8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</row>
    <row r="825" spans="1:30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8"/>
      <c r="N825" s="8"/>
      <c r="O825" s="8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</row>
    <row r="826" spans="1:30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8"/>
      <c r="N826" s="8"/>
      <c r="O826" s="8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</row>
    <row r="827" spans="1:30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8"/>
      <c r="N827" s="8"/>
      <c r="O827" s="8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</row>
    <row r="828" spans="1:30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8"/>
      <c r="N828" s="8"/>
      <c r="O828" s="8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</row>
    <row r="829" spans="1:30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8"/>
      <c r="N829" s="8"/>
      <c r="O829" s="8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</row>
    <row r="830" spans="1:30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8"/>
      <c r="N830" s="8"/>
      <c r="O830" s="8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</row>
    <row r="831" spans="1:30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8"/>
      <c r="N831" s="8"/>
      <c r="O831" s="8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</row>
    <row r="832" spans="1:30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8"/>
      <c r="N832" s="8"/>
      <c r="O832" s="8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</row>
    <row r="833" spans="1:30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8"/>
      <c r="N833" s="8"/>
      <c r="O833" s="8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</row>
    <row r="834" spans="1:30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8"/>
      <c r="N834" s="8"/>
      <c r="O834" s="8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</row>
    <row r="835" spans="1:30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8"/>
      <c r="N835" s="8"/>
      <c r="O835" s="8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</row>
    <row r="836" spans="1:30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8"/>
      <c r="N836" s="8"/>
      <c r="O836" s="8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</row>
    <row r="837" spans="1:30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8"/>
      <c r="L837" s="8"/>
      <c r="M837" s="8"/>
      <c r="N837" s="8"/>
      <c r="O837" s="8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</row>
    <row r="838" spans="1:30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J838" s="8"/>
      <c r="K838" s="8"/>
      <c r="L838" s="8"/>
      <c r="M838" s="8"/>
      <c r="N838" s="8"/>
      <c r="O838" s="8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</row>
    <row r="839" spans="1:30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J839" s="8"/>
      <c r="K839" s="8"/>
      <c r="L839" s="8"/>
      <c r="M839" s="8"/>
      <c r="N839" s="8"/>
      <c r="O839" s="8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</row>
    <row r="840" spans="1:30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J840" s="8"/>
      <c r="K840" s="8"/>
      <c r="L840" s="8"/>
      <c r="M840" s="8"/>
      <c r="N840" s="8"/>
      <c r="O840" s="8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</row>
    <row r="841" spans="1:30" ht="19" customHeight="1" x14ac:dyDescent="0.35">
      <c r="A841" s="5"/>
      <c r="B841" s="5"/>
      <c r="C841" s="5"/>
      <c r="D841" s="5"/>
      <c r="E841" s="8"/>
      <c r="F841" s="11"/>
      <c r="G841" s="8"/>
      <c r="H841" s="8"/>
      <c r="I841" s="8"/>
      <c r="J841" s="8"/>
      <c r="K841" s="8"/>
      <c r="L841" s="8"/>
      <c r="M841" s="8"/>
      <c r="N841" s="8"/>
      <c r="O841" s="8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</row>
    <row r="842" spans="1:30" ht="19" customHeight="1" x14ac:dyDescent="0.35">
      <c r="A842" s="5"/>
      <c r="B842" s="5"/>
      <c r="C842" s="5"/>
      <c r="D842" s="5"/>
      <c r="E842" s="8"/>
      <c r="F842" s="11"/>
      <c r="G842" s="8"/>
      <c r="H842" s="8"/>
      <c r="I842" s="8"/>
      <c r="J842" s="8"/>
      <c r="K842" s="8"/>
      <c r="L842" s="8"/>
      <c r="M842" s="8"/>
      <c r="N842" s="8"/>
      <c r="O842" s="8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</row>
    <row r="843" spans="1:30" ht="19" customHeight="1" x14ac:dyDescent="0.35">
      <c r="A843" s="5"/>
      <c r="B843" s="5"/>
      <c r="C843" s="5"/>
      <c r="D843" s="5"/>
      <c r="E843" s="8"/>
      <c r="F843" s="11"/>
      <c r="G843" s="8"/>
      <c r="H843" s="8"/>
      <c r="I843" s="8"/>
      <c r="J843" s="8"/>
      <c r="K843" s="8"/>
      <c r="L843" s="8"/>
      <c r="M843" s="8"/>
      <c r="N843" s="8"/>
      <c r="O843" s="8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</row>
    <row r="844" spans="1:30" ht="19" customHeight="1" x14ac:dyDescent="0.35">
      <c r="A844" s="5"/>
      <c r="B844" s="5"/>
      <c r="C844" s="5"/>
      <c r="D844" s="5"/>
      <c r="E844" s="8"/>
      <c r="F844" s="11"/>
      <c r="G844" s="8"/>
      <c r="H844" s="8"/>
      <c r="J844" s="8"/>
      <c r="K844" s="8"/>
      <c r="M844" s="8"/>
      <c r="N844" s="8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</row>
    <row r="845" spans="1:30" ht="19" customHeight="1" x14ac:dyDescent="0.35">
      <c r="A845" s="5"/>
      <c r="B845" s="5"/>
      <c r="C845" s="5"/>
      <c r="D845" s="5"/>
      <c r="E845" s="8"/>
      <c r="F845" s="11"/>
      <c r="G845" s="8"/>
      <c r="H845" s="8"/>
      <c r="J845" s="8"/>
      <c r="K845" s="8"/>
      <c r="M845" s="8"/>
      <c r="N845" s="8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</row>
    <row r="846" spans="1:30" ht="19" customHeight="1" x14ac:dyDescent="0.35">
      <c r="A846" s="5"/>
      <c r="B846" s="5"/>
      <c r="C846" s="5"/>
      <c r="D846" s="5"/>
      <c r="E846" s="8"/>
      <c r="F846" s="11"/>
      <c r="G846" s="8"/>
      <c r="H846" s="8"/>
      <c r="J846" s="8"/>
      <c r="K846" s="8"/>
      <c r="M846" s="8"/>
      <c r="N846" s="8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</row>
    <row r="847" spans="1:30" ht="19" customHeight="1" x14ac:dyDescent="0.35">
      <c r="A847" s="5"/>
      <c r="B847" s="5"/>
      <c r="C847" s="5"/>
      <c r="D847" s="5"/>
      <c r="E847" s="8"/>
      <c r="F847" s="11"/>
      <c r="G847" s="8"/>
      <c r="H847" s="8"/>
      <c r="J847" s="8"/>
      <c r="K847" s="8"/>
      <c r="M847" s="8"/>
      <c r="N847" s="8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</row>
    <row r="848" spans="1:30" ht="19" customHeight="1" x14ac:dyDescent="0.35">
      <c r="A848" s="5"/>
      <c r="B848" s="5"/>
      <c r="C848" s="5"/>
      <c r="D848" s="5"/>
      <c r="E848" s="8"/>
      <c r="F848" s="11"/>
      <c r="G848" s="8"/>
      <c r="H848" s="8"/>
      <c r="J848" s="8"/>
      <c r="K848" s="8"/>
      <c r="M848" s="8"/>
      <c r="N848" s="8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</row>
  </sheetData>
  <mergeCells count="26">
    <mergeCell ref="B49:H49"/>
    <mergeCell ref="B54:I54"/>
    <mergeCell ref="B50:M50"/>
    <mergeCell ref="B10:C10"/>
    <mergeCell ref="B25:C25"/>
    <mergeCell ref="B26:C26"/>
    <mergeCell ref="B17:C17"/>
    <mergeCell ref="B19:C19"/>
    <mergeCell ref="B22:C22"/>
    <mergeCell ref="B23:C23"/>
    <mergeCell ref="B29:C29"/>
    <mergeCell ref="B24:C24"/>
    <mergeCell ref="F1:H2"/>
    <mergeCell ref="A2:B2"/>
    <mergeCell ref="A4:B4"/>
    <mergeCell ref="A6:B6"/>
    <mergeCell ref="A5:B5"/>
    <mergeCell ref="A3:B3"/>
    <mergeCell ref="A1:B1"/>
    <mergeCell ref="B7:C7"/>
    <mergeCell ref="B8:C8"/>
    <mergeCell ref="B9:C9"/>
    <mergeCell ref="B21:C21"/>
    <mergeCell ref="B18:C18"/>
    <mergeCell ref="B15:C15"/>
    <mergeCell ref="B11:C11"/>
  </mergeCells>
  <printOptions horizontalCentered="1"/>
  <pageMargins left="0.2" right="0.2" top="0.5" bottom="0.25" header="0.3" footer="0.3"/>
  <pageSetup scale="3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DB0E-12C1-438C-B1B2-7B5A60D130F1}">
  <sheetPr>
    <pageSetUpPr fitToPage="1"/>
  </sheetPr>
  <dimension ref="A1:V857"/>
  <sheetViews>
    <sheetView zoomScale="50" zoomScaleNormal="50" zoomScaleSheetLayoutView="44" workbookViewId="0">
      <pane xSplit="8" ySplit="4" topLeftCell="I6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64" t="s">
        <v>0</v>
      </c>
      <c r="B1" s="164"/>
      <c r="C1" s="27">
        <f>COMMENTS!C1</f>
        <v>1140391</v>
      </c>
      <c r="E1" s="185"/>
      <c r="F1" s="162"/>
      <c r="G1" s="162"/>
      <c r="H1" s="16"/>
    </row>
    <row r="2" spans="1:22" ht="24.75" customHeight="1" thickBot="1" x14ac:dyDescent="0.55000000000000004">
      <c r="A2" s="164" t="s">
        <v>1</v>
      </c>
      <c r="B2" s="164"/>
      <c r="C2" s="1" t="str">
        <f>COMMENTS!C2</f>
        <v>ATHLETIC MESH ZIP HOOD</v>
      </c>
      <c r="E2" s="186"/>
      <c r="F2" s="163"/>
      <c r="G2" s="163"/>
      <c r="H2" s="17"/>
    </row>
    <row r="3" spans="1:22" ht="22.75" customHeight="1" thickBot="1" x14ac:dyDescent="0.55000000000000004">
      <c r="A3" s="164" t="s">
        <v>2</v>
      </c>
      <c r="B3" s="164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67" t="s">
        <v>3</v>
      </c>
      <c r="B4" s="167"/>
      <c r="C4" s="15" t="s">
        <v>13</v>
      </c>
      <c r="E4" s="82" t="str">
        <f>COMMENTS!F4</f>
        <v>DATE: 12/16/2025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7" t="s">
        <v>7</v>
      </c>
      <c r="C6" s="18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6"/>
      <c r="B7" s="177"/>
      <c r="C7" s="177"/>
      <c r="D7" s="177"/>
      <c r="E7" s="177"/>
      <c r="F7" s="177"/>
      <c r="G7" s="177"/>
      <c r="H7" s="178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9"/>
      <c r="B8" s="180"/>
      <c r="C8" s="180"/>
      <c r="D8" s="180"/>
      <c r="E8" s="180"/>
      <c r="F8" s="180"/>
      <c r="G8" s="180"/>
      <c r="H8" s="181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9"/>
      <c r="B9" s="180"/>
      <c r="C9" s="180"/>
      <c r="D9" s="180"/>
      <c r="E9" s="180"/>
      <c r="F9" s="180"/>
      <c r="G9" s="180"/>
      <c r="H9" s="181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9"/>
      <c r="B10" s="180"/>
      <c r="C10" s="180"/>
      <c r="D10" s="180"/>
      <c r="E10" s="180"/>
      <c r="F10" s="180"/>
      <c r="G10" s="180"/>
      <c r="H10" s="181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9"/>
      <c r="B11" s="180"/>
      <c r="C11" s="180"/>
      <c r="D11" s="180"/>
      <c r="E11" s="180"/>
      <c r="F11" s="180"/>
      <c r="G11" s="180"/>
      <c r="H11" s="181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9"/>
      <c r="B12" s="180"/>
      <c r="C12" s="180"/>
      <c r="D12" s="180"/>
      <c r="E12" s="180"/>
      <c r="F12" s="180"/>
      <c r="G12" s="180"/>
      <c r="H12" s="181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9"/>
      <c r="B13" s="180"/>
      <c r="C13" s="180"/>
      <c r="D13" s="180"/>
      <c r="E13" s="180"/>
      <c r="F13" s="180"/>
      <c r="G13" s="180"/>
      <c r="H13" s="181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9"/>
      <c r="B14" s="180"/>
      <c r="C14" s="180"/>
      <c r="D14" s="180"/>
      <c r="E14" s="180"/>
      <c r="F14" s="180"/>
      <c r="G14" s="180"/>
      <c r="H14" s="181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9"/>
      <c r="B15" s="180"/>
      <c r="C15" s="180"/>
      <c r="D15" s="180"/>
      <c r="E15" s="180"/>
      <c r="F15" s="180"/>
      <c r="G15" s="180"/>
      <c r="H15" s="181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9"/>
      <c r="B16" s="180"/>
      <c r="C16" s="180"/>
      <c r="D16" s="180"/>
      <c r="E16" s="180"/>
      <c r="F16" s="180"/>
      <c r="G16" s="180"/>
      <c r="H16" s="181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9"/>
      <c r="B17" s="180"/>
      <c r="C17" s="180"/>
      <c r="D17" s="180"/>
      <c r="E17" s="180"/>
      <c r="F17" s="180"/>
      <c r="G17" s="180"/>
      <c r="H17" s="181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9"/>
      <c r="B18" s="180"/>
      <c r="C18" s="180"/>
      <c r="D18" s="180"/>
      <c r="E18" s="180"/>
      <c r="F18" s="180"/>
      <c r="G18" s="180"/>
      <c r="H18" s="181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9"/>
      <c r="B19" s="180"/>
      <c r="C19" s="180"/>
      <c r="D19" s="180"/>
      <c r="E19" s="180"/>
      <c r="F19" s="180"/>
      <c r="G19" s="180"/>
      <c r="H19" s="181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9"/>
      <c r="B20" s="180"/>
      <c r="C20" s="180"/>
      <c r="D20" s="180"/>
      <c r="E20" s="180"/>
      <c r="F20" s="180"/>
      <c r="G20" s="180"/>
      <c r="H20" s="181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9"/>
      <c r="B21" s="180"/>
      <c r="C21" s="180"/>
      <c r="D21" s="180"/>
      <c r="E21" s="180"/>
      <c r="F21" s="180"/>
      <c r="G21" s="180"/>
      <c r="H21" s="181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9"/>
      <c r="B22" s="180"/>
      <c r="C22" s="180"/>
      <c r="D22" s="180"/>
      <c r="E22" s="180"/>
      <c r="F22" s="180"/>
      <c r="G22" s="180"/>
      <c r="H22" s="181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9"/>
      <c r="B23" s="180"/>
      <c r="C23" s="180"/>
      <c r="D23" s="180"/>
      <c r="E23" s="180"/>
      <c r="F23" s="180"/>
      <c r="G23" s="180"/>
      <c r="H23" s="181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9"/>
      <c r="B24" s="180"/>
      <c r="C24" s="180"/>
      <c r="D24" s="180"/>
      <c r="E24" s="180"/>
      <c r="F24" s="180"/>
      <c r="G24" s="180"/>
      <c r="H24" s="181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9"/>
      <c r="B25" s="180"/>
      <c r="C25" s="180"/>
      <c r="D25" s="180"/>
      <c r="E25" s="180"/>
      <c r="F25" s="180"/>
      <c r="G25" s="180"/>
      <c r="H25" s="181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9"/>
      <c r="B26" s="180"/>
      <c r="C26" s="180"/>
      <c r="D26" s="180"/>
      <c r="E26" s="180"/>
      <c r="F26" s="180"/>
      <c r="G26" s="180"/>
      <c r="H26" s="181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9"/>
      <c r="B27" s="180"/>
      <c r="C27" s="180"/>
      <c r="D27" s="180"/>
      <c r="E27" s="180"/>
      <c r="F27" s="180"/>
      <c r="G27" s="180"/>
      <c r="H27" s="181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9"/>
      <c r="B28" s="180"/>
      <c r="C28" s="180"/>
      <c r="D28" s="180"/>
      <c r="E28" s="180"/>
      <c r="F28" s="180"/>
      <c r="G28" s="180"/>
      <c r="H28" s="181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9"/>
      <c r="B29" s="180"/>
      <c r="C29" s="180"/>
      <c r="D29" s="180"/>
      <c r="E29" s="180"/>
      <c r="F29" s="180"/>
      <c r="G29" s="180"/>
      <c r="H29" s="181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9"/>
      <c r="B30" s="180"/>
      <c r="C30" s="180"/>
      <c r="D30" s="180"/>
      <c r="E30" s="180"/>
      <c r="F30" s="180"/>
      <c r="G30" s="180"/>
      <c r="H30" s="181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9"/>
      <c r="B31" s="180"/>
      <c r="C31" s="180"/>
      <c r="D31" s="180"/>
      <c r="E31" s="180"/>
      <c r="F31" s="180"/>
      <c r="G31" s="180"/>
      <c r="H31" s="181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9"/>
      <c r="B32" s="180"/>
      <c r="C32" s="180"/>
      <c r="D32" s="180"/>
      <c r="E32" s="180"/>
      <c r="F32" s="180"/>
      <c r="G32" s="180"/>
      <c r="H32" s="181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9"/>
      <c r="B33" s="180"/>
      <c r="C33" s="180"/>
      <c r="D33" s="180"/>
      <c r="E33" s="180"/>
      <c r="F33" s="180"/>
      <c r="G33" s="180"/>
      <c r="H33" s="181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9"/>
      <c r="B34" s="180"/>
      <c r="C34" s="180"/>
      <c r="D34" s="180"/>
      <c r="E34" s="180"/>
      <c r="F34" s="180"/>
      <c r="G34" s="180"/>
      <c r="H34" s="181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9"/>
      <c r="B35" s="180"/>
      <c r="C35" s="180"/>
      <c r="D35" s="180"/>
      <c r="E35" s="180"/>
      <c r="F35" s="180"/>
      <c r="G35" s="180"/>
      <c r="H35" s="181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9"/>
      <c r="B36" s="180"/>
      <c r="C36" s="180"/>
      <c r="D36" s="180"/>
      <c r="E36" s="180"/>
      <c r="F36" s="180"/>
      <c r="G36" s="180"/>
      <c r="H36" s="181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9"/>
      <c r="B37" s="180"/>
      <c r="C37" s="180"/>
      <c r="D37" s="180"/>
      <c r="E37" s="180"/>
      <c r="F37" s="180"/>
      <c r="G37" s="180"/>
      <c r="H37" s="18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2"/>
      <c r="B38" s="183"/>
      <c r="C38" s="183"/>
      <c r="D38" s="183"/>
      <c r="E38" s="183"/>
      <c r="F38" s="183"/>
      <c r="G38" s="183"/>
      <c r="H38" s="18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E260-C4A5-4473-BC58-899051A40B86}">
  <sheetPr>
    <pageSetUpPr fitToPage="1"/>
  </sheetPr>
  <dimension ref="A1:V857"/>
  <sheetViews>
    <sheetView zoomScale="50" zoomScaleNormal="50" zoomScaleSheetLayoutView="44" workbookViewId="0">
      <pane xSplit="8" ySplit="4" topLeftCell="I6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64" t="s">
        <v>0</v>
      </c>
      <c r="B1" s="164"/>
      <c r="C1" s="27">
        <f>COMMENTS!C1</f>
        <v>1140391</v>
      </c>
      <c r="E1" s="185"/>
      <c r="F1" s="162"/>
      <c r="G1" s="162"/>
      <c r="H1" s="16"/>
    </row>
    <row r="2" spans="1:22" ht="24.75" customHeight="1" thickBot="1" x14ac:dyDescent="0.55000000000000004">
      <c r="A2" s="164" t="s">
        <v>1</v>
      </c>
      <c r="B2" s="164"/>
      <c r="C2" s="1" t="str">
        <f>COMMENTS!C2</f>
        <v>ATHLETIC MESH ZIP HOOD</v>
      </c>
      <c r="E2" s="186"/>
      <c r="F2" s="163"/>
      <c r="G2" s="163"/>
      <c r="H2" s="17"/>
    </row>
    <row r="3" spans="1:22" ht="22.75" customHeight="1" thickBot="1" x14ac:dyDescent="0.55000000000000004">
      <c r="A3" s="164" t="s">
        <v>2</v>
      </c>
      <c r="B3" s="164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67" t="s">
        <v>3</v>
      </c>
      <c r="B4" s="167"/>
      <c r="C4" s="15" t="s">
        <v>13</v>
      </c>
      <c r="E4" s="82" t="str">
        <f>COMMENTS!F4</f>
        <v>DATE: 12/16/2025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7" t="s">
        <v>7</v>
      </c>
      <c r="C6" s="18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6"/>
      <c r="B7" s="177"/>
      <c r="C7" s="177"/>
      <c r="D7" s="177"/>
      <c r="E7" s="177"/>
      <c r="F7" s="177"/>
      <c r="G7" s="177"/>
      <c r="H7" s="178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9"/>
      <c r="B8" s="180"/>
      <c r="C8" s="180"/>
      <c r="D8" s="180"/>
      <c r="E8" s="180"/>
      <c r="F8" s="180"/>
      <c r="G8" s="180"/>
      <c r="H8" s="181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9"/>
      <c r="B9" s="180"/>
      <c r="C9" s="180"/>
      <c r="D9" s="180"/>
      <c r="E9" s="180"/>
      <c r="F9" s="180"/>
      <c r="G9" s="180"/>
      <c r="H9" s="181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9"/>
      <c r="B10" s="180"/>
      <c r="C10" s="180"/>
      <c r="D10" s="180"/>
      <c r="E10" s="180"/>
      <c r="F10" s="180"/>
      <c r="G10" s="180"/>
      <c r="H10" s="181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9"/>
      <c r="B11" s="180"/>
      <c r="C11" s="180"/>
      <c r="D11" s="180"/>
      <c r="E11" s="180"/>
      <c r="F11" s="180"/>
      <c r="G11" s="180"/>
      <c r="H11" s="181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9"/>
      <c r="B12" s="180"/>
      <c r="C12" s="180"/>
      <c r="D12" s="180"/>
      <c r="E12" s="180"/>
      <c r="F12" s="180"/>
      <c r="G12" s="180"/>
      <c r="H12" s="181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9"/>
      <c r="B13" s="180"/>
      <c r="C13" s="180"/>
      <c r="D13" s="180"/>
      <c r="E13" s="180"/>
      <c r="F13" s="180"/>
      <c r="G13" s="180"/>
      <c r="H13" s="181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9"/>
      <c r="B14" s="180"/>
      <c r="C14" s="180"/>
      <c r="D14" s="180"/>
      <c r="E14" s="180"/>
      <c r="F14" s="180"/>
      <c r="G14" s="180"/>
      <c r="H14" s="181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9"/>
      <c r="B15" s="180"/>
      <c r="C15" s="180"/>
      <c r="D15" s="180"/>
      <c r="E15" s="180"/>
      <c r="F15" s="180"/>
      <c r="G15" s="180"/>
      <c r="H15" s="181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9"/>
      <c r="B16" s="180"/>
      <c r="C16" s="180"/>
      <c r="D16" s="180"/>
      <c r="E16" s="180"/>
      <c r="F16" s="180"/>
      <c r="G16" s="180"/>
      <c r="H16" s="181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9"/>
      <c r="B17" s="180"/>
      <c r="C17" s="180"/>
      <c r="D17" s="180"/>
      <c r="E17" s="180"/>
      <c r="F17" s="180"/>
      <c r="G17" s="180"/>
      <c r="H17" s="181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9"/>
      <c r="B18" s="180"/>
      <c r="C18" s="180"/>
      <c r="D18" s="180"/>
      <c r="E18" s="180"/>
      <c r="F18" s="180"/>
      <c r="G18" s="180"/>
      <c r="H18" s="181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9"/>
      <c r="B19" s="180"/>
      <c r="C19" s="180"/>
      <c r="D19" s="180"/>
      <c r="E19" s="180"/>
      <c r="F19" s="180"/>
      <c r="G19" s="180"/>
      <c r="H19" s="181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9"/>
      <c r="B20" s="180"/>
      <c r="C20" s="180"/>
      <c r="D20" s="180"/>
      <c r="E20" s="180"/>
      <c r="F20" s="180"/>
      <c r="G20" s="180"/>
      <c r="H20" s="181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9"/>
      <c r="B21" s="180"/>
      <c r="C21" s="180"/>
      <c r="D21" s="180"/>
      <c r="E21" s="180"/>
      <c r="F21" s="180"/>
      <c r="G21" s="180"/>
      <c r="H21" s="181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9"/>
      <c r="B22" s="180"/>
      <c r="C22" s="180"/>
      <c r="D22" s="180"/>
      <c r="E22" s="180"/>
      <c r="F22" s="180"/>
      <c r="G22" s="180"/>
      <c r="H22" s="181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9"/>
      <c r="B23" s="180"/>
      <c r="C23" s="180"/>
      <c r="D23" s="180"/>
      <c r="E23" s="180"/>
      <c r="F23" s="180"/>
      <c r="G23" s="180"/>
      <c r="H23" s="181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9"/>
      <c r="B24" s="180"/>
      <c r="C24" s="180"/>
      <c r="D24" s="180"/>
      <c r="E24" s="180"/>
      <c r="F24" s="180"/>
      <c r="G24" s="180"/>
      <c r="H24" s="181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9"/>
      <c r="B25" s="180"/>
      <c r="C25" s="180"/>
      <c r="D25" s="180"/>
      <c r="E25" s="180"/>
      <c r="F25" s="180"/>
      <c r="G25" s="180"/>
      <c r="H25" s="181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9"/>
      <c r="B26" s="180"/>
      <c r="C26" s="180"/>
      <c r="D26" s="180"/>
      <c r="E26" s="180"/>
      <c r="F26" s="180"/>
      <c r="G26" s="180"/>
      <c r="H26" s="181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9"/>
      <c r="B27" s="180"/>
      <c r="C27" s="180"/>
      <c r="D27" s="180"/>
      <c r="E27" s="180"/>
      <c r="F27" s="180"/>
      <c r="G27" s="180"/>
      <c r="H27" s="181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9"/>
      <c r="B28" s="180"/>
      <c r="C28" s="180"/>
      <c r="D28" s="180"/>
      <c r="E28" s="180"/>
      <c r="F28" s="180"/>
      <c r="G28" s="180"/>
      <c r="H28" s="181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9"/>
      <c r="B29" s="180"/>
      <c r="C29" s="180"/>
      <c r="D29" s="180"/>
      <c r="E29" s="180"/>
      <c r="F29" s="180"/>
      <c r="G29" s="180"/>
      <c r="H29" s="181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9"/>
      <c r="B30" s="180"/>
      <c r="C30" s="180"/>
      <c r="D30" s="180"/>
      <c r="E30" s="180"/>
      <c r="F30" s="180"/>
      <c r="G30" s="180"/>
      <c r="H30" s="181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9"/>
      <c r="B31" s="180"/>
      <c r="C31" s="180"/>
      <c r="D31" s="180"/>
      <c r="E31" s="180"/>
      <c r="F31" s="180"/>
      <c r="G31" s="180"/>
      <c r="H31" s="181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9"/>
      <c r="B32" s="180"/>
      <c r="C32" s="180"/>
      <c r="D32" s="180"/>
      <c r="E32" s="180"/>
      <c r="F32" s="180"/>
      <c r="G32" s="180"/>
      <c r="H32" s="181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9"/>
      <c r="B33" s="180"/>
      <c r="C33" s="180"/>
      <c r="D33" s="180"/>
      <c r="E33" s="180"/>
      <c r="F33" s="180"/>
      <c r="G33" s="180"/>
      <c r="H33" s="181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9"/>
      <c r="B34" s="180"/>
      <c r="C34" s="180"/>
      <c r="D34" s="180"/>
      <c r="E34" s="180"/>
      <c r="F34" s="180"/>
      <c r="G34" s="180"/>
      <c r="H34" s="181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9"/>
      <c r="B35" s="180"/>
      <c r="C35" s="180"/>
      <c r="D35" s="180"/>
      <c r="E35" s="180"/>
      <c r="F35" s="180"/>
      <c r="G35" s="180"/>
      <c r="H35" s="181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9"/>
      <c r="B36" s="180"/>
      <c r="C36" s="180"/>
      <c r="D36" s="180"/>
      <c r="E36" s="180"/>
      <c r="F36" s="180"/>
      <c r="G36" s="180"/>
      <c r="H36" s="181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9"/>
      <c r="B37" s="180"/>
      <c r="C37" s="180"/>
      <c r="D37" s="180"/>
      <c r="E37" s="180"/>
      <c r="F37" s="180"/>
      <c r="G37" s="180"/>
      <c r="H37" s="18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2"/>
      <c r="B38" s="183"/>
      <c r="C38" s="183"/>
      <c r="D38" s="183"/>
      <c r="E38" s="183"/>
      <c r="F38" s="183"/>
      <c r="G38" s="183"/>
      <c r="H38" s="18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D91A-00F3-4B23-BAB3-30130FA9139F}">
  <sheetPr>
    <pageSetUpPr fitToPage="1"/>
  </sheetPr>
  <dimension ref="A1:V857"/>
  <sheetViews>
    <sheetView zoomScale="58" zoomScaleNormal="58" zoomScaleSheetLayoutView="44" workbookViewId="0">
      <pane xSplit="8" ySplit="4" topLeftCell="L6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64" t="s">
        <v>0</v>
      </c>
      <c r="B1" s="164"/>
      <c r="C1" s="27">
        <f>COMMENTS!C1</f>
        <v>1140391</v>
      </c>
      <c r="E1" s="185"/>
      <c r="F1" s="162"/>
      <c r="G1" s="162"/>
      <c r="H1" s="16"/>
    </row>
    <row r="2" spans="1:22" ht="24.75" customHeight="1" thickBot="1" x14ac:dyDescent="0.55000000000000004">
      <c r="A2" s="164" t="s">
        <v>1</v>
      </c>
      <c r="B2" s="164"/>
      <c r="C2" s="1" t="str">
        <f>COMMENTS!C2</f>
        <v>ATHLETIC MESH ZIP HOOD</v>
      </c>
      <c r="E2" s="186"/>
      <c r="F2" s="163"/>
      <c r="G2" s="163"/>
      <c r="H2" s="17"/>
    </row>
    <row r="3" spans="1:22" ht="22.75" customHeight="1" thickBot="1" x14ac:dyDescent="0.55000000000000004">
      <c r="A3" s="164" t="s">
        <v>2</v>
      </c>
      <c r="B3" s="164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67" t="s">
        <v>3</v>
      </c>
      <c r="B4" s="167"/>
      <c r="C4" s="15" t="s">
        <v>13</v>
      </c>
      <c r="E4" s="82" t="str">
        <f>COMMENTS!F4</f>
        <v>DATE: 12/16/2025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7" t="s">
        <v>7</v>
      </c>
      <c r="C6" s="18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6"/>
      <c r="B7" s="177"/>
      <c r="C7" s="177"/>
      <c r="D7" s="177"/>
      <c r="E7" s="177"/>
      <c r="F7" s="177"/>
      <c r="G7" s="177"/>
      <c r="H7" s="178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9"/>
      <c r="B8" s="180"/>
      <c r="C8" s="180"/>
      <c r="D8" s="180"/>
      <c r="E8" s="180"/>
      <c r="F8" s="180"/>
      <c r="G8" s="180"/>
      <c r="H8" s="181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9"/>
      <c r="B9" s="180"/>
      <c r="C9" s="180"/>
      <c r="D9" s="180"/>
      <c r="E9" s="180"/>
      <c r="F9" s="180"/>
      <c r="G9" s="180"/>
      <c r="H9" s="181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9"/>
      <c r="B10" s="180"/>
      <c r="C10" s="180"/>
      <c r="D10" s="180"/>
      <c r="E10" s="180"/>
      <c r="F10" s="180"/>
      <c r="G10" s="180"/>
      <c r="H10" s="181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9"/>
      <c r="B11" s="180"/>
      <c r="C11" s="180"/>
      <c r="D11" s="180"/>
      <c r="E11" s="180"/>
      <c r="F11" s="180"/>
      <c r="G11" s="180"/>
      <c r="H11" s="181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9"/>
      <c r="B12" s="180"/>
      <c r="C12" s="180"/>
      <c r="D12" s="180"/>
      <c r="E12" s="180"/>
      <c r="F12" s="180"/>
      <c r="G12" s="180"/>
      <c r="H12" s="181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9"/>
      <c r="B13" s="180"/>
      <c r="C13" s="180"/>
      <c r="D13" s="180"/>
      <c r="E13" s="180"/>
      <c r="F13" s="180"/>
      <c r="G13" s="180"/>
      <c r="H13" s="181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9"/>
      <c r="B14" s="180"/>
      <c r="C14" s="180"/>
      <c r="D14" s="180"/>
      <c r="E14" s="180"/>
      <c r="F14" s="180"/>
      <c r="G14" s="180"/>
      <c r="H14" s="181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9"/>
      <c r="B15" s="180"/>
      <c r="C15" s="180"/>
      <c r="D15" s="180"/>
      <c r="E15" s="180"/>
      <c r="F15" s="180"/>
      <c r="G15" s="180"/>
      <c r="H15" s="181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9"/>
      <c r="B16" s="180"/>
      <c r="C16" s="180"/>
      <c r="D16" s="180"/>
      <c r="E16" s="180"/>
      <c r="F16" s="180"/>
      <c r="G16" s="180"/>
      <c r="H16" s="181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9"/>
      <c r="B17" s="180"/>
      <c r="C17" s="180"/>
      <c r="D17" s="180"/>
      <c r="E17" s="180"/>
      <c r="F17" s="180"/>
      <c r="G17" s="180"/>
      <c r="H17" s="181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9"/>
      <c r="B18" s="180"/>
      <c r="C18" s="180"/>
      <c r="D18" s="180"/>
      <c r="E18" s="180"/>
      <c r="F18" s="180"/>
      <c r="G18" s="180"/>
      <c r="H18" s="181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9"/>
      <c r="B19" s="180"/>
      <c r="C19" s="180"/>
      <c r="D19" s="180"/>
      <c r="E19" s="180"/>
      <c r="F19" s="180"/>
      <c r="G19" s="180"/>
      <c r="H19" s="181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9"/>
      <c r="B20" s="180"/>
      <c r="C20" s="180"/>
      <c r="D20" s="180"/>
      <c r="E20" s="180"/>
      <c r="F20" s="180"/>
      <c r="G20" s="180"/>
      <c r="H20" s="181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9"/>
      <c r="B21" s="180"/>
      <c r="C21" s="180"/>
      <c r="D21" s="180"/>
      <c r="E21" s="180"/>
      <c r="F21" s="180"/>
      <c r="G21" s="180"/>
      <c r="H21" s="181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9"/>
      <c r="B22" s="180"/>
      <c r="C22" s="180"/>
      <c r="D22" s="180"/>
      <c r="E22" s="180"/>
      <c r="F22" s="180"/>
      <c r="G22" s="180"/>
      <c r="H22" s="181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9"/>
      <c r="B23" s="180"/>
      <c r="C23" s="180"/>
      <c r="D23" s="180"/>
      <c r="E23" s="180"/>
      <c r="F23" s="180"/>
      <c r="G23" s="180"/>
      <c r="H23" s="181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9"/>
      <c r="B24" s="180"/>
      <c r="C24" s="180"/>
      <c r="D24" s="180"/>
      <c r="E24" s="180"/>
      <c r="F24" s="180"/>
      <c r="G24" s="180"/>
      <c r="H24" s="181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9"/>
      <c r="B25" s="180"/>
      <c r="C25" s="180"/>
      <c r="D25" s="180"/>
      <c r="E25" s="180"/>
      <c r="F25" s="180"/>
      <c r="G25" s="180"/>
      <c r="H25" s="181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9"/>
      <c r="B26" s="180"/>
      <c r="C26" s="180"/>
      <c r="D26" s="180"/>
      <c r="E26" s="180"/>
      <c r="F26" s="180"/>
      <c r="G26" s="180"/>
      <c r="H26" s="181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9"/>
      <c r="B27" s="180"/>
      <c r="C27" s="180"/>
      <c r="D27" s="180"/>
      <c r="E27" s="180"/>
      <c r="F27" s="180"/>
      <c r="G27" s="180"/>
      <c r="H27" s="181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9"/>
      <c r="B28" s="180"/>
      <c r="C28" s="180"/>
      <c r="D28" s="180"/>
      <c r="E28" s="180"/>
      <c r="F28" s="180"/>
      <c r="G28" s="180"/>
      <c r="H28" s="181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9"/>
      <c r="B29" s="180"/>
      <c r="C29" s="180"/>
      <c r="D29" s="180"/>
      <c r="E29" s="180"/>
      <c r="F29" s="180"/>
      <c r="G29" s="180"/>
      <c r="H29" s="181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9"/>
      <c r="B30" s="180"/>
      <c r="C30" s="180"/>
      <c r="D30" s="180"/>
      <c r="E30" s="180"/>
      <c r="F30" s="180"/>
      <c r="G30" s="180"/>
      <c r="H30" s="181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9"/>
      <c r="B31" s="180"/>
      <c r="C31" s="180"/>
      <c r="D31" s="180"/>
      <c r="E31" s="180"/>
      <c r="F31" s="180"/>
      <c r="G31" s="180"/>
      <c r="H31" s="181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9"/>
      <c r="B32" s="180"/>
      <c r="C32" s="180"/>
      <c r="D32" s="180"/>
      <c r="E32" s="180"/>
      <c r="F32" s="180"/>
      <c r="G32" s="180"/>
      <c r="H32" s="181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9"/>
      <c r="B33" s="180"/>
      <c r="C33" s="180"/>
      <c r="D33" s="180"/>
      <c r="E33" s="180"/>
      <c r="F33" s="180"/>
      <c r="G33" s="180"/>
      <c r="H33" s="181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9"/>
      <c r="B34" s="180"/>
      <c r="C34" s="180"/>
      <c r="D34" s="180"/>
      <c r="E34" s="180"/>
      <c r="F34" s="180"/>
      <c r="G34" s="180"/>
      <c r="H34" s="181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9"/>
      <c r="B35" s="180"/>
      <c r="C35" s="180"/>
      <c r="D35" s="180"/>
      <c r="E35" s="180"/>
      <c r="F35" s="180"/>
      <c r="G35" s="180"/>
      <c r="H35" s="181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9"/>
      <c r="B36" s="180"/>
      <c r="C36" s="180"/>
      <c r="D36" s="180"/>
      <c r="E36" s="180"/>
      <c r="F36" s="180"/>
      <c r="G36" s="180"/>
      <c r="H36" s="181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9"/>
      <c r="B37" s="180"/>
      <c r="C37" s="180"/>
      <c r="D37" s="180"/>
      <c r="E37" s="180"/>
      <c r="F37" s="180"/>
      <c r="G37" s="180"/>
      <c r="H37" s="18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2"/>
      <c r="B38" s="183"/>
      <c r="C38" s="183"/>
      <c r="D38" s="183"/>
      <c r="E38" s="183"/>
      <c r="F38" s="183"/>
      <c r="G38" s="183"/>
      <c r="H38" s="18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U843"/>
  <sheetViews>
    <sheetView view="pageBreakPreview" zoomScale="56" zoomScaleNormal="50" zoomScaleSheetLayoutView="56" workbookViewId="0">
      <pane xSplit="10" ySplit="5" topLeftCell="K11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H20" sqref="H20"/>
    </sheetView>
  </sheetViews>
  <sheetFormatPr defaultColWidth="15.1796875" defaultRowHeight="14.5" x14ac:dyDescent="0.35"/>
  <cols>
    <col min="1" max="1" width="8.81640625" customWidth="1"/>
    <col min="2" max="2" width="18.6328125" customWidth="1"/>
    <col min="3" max="4" width="56.81640625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5" customWidth="1"/>
    <col min="11" max="11" width="16.6328125" customWidth="1"/>
    <col min="12" max="12" width="13.453125" customWidth="1"/>
    <col min="13" max="13" width="17" customWidth="1"/>
    <col min="14" max="14" width="11.81640625" customWidth="1"/>
    <col min="15" max="21" width="22.36328125" customWidth="1"/>
  </cols>
  <sheetData>
    <row r="1" spans="1:21" ht="24.75" customHeight="1" thickBot="1" x14ac:dyDescent="1.05">
      <c r="A1" s="164" t="s">
        <v>9</v>
      </c>
      <c r="B1" s="164"/>
      <c r="C1" s="80">
        <f>COMMENTS!C1</f>
        <v>1140391</v>
      </c>
      <c r="D1" s="131"/>
      <c r="E1" s="31"/>
      <c r="F1" s="32"/>
      <c r="G1" s="32"/>
      <c r="H1" s="14"/>
      <c r="I1" s="14"/>
      <c r="J1" s="14"/>
    </row>
    <row r="2" spans="1:21" ht="24.75" customHeight="1" thickBot="1" x14ac:dyDescent="1.05">
      <c r="A2" s="164" t="s">
        <v>10</v>
      </c>
      <c r="B2" s="164"/>
      <c r="C2" s="27" t="str">
        <f>COMMENTS!C2</f>
        <v>ATHLETIC MESH ZIP HOOD</v>
      </c>
      <c r="D2" s="82"/>
      <c r="F2" s="7"/>
      <c r="G2" s="7"/>
      <c r="H2" s="14"/>
      <c r="I2" s="14"/>
      <c r="J2" s="14"/>
    </row>
    <row r="3" spans="1:21" ht="22.75" customHeight="1" thickBot="1" x14ac:dyDescent="0.55000000000000004">
      <c r="A3" s="168" t="s">
        <v>27</v>
      </c>
      <c r="B3" s="169"/>
      <c r="C3" s="27" t="str">
        <f>COMMENTS!C3</f>
        <v>UNAVAILABLE</v>
      </c>
      <c r="D3" s="82"/>
      <c r="F3" s="33"/>
      <c r="G3" s="33"/>
      <c r="H3" s="34"/>
    </row>
    <row r="4" spans="1:21" ht="22.75" customHeight="1" thickBot="1" x14ac:dyDescent="0.55000000000000004">
      <c r="A4" s="164" t="s">
        <v>34</v>
      </c>
      <c r="B4" s="164"/>
      <c r="C4" s="27" t="str">
        <f>COMMENTS!C4</f>
        <v>SU26</v>
      </c>
      <c r="D4" s="82"/>
      <c r="F4" s="82"/>
      <c r="G4" s="82"/>
      <c r="H4" s="34"/>
    </row>
    <row r="5" spans="1:21" ht="22.75" customHeight="1" thickBot="1" x14ac:dyDescent="0.55000000000000004">
      <c r="A5" s="167" t="s">
        <v>11</v>
      </c>
      <c r="B5" s="167"/>
      <c r="C5" s="27" t="str">
        <f>COMMENTS!C5</f>
        <v>M</v>
      </c>
      <c r="D5" s="82"/>
      <c r="F5" s="33"/>
      <c r="G5" s="33"/>
    </row>
    <row r="6" spans="1:21" ht="22.75" customHeight="1" thickBot="1" x14ac:dyDescent="0.55000000000000004">
      <c r="A6" s="168" t="s">
        <v>8</v>
      </c>
      <c r="B6" s="169"/>
      <c r="C6" s="27">
        <f>COMMENTS!C6</f>
        <v>0</v>
      </c>
      <c r="D6" s="82"/>
      <c r="J6" s="36"/>
    </row>
    <row r="7" spans="1:21" ht="39.75" customHeight="1" thickBot="1" x14ac:dyDescent="0.4">
      <c r="A7" s="37"/>
      <c r="B7" s="187" t="s">
        <v>4</v>
      </c>
      <c r="C7" s="189"/>
      <c r="D7" s="130"/>
      <c r="E7" s="132" t="s">
        <v>17</v>
      </c>
      <c r="F7" s="38"/>
      <c r="G7" s="38"/>
      <c r="H7" s="38" t="s">
        <v>18</v>
      </c>
      <c r="I7" s="39"/>
      <c r="J7" s="40"/>
      <c r="K7" s="41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36" customHeight="1" thickBot="1" x14ac:dyDescent="0.4">
      <c r="A8" s="61"/>
      <c r="B8" s="190" t="s">
        <v>6</v>
      </c>
      <c r="C8" s="191"/>
      <c r="D8" s="130"/>
      <c r="E8" s="133"/>
      <c r="F8" s="62" t="s">
        <v>77</v>
      </c>
      <c r="G8" s="62" t="s">
        <v>19</v>
      </c>
      <c r="H8" s="63" t="s">
        <v>13</v>
      </c>
      <c r="I8" s="64" t="s">
        <v>20</v>
      </c>
      <c r="J8" s="65" t="s">
        <v>21</v>
      </c>
      <c r="K8" s="65" t="s">
        <v>22</v>
      </c>
      <c r="M8" s="5"/>
      <c r="N8" s="5"/>
      <c r="O8" s="5"/>
      <c r="P8" s="5"/>
      <c r="Q8" s="5"/>
      <c r="R8" s="5"/>
      <c r="S8" s="5"/>
      <c r="T8" s="5"/>
      <c r="U8" s="5"/>
    </row>
    <row r="9" spans="1:21" ht="42" x14ac:dyDescent="0.35">
      <c r="A9" s="67">
        <v>1</v>
      </c>
      <c r="B9" s="192" t="s">
        <v>23</v>
      </c>
      <c r="C9" s="193"/>
      <c r="D9" s="141" t="s">
        <v>85</v>
      </c>
      <c r="E9" s="127">
        <v>0.25</v>
      </c>
      <c r="F9" s="68">
        <f>G9-1/4</f>
        <v>7</v>
      </c>
      <c r="G9" s="68">
        <f>H9-1/4</f>
        <v>7.25</v>
      </c>
      <c r="H9" s="69">
        <v>7.5</v>
      </c>
      <c r="I9" s="70">
        <f>H9+1/4</f>
        <v>7.75</v>
      </c>
      <c r="J9" s="70">
        <f>H9+0.5</f>
        <v>8</v>
      </c>
      <c r="K9" s="71">
        <f>I9+0.5</f>
        <v>8.25</v>
      </c>
      <c r="M9" s="5"/>
      <c r="N9" s="5"/>
      <c r="O9" s="5"/>
      <c r="P9" s="5"/>
      <c r="Q9" s="5"/>
      <c r="R9" s="5"/>
      <c r="S9" s="5"/>
      <c r="T9" s="5"/>
      <c r="U9" s="5"/>
    </row>
    <row r="10" spans="1:21" s="94" customFormat="1" ht="25" customHeight="1" x14ac:dyDescent="0.45">
      <c r="A10" s="90">
        <v>2</v>
      </c>
      <c r="B10" s="195" t="s">
        <v>62</v>
      </c>
      <c r="C10" s="195"/>
      <c r="D10" s="141" t="s">
        <v>86</v>
      </c>
      <c r="E10" s="134">
        <v>0.5</v>
      </c>
      <c r="F10" s="91">
        <f>G10-1</f>
        <v>18.5</v>
      </c>
      <c r="G10" s="91">
        <f>H10-1</f>
        <v>19.5</v>
      </c>
      <c r="H10" s="87">
        <v>20.5</v>
      </c>
      <c r="I10" s="92">
        <f>H10+1</f>
        <v>21.5</v>
      </c>
      <c r="J10" s="92">
        <f>H10+2</f>
        <v>22.5</v>
      </c>
      <c r="K10" s="93">
        <f>I10+2</f>
        <v>23.5</v>
      </c>
      <c r="M10" s="5"/>
      <c r="N10" s="5"/>
      <c r="O10" s="5"/>
      <c r="P10" s="5"/>
      <c r="Q10" s="5"/>
      <c r="R10" s="5"/>
      <c r="S10" s="5"/>
      <c r="T10" s="5"/>
      <c r="U10" s="5"/>
    </row>
    <row r="11" spans="1:21" ht="25" customHeight="1" x14ac:dyDescent="0.35">
      <c r="A11" s="72">
        <v>3</v>
      </c>
      <c r="B11" s="194" t="s">
        <v>30</v>
      </c>
      <c r="C11" s="194"/>
      <c r="D11" s="141" t="s">
        <v>87</v>
      </c>
      <c r="E11" s="129">
        <v>0.75</v>
      </c>
      <c r="F11" s="73">
        <f t="shared" ref="F11:G13" si="0">G11-1</f>
        <v>21.5</v>
      </c>
      <c r="G11" s="73">
        <f t="shared" si="0"/>
        <v>22.5</v>
      </c>
      <c r="H11" s="74">
        <v>23.5</v>
      </c>
      <c r="I11" s="75">
        <f>H11+1</f>
        <v>24.5</v>
      </c>
      <c r="J11" s="75">
        <f t="shared" ref="J11" si="1">H11+2</f>
        <v>25.5</v>
      </c>
      <c r="K11" s="76">
        <f t="shared" ref="K11" si="2">I11+2</f>
        <v>26.5</v>
      </c>
      <c r="M11" s="5"/>
      <c r="N11" s="5"/>
      <c r="O11" s="5"/>
      <c r="P11" s="5"/>
      <c r="Q11" s="5"/>
      <c r="R11" s="5"/>
      <c r="S11" s="5"/>
      <c r="T11" s="5"/>
      <c r="U11" s="5"/>
    </row>
    <row r="12" spans="1:21" ht="25" customHeight="1" x14ac:dyDescent="0.35">
      <c r="A12" s="72">
        <v>4</v>
      </c>
      <c r="B12" s="196" t="s">
        <v>53</v>
      </c>
      <c r="C12" s="194"/>
      <c r="D12" s="141" t="s">
        <v>88</v>
      </c>
      <c r="E12" s="129">
        <v>0.75</v>
      </c>
      <c r="F12" s="73">
        <f t="shared" si="0"/>
        <v>17.5</v>
      </c>
      <c r="G12" s="73">
        <f t="shared" si="0"/>
        <v>18.5</v>
      </c>
      <c r="H12" s="74">
        <v>19.5</v>
      </c>
      <c r="I12" s="75">
        <f>H12+1</f>
        <v>20.5</v>
      </c>
      <c r="J12" s="75">
        <f t="shared" ref="J12:K12" si="3">H12+2</f>
        <v>21.5</v>
      </c>
      <c r="K12" s="76">
        <f t="shared" si="3"/>
        <v>22.5</v>
      </c>
      <c r="M12" s="5"/>
      <c r="N12" s="5"/>
      <c r="O12" s="5"/>
      <c r="P12" s="5"/>
      <c r="Q12" s="5"/>
      <c r="R12" s="5"/>
      <c r="S12" s="5"/>
      <c r="T12" s="5"/>
      <c r="U12" s="5"/>
    </row>
    <row r="13" spans="1:21" ht="25" customHeight="1" x14ac:dyDescent="0.35">
      <c r="A13" s="67">
        <v>5</v>
      </c>
      <c r="B13" s="192" t="s">
        <v>26</v>
      </c>
      <c r="C13" s="193"/>
      <c r="D13" s="141" t="s">
        <v>89</v>
      </c>
      <c r="E13" s="129">
        <v>0.75</v>
      </c>
      <c r="F13" s="68">
        <f t="shared" si="0"/>
        <v>25</v>
      </c>
      <c r="G13" s="68">
        <f t="shared" si="0"/>
        <v>26</v>
      </c>
      <c r="H13" s="69">
        <v>27</v>
      </c>
      <c r="I13" s="70">
        <f>H13+1</f>
        <v>28</v>
      </c>
      <c r="J13" s="70">
        <f>H13+2</f>
        <v>29</v>
      </c>
      <c r="K13" s="71">
        <f>I13+2</f>
        <v>30</v>
      </c>
      <c r="M13" s="5"/>
      <c r="N13" s="5"/>
      <c r="O13" s="5"/>
      <c r="P13" s="5"/>
      <c r="Q13" s="5"/>
      <c r="R13" s="5"/>
      <c r="S13" s="5"/>
      <c r="T13" s="5"/>
      <c r="U13" s="5"/>
    </row>
    <row r="14" spans="1:21" ht="25" customHeight="1" x14ac:dyDescent="0.35">
      <c r="A14" s="72">
        <v>6</v>
      </c>
      <c r="B14" s="77" t="s">
        <v>67</v>
      </c>
      <c r="C14" s="78"/>
      <c r="D14" s="141" t="s">
        <v>90</v>
      </c>
      <c r="E14" s="129">
        <v>0.375</v>
      </c>
      <c r="F14" s="73">
        <f>G14-0.5</f>
        <v>9.75</v>
      </c>
      <c r="G14" s="73">
        <f>H14-0.5</f>
        <v>10.25</v>
      </c>
      <c r="H14" s="74">
        <v>10.75</v>
      </c>
      <c r="I14" s="75">
        <f>H14+0.5</f>
        <v>11.25</v>
      </c>
      <c r="J14" s="75">
        <f>H14+1</f>
        <v>11.75</v>
      </c>
      <c r="K14" s="76">
        <f>H14+1.5</f>
        <v>12.25</v>
      </c>
      <c r="M14" s="5"/>
      <c r="N14" s="5"/>
      <c r="O14" s="5"/>
      <c r="P14" s="5"/>
      <c r="Q14" s="5"/>
      <c r="R14" s="5"/>
      <c r="S14" s="5"/>
      <c r="T14" s="5"/>
      <c r="U14" s="5"/>
    </row>
    <row r="15" spans="1:21" ht="25" customHeight="1" x14ac:dyDescent="0.35">
      <c r="A15" s="72">
        <v>7</v>
      </c>
      <c r="B15" s="196" t="s">
        <v>31</v>
      </c>
      <c r="C15" s="194"/>
      <c r="D15" s="141" t="s">
        <v>91</v>
      </c>
      <c r="E15" s="129">
        <v>0.375</v>
      </c>
      <c r="F15" s="73">
        <f>G15-0.5</f>
        <v>9</v>
      </c>
      <c r="G15" s="73">
        <f>H15-0.5</f>
        <v>9.5</v>
      </c>
      <c r="H15" s="74">
        <v>10</v>
      </c>
      <c r="I15" s="75">
        <f>H15+0.5</f>
        <v>10.5</v>
      </c>
      <c r="J15" s="75">
        <f>H15+1</f>
        <v>11</v>
      </c>
      <c r="K15" s="76">
        <f>I15+1</f>
        <v>11.5</v>
      </c>
      <c r="M15" s="5"/>
      <c r="N15" s="5"/>
      <c r="O15" s="5"/>
      <c r="P15" s="5"/>
      <c r="Q15" s="5"/>
      <c r="R15" s="5"/>
      <c r="S15" s="5"/>
      <c r="T15" s="5"/>
      <c r="U15" s="5"/>
    </row>
    <row r="16" spans="1:21" ht="25" customHeight="1" x14ac:dyDescent="0.35">
      <c r="A16" s="72">
        <v>8</v>
      </c>
      <c r="B16" s="196" t="s">
        <v>68</v>
      </c>
      <c r="C16" s="194"/>
      <c r="D16" s="141" t="s">
        <v>92</v>
      </c>
      <c r="E16" s="129">
        <v>0.75</v>
      </c>
      <c r="F16" s="73">
        <f>G16-1</f>
        <v>22.75</v>
      </c>
      <c r="G16" s="73">
        <f>H16-1</f>
        <v>23.75</v>
      </c>
      <c r="H16" s="74">
        <v>24.75</v>
      </c>
      <c r="I16" s="75">
        <f>H16+1</f>
        <v>25.75</v>
      </c>
      <c r="J16" s="75">
        <f>H16+2</f>
        <v>26.75</v>
      </c>
      <c r="K16" s="76">
        <f>I16+2</f>
        <v>27.75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25" customHeight="1" x14ac:dyDescent="0.35">
      <c r="A17" s="72">
        <v>9</v>
      </c>
      <c r="B17" s="196" t="s">
        <v>35</v>
      </c>
      <c r="C17" s="194"/>
      <c r="D17" s="141" t="s">
        <v>93</v>
      </c>
      <c r="E17" s="129">
        <v>0.25</v>
      </c>
      <c r="F17" s="73">
        <f>G17-1/4</f>
        <v>3.75</v>
      </c>
      <c r="G17" s="73">
        <f>H17-1/4</f>
        <v>4</v>
      </c>
      <c r="H17" s="74">
        <v>4.25</v>
      </c>
      <c r="I17" s="75">
        <f>H17+1/4</f>
        <v>4.5</v>
      </c>
      <c r="J17" s="75">
        <f>H17+0.5</f>
        <v>4.75</v>
      </c>
      <c r="K17" s="76">
        <f>I17+0.5</f>
        <v>5</v>
      </c>
      <c r="M17" s="5"/>
      <c r="N17" s="5"/>
      <c r="O17" s="5"/>
      <c r="P17" s="5"/>
      <c r="Q17" s="5"/>
      <c r="R17" s="5"/>
      <c r="S17" s="5"/>
      <c r="T17" s="5"/>
      <c r="U17" s="5"/>
    </row>
    <row r="18" spans="1:21" ht="25" customHeight="1" x14ac:dyDescent="0.35">
      <c r="A18" s="72">
        <v>10</v>
      </c>
      <c r="B18" s="196" t="s">
        <v>36</v>
      </c>
      <c r="C18" s="194"/>
      <c r="D18" s="141" t="s">
        <v>94</v>
      </c>
      <c r="E18" s="129">
        <v>0.125</v>
      </c>
      <c r="F18" s="73">
        <f>G18-0</f>
        <v>1</v>
      </c>
      <c r="G18" s="73">
        <f>H18-0</f>
        <v>1</v>
      </c>
      <c r="H18" s="74">
        <v>1</v>
      </c>
      <c r="I18" s="75">
        <f>H18+0</f>
        <v>1</v>
      </c>
      <c r="J18" s="75">
        <f>H18+0</f>
        <v>1</v>
      </c>
      <c r="K18" s="76">
        <f>I18+0</f>
        <v>1</v>
      </c>
      <c r="M18" s="5"/>
      <c r="N18" s="5"/>
      <c r="O18" s="5"/>
      <c r="P18" s="5"/>
      <c r="Q18" s="5"/>
      <c r="R18" s="5"/>
      <c r="S18" s="5"/>
      <c r="T18" s="5"/>
      <c r="U18" s="5"/>
    </row>
    <row r="19" spans="1:21" ht="25" customHeight="1" x14ac:dyDescent="0.35">
      <c r="A19" s="67">
        <v>11</v>
      </c>
      <c r="B19" s="197" t="s">
        <v>45</v>
      </c>
      <c r="C19" s="198"/>
      <c r="D19" s="141" t="s">
        <v>95</v>
      </c>
      <c r="E19" s="129">
        <v>0.125</v>
      </c>
      <c r="F19" s="68">
        <f>G19-0</f>
        <v>1</v>
      </c>
      <c r="G19" s="68">
        <f>H19-0</f>
        <v>1</v>
      </c>
      <c r="H19" s="69">
        <v>1</v>
      </c>
      <c r="I19" s="70">
        <f>H19+0</f>
        <v>1</v>
      </c>
      <c r="J19" s="70">
        <f>H19+0</f>
        <v>1</v>
      </c>
      <c r="K19" s="71">
        <f>I19+0</f>
        <v>1</v>
      </c>
      <c r="M19" s="6"/>
      <c r="N19" s="6"/>
      <c r="O19" s="6"/>
      <c r="P19" s="6"/>
      <c r="Q19" s="6"/>
      <c r="R19" s="6"/>
      <c r="S19" s="6"/>
      <c r="T19" s="6"/>
      <c r="U19" s="6"/>
    </row>
    <row r="20" spans="1:21" ht="25" customHeight="1" x14ac:dyDescent="0.35">
      <c r="A20" s="72">
        <v>12</v>
      </c>
      <c r="B20" s="79" t="s">
        <v>43</v>
      </c>
      <c r="C20" s="124"/>
      <c r="D20" s="141" t="s">
        <v>96</v>
      </c>
      <c r="E20" s="129">
        <v>0.25</v>
      </c>
      <c r="F20" s="73">
        <f>G20-1/4</f>
        <v>14.5</v>
      </c>
      <c r="G20" s="73">
        <f>H20-1/4</f>
        <v>14.75</v>
      </c>
      <c r="H20" s="74">
        <v>15</v>
      </c>
      <c r="I20" s="75">
        <f>H20+1/4</f>
        <v>15.25</v>
      </c>
      <c r="J20" s="75">
        <f>H20+1/2</f>
        <v>15.5</v>
      </c>
      <c r="K20" s="76">
        <f>I20+0.5</f>
        <v>15.75</v>
      </c>
      <c r="M20" s="5"/>
      <c r="N20" s="5"/>
      <c r="O20" s="5"/>
      <c r="P20" s="5"/>
      <c r="Q20" s="5"/>
      <c r="R20" s="5"/>
      <c r="S20" s="5"/>
      <c r="T20" s="5"/>
      <c r="U20" s="5"/>
    </row>
    <row r="21" spans="1:21" ht="25" customHeight="1" x14ac:dyDescent="0.5">
      <c r="A21" s="72">
        <v>13</v>
      </c>
      <c r="B21" s="156" t="s">
        <v>44</v>
      </c>
      <c r="C21" s="157"/>
      <c r="D21" s="141" t="s">
        <v>97</v>
      </c>
      <c r="E21" s="129">
        <v>0.25</v>
      </c>
      <c r="F21" s="73">
        <f>G21-0.25</f>
        <v>10</v>
      </c>
      <c r="G21" s="73">
        <f>H21-0.25</f>
        <v>10.25</v>
      </c>
      <c r="H21" s="74">
        <v>10.5</v>
      </c>
      <c r="I21" s="75">
        <f>H21+1/4</f>
        <v>10.75</v>
      </c>
      <c r="J21" s="75">
        <f>H21+1/2</f>
        <v>11</v>
      </c>
      <c r="K21" s="76">
        <f>I21+0.5</f>
        <v>11.25</v>
      </c>
      <c r="M21" s="5"/>
      <c r="N21" s="5"/>
      <c r="O21" s="5"/>
      <c r="P21" s="5"/>
      <c r="Q21" s="5"/>
      <c r="R21" s="5"/>
      <c r="S21" s="5"/>
      <c r="T21" s="5"/>
      <c r="U21" s="5"/>
    </row>
    <row r="22" spans="1:21" ht="25" customHeight="1" x14ac:dyDescent="0.35">
      <c r="A22" s="72">
        <v>18</v>
      </c>
      <c r="B22" s="196" t="s">
        <v>24</v>
      </c>
      <c r="C22" s="194"/>
      <c r="D22" s="141" t="s">
        <v>98</v>
      </c>
      <c r="E22" s="129">
        <v>0.125</v>
      </c>
      <c r="F22" s="73">
        <f>G22-1/4</f>
        <v>3.5</v>
      </c>
      <c r="G22" s="73">
        <f>H22-1/4</f>
        <v>3.75</v>
      </c>
      <c r="H22" s="74">
        <v>4</v>
      </c>
      <c r="I22" s="75">
        <f>H22+1/4</f>
        <v>4.25</v>
      </c>
      <c r="J22" s="75">
        <f>H22+1/2</f>
        <v>4.5</v>
      </c>
      <c r="K22" s="76">
        <f>I22+0.5</f>
        <v>4.75</v>
      </c>
      <c r="M22" s="5"/>
      <c r="N22" s="5"/>
      <c r="O22" s="5"/>
      <c r="P22" s="5"/>
      <c r="Q22" s="5"/>
      <c r="R22" s="5"/>
      <c r="S22" s="5"/>
      <c r="T22" s="5"/>
      <c r="U22" s="5"/>
    </row>
    <row r="23" spans="1:21" ht="25" customHeight="1" x14ac:dyDescent="0.35">
      <c r="A23" s="72">
        <v>19</v>
      </c>
      <c r="B23" s="196" t="s">
        <v>25</v>
      </c>
      <c r="C23" s="194"/>
      <c r="D23" s="141" t="s">
        <v>99</v>
      </c>
      <c r="E23" s="129">
        <v>0.125</v>
      </c>
      <c r="F23" s="73">
        <f>G23-0</f>
        <v>0.5</v>
      </c>
      <c r="G23" s="73">
        <f>H23-0</f>
        <v>0.5</v>
      </c>
      <c r="H23" s="74">
        <v>0.5</v>
      </c>
      <c r="I23" s="75">
        <f>H23+0</f>
        <v>0.5</v>
      </c>
      <c r="J23" s="75">
        <f t="shared" ref="J23:K23" si="4">H23+0</f>
        <v>0.5</v>
      </c>
      <c r="K23" s="76">
        <f t="shared" si="4"/>
        <v>0.5</v>
      </c>
      <c r="M23" s="5"/>
      <c r="N23" s="5"/>
      <c r="O23" s="5"/>
      <c r="P23" s="5"/>
      <c r="Q23" s="5"/>
      <c r="R23" s="5"/>
      <c r="S23" s="5"/>
      <c r="T23" s="5"/>
      <c r="U23" s="5"/>
    </row>
    <row r="24" spans="1:21" ht="25" customHeight="1" x14ac:dyDescent="0.35">
      <c r="A24" s="72">
        <v>20</v>
      </c>
      <c r="B24" s="196" t="s">
        <v>55</v>
      </c>
      <c r="C24" s="194"/>
      <c r="D24" s="141" t="s">
        <v>100</v>
      </c>
      <c r="E24" s="129">
        <v>0.25</v>
      </c>
      <c r="F24" s="73">
        <f>G24-3/8</f>
        <v>7.75</v>
      </c>
      <c r="G24" s="73">
        <f>H24-3/8</f>
        <v>8.125</v>
      </c>
      <c r="H24" s="74">
        <v>8.5</v>
      </c>
      <c r="I24" s="75">
        <f>H24+0.375</f>
        <v>8.875</v>
      </c>
      <c r="J24" s="75">
        <f>H24+0.75</f>
        <v>9.25</v>
      </c>
      <c r="K24" s="76">
        <f>I24+3/4</f>
        <v>9.625</v>
      </c>
      <c r="M24" s="5"/>
      <c r="N24" s="5"/>
      <c r="O24" s="5"/>
      <c r="P24" s="5"/>
      <c r="Q24" s="5"/>
      <c r="R24" s="5"/>
      <c r="S24" s="5"/>
      <c r="T24" s="5"/>
      <c r="U24" s="5"/>
    </row>
    <row r="25" spans="1:21" ht="25" customHeight="1" x14ac:dyDescent="0.35">
      <c r="A25" s="72">
        <v>21</v>
      </c>
      <c r="B25" s="196" t="s">
        <v>57</v>
      </c>
      <c r="C25" s="194"/>
      <c r="D25" s="141" t="s">
        <v>101</v>
      </c>
      <c r="E25" s="129">
        <v>0.25</v>
      </c>
      <c r="F25" s="73">
        <f>G25-0.375</f>
        <v>6.25</v>
      </c>
      <c r="G25" s="73">
        <f>H25-0.375</f>
        <v>6.625</v>
      </c>
      <c r="H25" s="74">
        <v>7</v>
      </c>
      <c r="I25" s="75">
        <f>H25+0.375</f>
        <v>7.375</v>
      </c>
      <c r="J25" s="75">
        <f>H25+0.75</f>
        <v>7.75</v>
      </c>
      <c r="K25" s="76">
        <f>I25+0.75</f>
        <v>8.125</v>
      </c>
      <c r="M25" s="5"/>
      <c r="N25" s="5"/>
      <c r="O25" s="5"/>
      <c r="P25" s="5"/>
      <c r="Q25" s="5"/>
      <c r="R25" s="5"/>
      <c r="S25" s="5"/>
      <c r="T25" s="5"/>
      <c r="U25" s="5"/>
    </row>
    <row r="26" spans="1:21" ht="25" customHeight="1" x14ac:dyDescent="0.35">
      <c r="A26" s="72">
        <v>22</v>
      </c>
      <c r="B26" s="196" t="s">
        <v>50</v>
      </c>
      <c r="C26" s="194"/>
      <c r="D26" s="141" t="s">
        <v>102</v>
      </c>
      <c r="E26" s="129">
        <v>0.25</v>
      </c>
      <c r="F26" s="73">
        <f>G26-1/4</f>
        <v>5.5</v>
      </c>
      <c r="G26" s="73">
        <f>H26-1/4</f>
        <v>5.75</v>
      </c>
      <c r="H26" s="74">
        <v>6</v>
      </c>
      <c r="I26" s="75">
        <f>H26+1/4</f>
        <v>6.25</v>
      </c>
      <c r="J26" s="75">
        <f>H26+0.5</f>
        <v>6.5</v>
      </c>
      <c r="K26" s="76">
        <f>I26+0.5</f>
        <v>6.75</v>
      </c>
      <c r="M26" s="5"/>
      <c r="N26" s="5"/>
      <c r="O26" s="5"/>
      <c r="P26" s="5"/>
      <c r="Q26" s="5"/>
      <c r="R26" s="5"/>
      <c r="S26" s="5"/>
      <c r="T26" s="5"/>
      <c r="U26" s="5"/>
    </row>
    <row r="27" spans="1:21" ht="25" customHeight="1" x14ac:dyDescent="0.35">
      <c r="A27" s="72">
        <v>23</v>
      </c>
      <c r="B27" s="196" t="s">
        <v>54</v>
      </c>
      <c r="C27" s="194"/>
      <c r="D27" s="141" t="s">
        <v>103</v>
      </c>
      <c r="E27" s="129">
        <v>0.75</v>
      </c>
      <c r="F27" s="73">
        <f>G27-1</f>
        <v>20</v>
      </c>
      <c r="G27" s="73">
        <f>H27-1</f>
        <v>21</v>
      </c>
      <c r="H27" s="74">
        <v>22</v>
      </c>
      <c r="I27" s="75">
        <f>H27+1</f>
        <v>23</v>
      </c>
      <c r="J27" s="75">
        <f t="shared" ref="J27" si="5">H27+2</f>
        <v>24</v>
      </c>
      <c r="K27" s="76">
        <f t="shared" ref="K27" si="6">I27+2</f>
        <v>25</v>
      </c>
      <c r="M27" s="5"/>
      <c r="N27" s="5"/>
      <c r="O27" s="5"/>
      <c r="P27" s="5"/>
      <c r="Q27" s="5"/>
      <c r="R27" s="5"/>
      <c r="S27" s="5"/>
      <c r="T27" s="5"/>
      <c r="U27" s="5"/>
    </row>
    <row r="28" spans="1:21" ht="25" customHeight="1" x14ac:dyDescent="0.35">
      <c r="A28" s="72">
        <v>24</v>
      </c>
      <c r="B28" s="196" t="s">
        <v>56</v>
      </c>
      <c r="C28" s="194"/>
      <c r="D28" s="141" t="s">
        <v>104</v>
      </c>
      <c r="E28" s="135">
        <v>0.375</v>
      </c>
      <c r="F28" s="73">
        <f>G28-0.5</f>
        <v>41</v>
      </c>
      <c r="G28" s="73">
        <f>H28-0.5</f>
        <v>41.5</v>
      </c>
      <c r="H28" s="74">
        <v>42</v>
      </c>
      <c r="I28" s="75">
        <f>H28+0.5</f>
        <v>42.5</v>
      </c>
      <c r="J28" s="75">
        <f>H28+1</f>
        <v>43</v>
      </c>
      <c r="K28" s="76">
        <f>I28+1</f>
        <v>43.5</v>
      </c>
      <c r="M28" s="5"/>
      <c r="N28" s="5"/>
      <c r="O28" s="5"/>
      <c r="P28" s="5"/>
      <c r="Q28" s="5"/>
      <c r="R28" s="5"/>
      <c r="S28" s="5"/>
      <c r="T28" s="5"/>
      <c r="U28" s="5"/>
    </row>
    <row r="29" spans="1:21" ht="19" customHeight="1" x14ac:dyDescent="0.35">
      <c r="A29" s="5"/>
      <c r="B29" s="5"/>
      <c r="C29" s="5"/>
      <c r="D29" s="5"/>
      <c r="E29" s="11"/>
      <c r="F29" s="11"/>
      <c r="G29" s="11"/>
      <c r="H29" s="11"/>
      <c r="I29" s="8"/>
      <c r="J29" s="4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9" customHeight="1" x14ac:dyDescent="0.35">
      <c r="A30" s="5"/>
      <c r="B30" s="5"/>
      <c r="C30" s="5"/>
      <c r="D30" s="5"/>
      <c r="E30" s="11"/>
      <c r="F30" s="11"/>
      <c r="G30" s="11"/>
      <c r="H30" s="11"/>
      <c r="I30" s="8"/>
      <c r="J30" s="4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9" customHeight="1" x14ac:dyDescent="0.35">
      <c r="A31" s="5"/>
      <c r="B31" s="5"/>
      <c r="C31" s="5"/>
      <c r="D31" s="5"/>
      <c r="E31" s="11"/>
      <c r="F31" s="11"/>
      <c r="G31" s="11"/>
      <c r="H31" s="11"/>
      <c r="I31" s="8"/>
      <c r="J31" s="4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9" customHeight="1" x14ac:dyDescent="0.35">
      <c r="A32" s="5"/>
      <c r="B32" s="5"/>
      <c r="C32" s="5"/>
      <c r="D32" s="5"/>
      <c r="E32" s="11"/>
      <c r="F32" s="11"/>
      <c r="G32" s="11"/>
      <c r="H32" s="11"/>
      <c r="I32" s="8"/>
      <c r="J32" s="4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9" customHeight="1" x14ac:dyDescent="0.35">
      <c r="A33" s="5"/>
      <c r="B33" s="5"/>
      <c r="C33" s="5"/>
      <c r="D33" s="5"/>
      <c r="E33" s="11"/>
      <c r="F33" s="11"/>
      <c r="G33" s="11"/>
      <c r="H33" s="11"/>
      <c r="I33" s="8"/>
      <c r="J33" s="4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9" customHeight="1" x14ac:dyDescent="0.35">
      <c r="A34" s="5"/>
      <c r="B34" s="5"/>
      <c r="C34" s="5"/>
      <c r="D34" s="5"/>
      <c r="E34" s="11"/>
      <c r="F34" s="11"/>
      <c r="G34" s="11"/>
      <c r="H34" s="11"/>
      <c r="I34" s="8"/>
      <c r="J34" s="4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9" customHeight="1" x14ac:dyDescent="0.35">
      <c r="A35" s="5"/>
      <c r="B35" s="5"/>
      <c r="C35" s="5"/>
      <c r="D35" s="5"/>
      <c r="E35" s="11"/>
      <c r="F35" s="11"/>
      <c r="G35" s="11"/>
      <c r="H35" s="11"/>
      <c r="I35" s="8"/>
      <c r="J35" s="4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4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4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4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4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4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4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4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4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4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4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4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4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4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4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4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4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4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4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4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4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4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4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4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4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4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4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4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4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4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4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4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4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4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42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4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4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4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42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4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42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42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42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42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42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42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42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4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42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4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42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42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42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42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4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42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4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4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4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42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4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42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4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42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4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4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4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4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4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4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4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4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4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4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42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42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4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4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4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4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4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4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42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4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4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4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4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4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4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4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4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4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4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4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4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42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42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4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4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42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42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42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4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4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4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42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42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4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4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42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4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4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4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4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4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4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42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42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42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4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4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42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42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42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42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42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42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42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42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4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4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4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4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42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4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4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4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4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42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4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4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42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42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4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42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42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42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42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42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42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42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42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42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42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42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42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42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42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42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42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42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42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42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42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42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42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42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42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42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42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42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42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42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42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42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42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42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42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42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42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4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42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42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42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42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42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42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42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42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42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42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42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42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42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42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42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42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42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42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42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42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42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42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42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42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42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42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42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42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42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42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42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42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42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42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42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42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42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42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42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42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42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4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42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42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42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42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42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42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42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42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42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42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42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42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42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42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42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4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42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42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42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42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42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42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42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42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42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42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42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42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42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42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42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42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42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42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42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42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42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42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42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42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42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42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42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42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42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42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42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42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42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42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42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42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42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42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42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42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42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42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42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42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42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42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42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42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42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42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42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42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42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42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42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42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42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42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42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42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42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42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42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42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42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42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42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42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42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42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42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42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42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42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42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42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42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42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42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42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42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42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42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42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42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42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42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42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42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42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42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42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42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42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42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42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42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42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42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42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42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42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42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42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42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42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42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42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42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42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42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42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42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42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42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42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42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42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42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42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42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42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42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42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42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42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42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42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42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42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42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42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42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42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42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42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42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42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42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42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42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42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42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42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42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42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42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42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42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42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42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42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42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42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42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42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42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42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42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42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42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42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42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42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42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42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42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42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42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42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42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42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42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42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42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42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42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42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42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42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42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42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42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42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42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42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42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42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42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42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42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42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42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42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42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42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42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42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42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42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42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42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42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42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42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42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42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42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42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42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42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42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42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42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42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42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42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42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42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42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42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42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42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42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42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42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42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42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42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42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42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42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42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42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42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42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42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42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42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42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42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42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42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42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42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42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42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42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42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42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42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42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42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42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42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42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42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42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42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42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42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42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42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42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42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42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42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42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42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42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42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42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42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42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42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42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42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42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42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42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42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42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42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42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42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42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42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42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42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42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42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42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42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42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42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42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42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42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42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42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42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42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42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42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42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42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42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42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42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42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42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42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42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42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42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42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42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42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42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42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42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42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42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42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42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42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42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42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42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42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42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42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42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42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42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42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4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42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42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42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42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42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42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42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42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42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42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42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42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42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42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42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42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42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42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42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42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42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42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42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42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42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42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42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42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42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42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42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42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42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42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42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42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42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42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42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42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42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42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42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42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42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42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42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42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42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42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42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42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42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42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42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42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42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42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42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42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42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42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42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42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42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42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42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42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42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42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42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42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42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42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42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42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42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42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42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42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42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42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42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42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42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42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42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42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42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42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42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42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42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42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42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42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42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42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42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42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42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42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42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42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42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42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42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42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42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42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42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42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42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42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42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42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42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42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42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42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42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42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42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42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42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42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42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42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42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42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42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42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42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42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42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42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42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42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42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42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42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42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42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42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42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42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42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42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42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42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42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42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42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42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42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42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42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42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42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42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42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42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42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42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42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42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42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42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42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42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42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42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42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42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42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42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42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42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42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42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42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42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42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42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42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42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42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42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42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42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42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42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42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42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42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42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42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42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42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42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42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42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42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42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42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42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42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42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42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42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42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42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42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42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42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42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42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42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42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42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42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42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42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42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42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42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42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9" customHeight="1" x14ac:dyDescent="0.35">
      <c r="A839" s="5"/>
      <c r="B839" s="5"/>
      <c r="C839" s="5"/>
      <c r="D839" s="5"/>
      <c r="E839" s="11"/>
      <c r="F839" s="11"/>
      <c r="G839" s="11"/>
      <c r="H839" s="11"/>
      <c r="I839" s="8"/>
      <c r="J839" s="42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9" customHeight="1" x14ac:dyDescent="0.35">
      <c r="A840" s="5"/>
      <c r="B840" s="5"/>
      <c r="C840" s="5"/>
      <c r="D840" s="5"/>
      <c r="E840" s="11"/>
      <c r="F840" s="11"/>
      <c r="G840" s="11"/>
      <c r="H840" s="11"/>
      <c r="I840" s="8"/>
      <c r="J840" s="42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9" customHeight="1" x14ac:dyDescent="0.35">
      <c r="A841" s="5"/>
      <c r="B841" s="5"/>
      <c r="C841" s="5"/>
      <c r="D841" s="5"/>
      <c r="E841" s="11"/>
      <c r="F841" s="11"/>
      <c r="G841" s="11"/>
      <c r="H841" s="11"/>
      <c r="I841" s="8"/>
      <c r="J841" s="42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9" customHeight="1" x14ac:dyDescent="0.35">
      <c r="A842" s="5"/>
      <c r="B842" s="5"/>
      <c r="C842" s="5"/>
      <c r="D842" s="5"/>
      <c r="E842" s="11"/>
      <c r="F842" s="11"/>
      <c r="G842" s="11"/>
      <c r="H842" s="11"/>
      <c r="I842" s="8"/>
      <c r="J842" s="42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9" customHeight="1" x14ac:dyDescent="0.35">
      <c r="A843" s="5"/>
      <c r="B843" s="5"/>
      <c r="C843" s="5"/>
      <c r="D843" s="5"/>
      <c r="E843" s="11"/>
      <c r="F843" s="11"/>
      <c r="G843" s="11"/>
      <c r="H843" s="11"/>
      <c r="I843" s="8"/>
      <c r="J843" s="42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</sheetData>
  <mergeCells count="26">
    <mergeCell ref="B28:C28"/>
    <mergeCell ref="B12:C12"/>
    <mergeCell ref="B13:C13"/>
    <mergeCell ref="B21:C21"/>
    <mergeCell ref="B16:C16"/>
    <mergeCell ref="B19:C19"/>
    <mergeCell ref="B17:C17"/>
    <mergeCell ref="B18:C18"/>
    <mergeCell ref="B15:C15"/>
    <mergeCell ref="B24:C24"/>
    <mergeCell ref="B25:C25"/>
    <mergeCell ref="B26:C26"/>
    <mergeCell ref="B27:C27"/>
    <mergeCell ref="B23:C23"/>
    <mergeCell ref="B22:C22"/>
    <mergeCell ref="A1:B1"/>
    <mergeCell ref="A2:B2"/>
    <mergeCell ref="A3:B3"/>
    <mergeCell ref="A4:B4"/>
    <mergeCell ref="A5:B5"/>
    <mergeCell ref="A6:B6"/>
    <mergeCell ref="B7:C7"/>
    <mergeCell ref="B8:C8"/>
    <mergeCell ref="B9:C9"/>
    <mergeCell ref="B11:C11"/>
    <mergeCell ref="B10:C10"/>
  </mergeCells>
  <printOptions horizontalCentered="1"/>
  <pageMargins left="0.2" right="0.2" top="0.5" bottom="0.25" header="0.3" footer="0.3"/>
  <pageSetup scale="53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DFB8F1-43BB-43FE-B5B1-1F5B730BB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88B6C6-66F5-4D28-8EAF-2149E5343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99DA13-3BEE-45CF-A3C4-55A9B523CF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COMMENTS</vt:lpstr>
      <vt:lpstr>1ST. PROTO</vt:lpstr>
      <vt:lpstr>SMS</vt:lpstr>
      <vt:lpstr>PPS</vt:lpstr>
      <vt:lpstr>GRADING</vt:lpstr>
      <vt:lpstr>'1ST. PROTO'!Print_Area</vt:lpstr>
      <vt:lpstr>COMMENTS!Print_Area</vt:lpstr>
      <vt:lpstr>GRADING!Print_Area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2025-12-18T02:42:13Z</cp:lastPrinted>
  <dcterms:created xsi:type="dcterms:W3CDTF">2016-07-21T00:16:02Z</dcterms:created>
  <dcterms:modified xsi:type="dcterms:W3CDTF">2026-01-01T12:52:21Z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