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4-FW25/2-PRODUCTION/4-INTERNAL-PURCHASE-ORDER/4-2-TRIM-ORDER/TRIM-PO/SIGN-PO/"/>
    </mc:Choice>
  </mc:AlternateContent>
  <xr:revisionPtr revIDLastSave="394" documentId="13_ncr:1_{E11DB73C-1ED5-4338-9B46-16860248CAE1}" xr6:coauthVersionLast="47" xr6:coauthVersionMax="47" xr10:uidLastSave="{0DA7EA5B-A1A2-457A-8DFA-62ACA54D57EE}"/>
  <bookViews>
    <workbookView xWindow="-110" yWindow="-110" windowWidth="19420" windowHeight="10300" xr2:uid="{00000000-000D-0000-FFFF-FFFF00000000}"/>
  </bookViews>
  <sheets>
    <sheet name="PO" sheetId="2" r:id="rId1"/>
    <sheet name="LAYOUT " sheetId="5" r:id="rId2"/>
    <sheet name="DETAIL QUANTITY _ MEN " sheetId="6" r:id="rId3"/>
    <sheet name="DETAIL QUANTITY _ WOMEN" sheetId="9" r:id="rId4"/>
  </sheets>
  <definedNames>
    <definedName name="_xlnm._FilterDatabase" localSheetId="2" hidden="1">'DETAIL QUANTITY _ MEN '!$A$3:$G$9</definedName>
    <definedName name="_xlnm._FilterDatabase" localSheetId="3" hidden="1">'DETAIL QUANTITY _ WOMEN'!$A$3:$G$4</definedName>
    <definedName name="_xlnm.Print_Area" localSheetId="0">PO!$A$1:$N$16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8" i="6"/>
  <c r="G10" i="6" l="1"/>
  <c r="F5" i="6"/>
  <c r="G5" i="6" s="1"/>
  <c r="F6" i="6"/>
  <c r="G6" i="6" s="1"/>
  <c r="F7" i="6"/>
  <c r="G7" i="6" s="1"/>
  <c r="F9" i="6"/>
  <c r="G9" i="6" s="1"/>
  <c r="F4" i="6" l="1"/>
  <c r="G4" i="6" s="1"/>
  <c r="F4" i="9" l="1"/>
  <c r="G4" i="9" s="1"/>
  <c r="K11" i="2" l="1"/>
  <c r="M11" i="2" s="1"/>
  <c r="I12" i="2"/>
  <c r="G5" i="9"/>
  <c r="K12" i="2" l="1"/>
  <c r="I14" i="2" l="1"/>
  <c r="K14" i="2"/>
  <c r="M12" i="2"/>
  <c r="M14" i="2" s="1"/>
</calcChain>
</file>

<file path=xl/sharedStrings.xml><?xml version="1.0" encoding="utf-8"?>
<sst xmlns="http://schemas.openxmlformats.org/spreadsheetml/2006/main" count="113" uniqueCount="85">
  <si>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</si>
  <si>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</si>
  <si>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</si>
  <si>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</si>
  <si>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</si>
  <si>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</si>
  <si>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</si>
  <si>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</si>
  <si>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</si>
  <si>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</si>
  <si>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</si>
  <si>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</si>
  <si>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</si>
  <si>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</si>
  <si>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</si>
  <si>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</si>
  <si>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</si>
  <si>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</si>
  <si>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</si>
  <si>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</si>
  <si>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</si>
  <si>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</si>
  <si>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</si>
  <si>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</si>
  <si>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</si>
  <si>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</si>
  <si>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</si>
  <si>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</si>
  <si>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</si>
  <si>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</si>
  <si>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</si>
  <si>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</si>
  <si>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</si>
  <si>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</si>
  <si>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</si>
  <si>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</si>
  <si>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</si>
  <si>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</si>
  <si>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</si>
  <si>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</si>
  <si>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</si>
  <si>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</si>
  <si>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</si>
  <si>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</si>
  <si>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</si>
  <si>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</si>
  <si>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</si>
  <si>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</si>
  <si>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</si>
  <si>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</si>
  <si>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</si>
  <si>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</si>
  <si>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</si>
  <si>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GARMENT COLOR</t>
  </si>
  <si>
    <t>LABEL COLOR</t>
  </si>
  <si>
    <t>TOTAL BLACK LABEL:</t>
  </si>
  <si>
    <t>TOTAL WHITE LABEL:</t>
  </si>
  <si>
    <t>THÀNH PHẦN: 100% COTTON</t>
  </si>
  <si>
    <t>TOTAL WHITE:</t>
  </si>
  <si>
    <t>- Follow symbol như layout bên cạnh</t>
  </si>
  <si>
    <t>GIAO/ LINH</t>
  </si>
  <si>
    <t>ĐỔI THÔNG TIN ĐỊA CHỈ THÀNH (lưu ý là số 12 phải ở dòng số 2 như hình)</t>
  </si>
  <si>
    <t>T25  FW25  G2783</t>
  </si>
  <si>
    <t>FW25</t>
  </si>
  <si>
    <t>CẦN GỬI LAYOUT CHO KHÁCH DUYỆT TRƯỚC KHI ĐẶT HÀNG SẢN XUẤT</t>
  </si>
  <si>
    <t>32.0625.0115.121.3005</t>
  </si>
  <si>
    <t>32.0625.0101.122.9005</t>
  </si>
  <si>
    <t>32.0625.0201.120.9001</t>
  </si>
  <si>
    <t>32.0625.0115.140.9005</t>
  </si>
  <si>
    <t>32.0625.0101.139.9005</t>
  </si>
  <si>
    <t>32.0625.0101.138.9001</t>
  </si>
  <si>
    <t>ICON AIRSHIP HOODIE MEN BURGUNDY</t>
  </si>
  <si>
    <t>ICON AIRSHIP TSHIRT MEN BLACK</t>
  </si>
  <si>
    <t>ICON AIRSHIP TSHIRT WOMEN WHITE</t>
  </si>
  <si>
    <t>UNITY FLAG COLOR BACK HOODIE BLACK</t>
  </si>
  <si>
    <t>UNITY FLAG COLOR BACK TSHIRT MEN BLACK</t>
  </si>
  <si>
    <t>UNITY FLAG COLOR BACK TSHIRT MEN WHITE</t>
  </si>
  <si>
    <t>DARK RED</t>
  </si>
  <si>
    <t>JET BLACK</t>
  </si>
  <si>
    <t>OPTICAL WHITE</t>
  </si>
  <si>
    <t>C0057-HOD073</t>
  </si>
  <si>
    <t>C0057-SST084</t>
  </si>
  <si>
    <t>C0057-SST073</t>
  </si>
  <si>
    <t>C0057-HOD078</t>
  </si>
  <si>
    <t>C0057-SST090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</si>
</sst>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  <font>
      <sz val="10"/>
      <color rgb="FF000000"/>
      <name val="Aptos"/>
      <family val="2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43" fontId="28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3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3" xfId="0" applyFont="1" applyFill="1" applyBorder="1" applyAlignment="1">
      <alignment vertical="center"/>
    </xf>
    <xf numFmtId="0" fontId="6" fillId="11" borderId="13" xfId="0" quotePrefix="1" applyFont="1" applyFill="1" applyBorder="1" applyAlignment="1">
      <alignment vertical="center"/>
    </xf>
    <xf numFmtId="166" fontId="15" fillId="0" borderId="12" xfId="5" quotePrefix="1" applyNumberFormat="1" applyFont="1" applyFill="1" applyBorder="1" applyAlignment="1">
      <alignment horizontal="center" vertical="center" wrapText="1"/>
    </xf>
    <xf numFmtId="166" fontId="15" fillId="0" borderId="14" xfId="5" quotePrefix="1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</cellXfs>
  <cellStyles count="12">
    <cellStyle name="Comma 2" xfId="11" xr:uid="{B89CB49D-8643-4690-85AD-15902215988D}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418353</xdr:colOff>
      <xdr:row>13</xdr:row>
      <xdr:rowOff>112058</xdr:rowOff>
    </xdr:from>
    <xdr:to>
      <xdr:col>17</xdr:col>
      <xdr:colOff>243915</xdr:colOff>
      <xdr:row>19</xdr:row>
      <xdr:rowOff>14193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D52DF9-D189-DFEB-6201-1B18A82E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4588" y="2584823"/>
          <a:ext cx="1663327" cy="1022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C91B90-1806-0F13-F27F-8C06539182B0}"/>
            </a:ext>
          </a:extLst>
        </xdr:cNvPr>
        <xdr:cNvSpPr txBox="1"/>
      </xdr:nvSpPr>
      <xdr:spPr>
        <a:xfrm>
          <a:off x="10522324" y="169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208642</xdr:colOff>
      <xdr:row>5</xdr:row>
      <xdr:rowOff>190500</xdr:rowOff>
    </xdr:from>
    <xdr:to>
      <xdr:col>8</xdr:col>
      <xdr:colOff>5397499</xdr:colOff>
      <xdr:row>9</xdr:row>
      <xdr:rowOff>125027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E25C-E40E-AF2E-94E4-BE95444A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32856" y="1260929"/>
          <a:ext cx="5188857" cy="105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353785</xdr:colOff>
      <xdr:row>7</xdr:row>
      <xdr:rowOff>108856</xdr:rowOff>
    </xdr:from>
    <xdr:to>
      <xdr:col>8</xdr:col>
      <xdr:colOff>3193142</xdr:colOff>
      <xdr:row>10</xdr:row>
      <xdr:rowOff>106183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3928" y="1669142"/>
          <a:ext cx="2839357" cy="541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1"/>
  <sheetViews>
    <sheetView tabSelected="1" zoomScale="40" zoomScaleNormal="40" zoomScaleSheetLayoutView="55" zoomScalePageLayoutView="55" workbookViewId="0">
      <selection activeCell="R12" sqref="R12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2" t="s">
        <v>6</v>
      </c>
      <c r="G5" s="123"/>
      <c r="H5" s="130" t="s">
        <v>7</v>
      </c>
      <c r="I5" s="131"/>
      <c r="J5" s="22"/>
      <c r="K5" s="22"/>
      <c r="L5" s="23"/>
      <c r="M5" s="24" t="s">
        <v>8</v>
      </c>
      <c r="N5" s="25">
        <v>45863</v>
      </c>
    </row>
    <row r="6" spans="1:19" ht="30.75" customHeight="1">
      <c r="A6" s="95" t="s">
        <v>9</v>
      </c>
      <c r="B6" s="26"/>
      <c r="D6" s="27"/>
      <c r="E6" s="21"/>
      <c r="F6" s="122" t="s">
        <v>10</v>
      </c>
      <c r="G6" s="123"/>
      <c r="H6" s="132" t="s">
        <v>63</v>
      </c>
      <c r="I6" s="133"/>
      <c r="J6" s="22"/>
      <c r="K6" s="22"/>
      <c r="L6" s="23"/>
      <c r="M6" s="24" t="s">
        <v>11</v>
      </c>
      <c r="N6" s="28"/>
    </row>
    <row r="7" spans="1:19" ht="30.75" customHeight="1">
      <c r="A7" s="95" t="s">
        <v>12</v>
      </c>
      <c r="B7" s="121"/>
      <c r="C7" s="121"/>
      <c r="D7" s="29"/>
      <c r="E7" s="21"/>
      <c r="F7" s="122" t="s">
        <v>13</v>
      </c>
      <c r="G7" s="123"/>
      <c r="H7" s="124">
        <v>45863</v>
      </c>
      <c r="I7" s="125"/>
      <c r="J7" s="22"/>
      <c r="K7" s="22"/>
      <c r="L7" s="23"/>
      <c r="M7" s="24" t="s">
        <v>14</v>
      </c>
      <c r="N7" s="30" t="s">
        <v>62</v>
      </c>
    </row>
    <row r="8" spans="1:19" ht="30.75" customHeight="1">
      <c r="A8" s="96" t="s">
        <v>15</v>
      </c>
      <c r="B8" s="129"/>
      <c r="C8" s="129"/>
      <c r="D8" s="31"/>
      <c r="E8" s="21"/>
      <c r="F8" s="122" t="s">
        <v>16</v>
      </c>
      <c r="G8" s="123"/>
      <c r="H8" s="124"/>
      <c r="I8" s="125"/>
      <c r="J8" s="32"/>
      <c r="K8" s="32"/>
      <c r="L8" s="23"/>
      <c r="M8" s="24" t="s">
        <v>17</v>
      </c>
      <c r="N8" s="33" t="s">
        <v>60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36</v>
      </c>
      <c r="H11" s="49" t="s">
        <v>37</v>
      </c>
      <c r="I11" s="100">
        <f>'DETAIL QUANTITY _ MEN '!G10+'DETAIL QUANTITY _ WOMEN'!G4</f>
        <v>565</v>
      </c>
      <c r="J11" s="44">
        <v>0</v>
      </c>
      <c r="K11" s="44">
        <f t="shared" ref="K11" si="0">I11-J11</f>
        <v>565</v>
      </c>
      <c r="L11" s="91"/>
      <c r="M11" s="45">
        <f>K11*L11</f>
        <v>0</v>
      </c>
      <c r="N11" s="119" t="s">
        <v>64</v>
      </c>
    </row>
    <row r="12" spans="1:19" ht="118.5" customHeight="1">
      <c r="A12" s="90" t="s">
        <v>32</v>
      </c>
      <c r="B12" s="90"/>
      <c r="C12" s="46" t="s">
        <v>33</v>
      </c>
      <c r="D12" s="47" t="s">
        <v>34</v>
      </c>
      <c r="E12" s="90" t="s">
        <v>35</v>
      </c>
      <c r="F12" s="47" t="s">
        <v>34</v>
      </c>
      <c r="G12" s="48" t="s">
        <v>38</v>
      </c>
      <c r="H12" s="49" t="s">
        <v>37</v>
      </c>
      <c r="I12" s="100">
        <f>'DETAIL QUANTITY _ MEN '!G8</f>
        <v>1235</v>
      </c>
      <c r="J12" s="44">
        <v>0</v>
      </c>
      <c r="K12" s="44">
        <f t="shared" ref="K12" si="1">I12-J12</f>
        <v>1235</v>
      </c>
      <c r="L12" s="91"/>
      <c r="M12" s="45">
        <f>K12*L12</f>
        <v>0</v>
      </c>
      <c r="N12" s="120"/>
    </row>
    <row r="13" spans="1:19" ht="21.7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39</v>
      </c>
      <c r="I14" s="62">
        <f>SUM(I11:I13)</f>
        <v>1800</v>
      </c>
      <c r="J14" s="63"/>
      <c r="K14" s="62">
        <f>SUM(K11:K13)</f>
        <v>1800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27" t="s">
        <v>40</v>
      </c>
      <c r="B16" s="127"/>
      <c r="C16" s="72"/>
      <c r="D16" s="73"/>
      <c r="E16" s="128" t="s">
        <v>41</v>
      </c>
      <c r="F16" s="128"/>
      <c r="G16" s="128"/>
      <c r="H16" s="74"/>
      <c r="I16" s="75"/>
      <c r="J16" s="75"/>
      <c r="K16" s="75"/>
      <c r="L16" s="126" t="s">
        <v>42</v>
      </c>
      <c r="M16" s="126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4">
    <mergeCell ref="F5:G5"/>
    <mergeCell ref="H5:I5"/>
    <mergeCell ref="F6:G6"/>
    <mergeCell ref="H6:I6"/>
    <mergeCell ref="F8:G8"/>
    <mergeCell ref="H8:I8"/>
    <mergeCell ref="N11:N12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85" zoomScaleNormal="85" workbookViewId="0">
      <selection activeCell="U18" sqref="U18"/>
    </sheetView>
  </sheetViews>
  <sheetFormatPr defaultRowHeight="14.5"/>
  <sheetData>
    <row r="1" spans="1:15" s="3" customFormat="1" ht="18.5">
      <c r="A1" s="2"/>
      <c r="B1" s="112" t="s">
        <v>48</v>
      </c>
      <c r="C1" s="112"/>
      <c r="D1" s="112"/>
      <c r="E1" s="112"/>
      <c r="F1" s="112"/>
      <c r="G1" s="112"/>
      <c r="H1" s="112"/>
      <c r="I1" s="112"/>
      <c r="J1" s="112"/>
    </row>
    <row r="2" spans="1:15">
      <c r="A2" s="1"/>
    </row>
    <row r="8" spans="1:15">
      <c r="O8" s="113" t="s">
        <v>49</v>
      </c>
    </row>
    <row r="9" spans="1:15">
      <c r="O9" s="113"/>
    </row>
    <row r="10" spans="1:15">
      <c r="O10" s="113"/>
    </row>
    <row r="11" spans="1:15">
      <c r="O11" s="113" t="s">
        <v>49</v>
      </c>
    </row>
    <row r="13" spans="1:15">
      <c r="O13" t="s">
        <v>61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44A1-54B7-4A3B-BA9E-6F376B3A8AE6}">
  <sheetPr codeName="Sheet3"/>
  <dimension ref="A1:I10"/>
  <sheetViews>
    <sheetView zoomScale="40" zoomScaleNormal="40" workbookViewId="0">
      <selection activeCell="G43" sqref="G43"/>
    </sheetView>
  </sheetViews>
  <sheetFormatPr defaultColWidth="8.81640625" defaultRowHeight="14.5"/>
  <cols>
    <col min="1" max="1" width="31.81640625" style="105" customWidth="1"/>
    <col min="2" max="2" width="29.90625" style="105" customWidth="1"/>
    <col min="3" max="3" width="47.6328125" style="105" customWidth="1"/>
    <col min="4" max="4" width="20.36328125" style="105" hidden="1" customWidth="1"/>
    <col min="5" max="5" width="20.36328125" style="105" customWidth="1"/>
    <col min="6" max="6" width="16" style="107" hidden="1" customWidth="1"/>
    <col min="7" max="7" width="22.6328125" style="107" customWidth="1"/>
    <col min="8" max="8" width="13.453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53</v>
      </c>
      <c r="E3" s="101" t="s">
        <v>54</v>
      </c>
      <c r="F3" s="102" t="s">
        <v>45</v>
      </c>
      <c r="G3" s="103" t="s">
        <v>51</v>
      </c>
      <c r="H3" s="103"/>
      <c r="I3" s="110" t="s">
        <v>46</v>
      </c>
    </row>
    <row r="4" spans="1:9" ht="21" customHeight="1">
      <c r="A4" s="108" t="s">
        <v>65</v>
      </c>
      <c r="B4" s="108" t="s">
        <v>80</v>
      </c>
      <c r="C4" s="135" t="s">
        <v>71</v>
      </c>
      <c r="D4" s="135" t="s">
        <v>77</v>
      </c>
      <c r="E4" s="111" t="s">
        <v>38</v>
      </c>
      <c r="F4" s="104">
        <f>ROUNDUP(H4*1.05,0)</f>
        <v>315</v>
      </c>
      <c r="G4" s="104">
        <f>F4+20</f>
        <v>335</v>
      </c>
      <c r="H4" s="114">
        <v>300</v>
      </c>
      <c r="I4" s="117" t="s">
        <v>57</v>
      </c>
    </row>
    <row r="5" spans="1:9" ht="21" customHeight="1">
      <c r="A5" s="108" t="s">
        <v>66</v>
      </c>
      <c r="B5" s="108" t="s">
        <v>81</v>
      </c>
      <c r="C5" s="135" t="s">
        <v>72</v>
      </c>
      <c r="D5" s="136" t="s">
        <v>78</v>
      </c>
      <c r="E5" s="111" t="s">
        <v>38</v>
      </c>
      <c r="F5" s="104">
        <f t="shared" ref="F5:F7" si="0">ROUNDUP(H5*1.05,0)</f>
        <v>315</v>
      </c>
      <c r="G5" s="104">
        <f t="shared" ref="G5:G7" si="1">F5+20</f>
        <v>335</v>
      </c>
      <c r="H5" s="114">
        <v>300</v>
      </c>
      <c r="I5" s="134"/>
    </row>
    <row r="6" spans="1:9" ht="21" customHeight="1">
      <c r="A6" s="108" t="s">
        <v>68</v>
      </c>
      <c r="B6" s="108" t="s">
        <v>83</v>
      </c>
      <c r="C6" s="135" t="s">
        <v>74</v>
      </c>
      <c r="D6" s="135" t="s">
        <v>78</v>
      </c>
      <c r="E6" s="111" t="s">
        <v>38</v>
      </c>
      <c r="F6" s="104">
        <f t="shared" si="0"/>
        <v>315</v>
      </c>
      <c r="G6" s="104">
        <f t="shared" si="1"/>
        <v>335</v>
      </c>
      <c r="H6" s="114">
        <v>300</v>
      </c>
      <c r="I6" s="134"/>
    </row>
    <row r="7" spans="1:9" ht="21" customHeight="1">
      <c r="A7" s="108" t="s">
        <v>69</v>
      </c>
      <c r="B7" s="108" t="s">
        <v>84</v>
      </c>
      <c r="C7" s="135" t="s">
        <v>75</v>
      </c>
      <c r="D7" s="136" t="s">
        <v>78</v>
      </c>
      <c r="E7" s="111" t="s">
        <v>38</v>
      </c>
      <c r="F7" s="104">
        <f t="shared" si="0"/>
        <v>210</v>
      </c>
      <c r="G7" s="104">
        <f t="shared" si="1"/>
        <v>230</v>
      </c>
      <c r="H7" s="114">
        <v>200</v>
      </c>
      <c r="I7" s="134"/>
    </row>
    <row r="8" spans="1:9" ht="25.5" customHeight="1">
      <c r="A8" s="108"/>
      <c r="B8" s="108"/>
      <c r="C8" s="111"/>
      <c r="D8" s="111"/>
      <c r="E8" s="115" t="s">
        <v>55</v>
      </c>
      <c r="F8" s="116"/>
      <c r="G8" s="116">
        <f>SUM(G4:G7)</f>
        <v>1235</v>
      </c>
      <c r="H8" s="114"/>
      <c r="I8" s="109"/>
    </row>
    <row r="9" spans="1:9" ht="21" customHeight="1">
      <c r="A9" s="108" t="s">
        <v>70</v>
      </c>
      <c r="B9" s="108" t="s">
        <v>82</v>
      </c>
      <c r="C9" s="135" t="s">
        <v>76</v>
      </c>
      <c r="D9" s="135" t="s">
        <v>79</v>
      </c>
      <c r="E9" s="111" t="s">
        <v>36</v>
      </c>
      <c r="F9" s="104">
        <f>ROUNDUP(H9*1.05,0)</f>
        <v>315</v>
      </c>
      <c r="G9" s="104">
        <f>F9+20</f>
        <v>335</v>
      </c>
      <c r="H9" s="114">
        <v>300</v>
      </c>
      <c r="I9" s="134"/>
    </row>
    <row r="10" spans="1:9" ht="25.5" customHeight="1">
      <c r="A10" s="108"/>
      <c r="B10" s="108"/>
      <c r="C10" s="111"/>
      <c r="D10" s="111"/>
      <c r="E10" s="115" t="s">
        <v>56</v>
      </c>
      <c r="F10" s="116"/>
      <c r="G10" s="116">
        <f>G9</f>
        <v>335</v>
      </c>
      <c r="H10" s="114"/>
      <c r="I10" s="109"/>
    </row>
  </sheetData>
  <autoFilter ref="A3:G9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6"/>
  <sheetViews>
    <sheetView zoomScale="55" zoomScaleNormal="55" workbookViewId="0">
      <selection activeCell="I19" sqref="I19"/>
    </sheetView>
  </sheetViews>
  <sheetFormatPr defaultColWidth="8.81640625" defaultRowHeight="14.5"/>
  <cols>
    <col min="1" max="2" width="33" style="105" customWidth="1"/>
    <col min="3" max="3" width="47.6328125" style="105" customWidth="1"/>
    <col min="4" max="4" width="20.36328125" style="105" hidden="1" customWidth="1"/>
    <col min="5" max="5" width="20.36328125" style="105" customWidth="1"/>
    <col min="6" max="6" width="16" style="107" hidden="1" customWidth="1"/>
    <col min="7" max="7" width="22.6328125" style="107" customWidth="1"/>
    <col min="8" max="8" width="22.6328125" style="107" hidden="1" customWidth="1"/>
    <col min="9" max="9" width="87.7265625" style="106" customWidth="1"/>
    <col min="10" max="16384" width="8.81640625" style="106"/>
  </cols>
  <sheetData>
    <row r="1" spans="1:9">
      <c r="D1" s="105" t="s">
        <v>50</v>
      </c>
    </row>
    <row r="3" spans="1:9">
      <c r="A3" s="101" t="s">
        <v>43</v>
      </c>
      <c r="B3" s="101" t="s">
        <v>52</v>
      </c>
      <c r="C3" s="101" t="s">
        <v>44</v>
      </c>
      <c r="D3" s="101" t="s">
        <v>53</v>
      </c>
      <c r="E3" s="101" t="s">
        <v>54</v>
      </c>
      <c r="F3" s="102" t="s">
        <v>45</v>
      </c>
      <c r="G3" s="103" t="s">
        <v>51</v>
      </c>
      <c r="H3" s="103"/>
      <c r="I3" s="110" t="s">
        <v>46</v>
      </c>
    </row>
    <row r="4" spans="1:9" ht="25.5" customHeight="1">
      <c r="A4" s="108" t="s">
        <v>67</v>
      </c>
      <c r="B4" s="108" t="s">
        <v>82</v>
      </c>
      <c r="C4" s="111" t="s">
        <v>73</v>
      </c>
      <c r="D4" s="111" t="s">
        <v>79</v>
      </c>
      <c r="E4" s="111" t="s">
        <v>36</v>
      </c>
      <c r="F4" s="104">
        <f>ROUNDUP(H4*1.05,0)</f>
        <v>210</v>
      </c>
      <c r="G4" s="104">
        <f>F4+20</f>
        <v>230</v>
      </c>
      <c r="H4" s="114">
        <v>200</v>
      </c>
      <c r="I4" s="117" t="s">
        <v>57</v>
      </c>
    </row>
    <row r="5" spans="1:9" ht="25.5" customHeight="1">
      <c r="A5" s="108"/>
      <c r="B5" s="108"/>
      <c r="C5" s="111"/>
      <c r="D5" s="111"/>
      <c r="E5" s="115" t="s">
        <v>58</v>
      </c>
      <c r="F5" s="116"/>
      <c r="G5" s="116">
        <f>SUM(G4:G4)</f>
        <v>230</v>
      </c>
      <c r="H5" s="114"/>
      <c r="I5" s="118" t="s">
        <v>59</v>
      </c>
    </row>
    <row r="6" spans="1:9">
      <c r="I6" s="118" t="s">
        <v>47</v>
      </c>
    </row>
  </sheetData>
  <autoFilter ref="A3:G4" xr:uid="{F86044A1-54B7-4A3B-BA9E-6F376B3A8AE6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CC92E1B-5B81-492B-80C0-75EDCC7491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 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2025-07-25T03:29:41Z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