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OMORROWLAND/2-SU25/2-PRODUCTION/4-INTERNAL-PURCHASE-ORDER/4-2-TRIM-ORDER/TRIM-PO/SIGN-PO/"/>
    </mc:Choice>
  </mc:AlternateContent>
  <xr:revisionPtr revIDLastSave="161" documentId="13_ncr:1_{A55C6A2F-0028-4AE0-8043-DFA5BB240116}" xr6:coauthVersionLast="47" xr6:coauthVersionMax="47" xr10:uidLastSave="{82F60AAA-1A49-4E56-9B6E-79240BD0D871}"/>
  <bookViews>
    <workbookView xWindow="-110" yWindow="-110" windowWidth="19420" windowHeight="10300" tabRatio="576" activeTab="2" xr2:uid="{00000000-000D-0000-FFFF-FFFF00000000}"/>
  </bookViews>
  <sheets>
    <sheet name="PO" sheetId="2" r:id="rId1"/>
    <sheet name="LAYOUT" sheetId="4" r:id="rId2"/>
    <sheet name="DETAIL" sheetId="3" r:id="rId3"/>
  </sheets>
  <definedNames>
    <definedName name="_xlnm._FilterDatabase" localSheetId="2" hidden="1">DETAIL!$B$1:$F$15</definedName>
    <definedName name="_xlnm.Print_Area" localSheetId="0">PO!$A$1:$N$15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3" l="1"/>
  <c r="E9" i="3"/>
  <c r="E7" i="3"/>
  <c r="E5" i="3"/>
  <c r="E3" i="3"/>
  <c r="E14" i="3"/>
  <c r="E13" i="3"/>
  <c r="E12" i="3"/>
  <c r="E11" i="3"/>
  <c r="E10" i="3"/>
  <c r="E8" i="3"/>
  <c r="E6" i="3"/>
  <c r="E4" i="3"/>
  <c r="E2" i="3"/>
  <c r="E16" i="3" l="1"/>
  <c r="I11" i="2"/>
  <c r="H7" i="2"/>
  <c r="I13" i="2" l="1"/>
  <c r="K11" i="2" l="1"/>
  <c r="M11" i="2" s="1"/>
  <c r="M13" i="2" s="1"/>
  <c r="K13" i="2" l="1"/>
</calcChain>
</file>

<file path=xl/sharedStrings.xml><?xml version="1.0" encoding="utf-8"?>
<sst xmlns="http://schemas.openxmlformats.org/spreadsheetml/2006/main" count="112" uniqueCount="98">
  <si>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</si>
  <si>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</si>
  <si>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</si>
  <si>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</si>
  <si>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</si>
  <si>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</si>
  <si>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</si>
  <si>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</si>
  <si>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</si>
  <si>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</si>
  <si>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</si>
  <si>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</si>
  <si>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</si>
  <si>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</si>
  <si>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</si>
  <si>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</si>
  <si>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</si>
  <si>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</si>
  <si>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</si>
  <si>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</si>
  <si>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</si>
  <si>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</si>
  <si>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</si>
  <si>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</si>
  <si>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</si>
  <si>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</si>
  <si>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</si>
  <si>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</si>
  <si>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</si>
  <si>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</si>
  <si>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</si>
  <si>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</si>
  <si>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</si>
  <si>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</si>
  <si>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</si>
  <si>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X</t>
  </si>
  <si>
    <t>PCS</t>
  </si>
  <si>
    <t>TBC</t>
  </si>
  <si>
    <t>WHITE</t>
  </si>
  <si>
    <t>TOMORROWLAND</t>
  </si>
  <si>
    <t>ALL STYLES</t>
  </si>
  <si>
    <t>CHI/OANH</t>
  </si>
  <si>
    <t>STICKER</t>
  </si>
  <si>
    <t>ART NOUVEAU HOODIE WOMEN OFF WHITE</t>
  </si>
  <si>
    <t>32.1224.0215.031.9001</t>
  </si>
  <si>
    <t>AS UA STANDARD</t>
  </si>
  <si>
    <t>REFERENCE</t>
  </si>
  <si>
    <t>QUANTITY PCS</t>
  </si>
  <si>
    <t>QUANTITY ORDER</t>
  </si>
  <si>
    <t>PAPER - DÀI 28CM X RÔNG 3.5CM - CỠ CHỮ 50</t>
  </si>
  <si>
    <t>SH</t>
  </si>
  <si>
    <t>ERP</t>
  </si>
  <si>
    <t>T25  SU25  G2838</t>
  </si>
  <si>
    <t>HOODIE</t>
  </si>
  <si>
    <t>SS TEE</t>
  </si>
  <si>
    <t>SU25-DROP NOS</t>
  </si>
  <si>
    <t>32.0625.0101.168.9005</t>
  </si>
  <si>
    <t>SHADOW FUSION BACK TSHIRT MEN BLACK</t>
  </si>
  <si>
    <t>SHADOW FUSION BACK HOODIE MEN BLACK</t>
  </si>
  <si>
    <t>32.0625.0101.135.9001</t>
  </si>
  <si>
    <t>UNITY FLAG BACK TSHIRT MEN OFF WHITE</t>
  </si>
  <si>
    <t>32.0625.0101.136.9005</t>
  </si>
  <si>
    <t>UNITY FLAG BACK TSHIRT MEN BLACK</t>
  </si>
  <si>
    <t>32.0625.0115.134.9005</t>
  </si>
  <si>
    <t>UNITY FLAG BACK HOODIE MEN BLACK</t>
  </si>
  <si>
    <t>SHADOW FUSION PINK TSHIRT WOMEN BLACK </t>
  </si>
  <si>
    <t>SHADOW FUSION PINK HOODIE WOMEN BLACK </t>
  </si>
  <si>
    <t>ART NOUVEAU HOODIE MEN BLACK </t>
  </si>
  <si>
    <t>GRAPHICON COLOR TSHIRT MEN OFF WHITE </t>
  </si>
  <si>
    <t>UA STYLE</t>
  </si>
  <si>
    <t>C0057-SST148</t>
  </si>
  <si>
    <t>C0057-HOD130</t>
  </si>
  <si>
    <t>C0057-SST140</t>
  </si>
  <si>
    <t>C0057-HOD125</t>
  </si>
  <si>
    <t>C0057-SST141</t>
  </si>
  <si>
    <t>C0057-HOD126</t>
  </si>
  <si>
    <t>C0057-SST142</t>
  </si>
  <si>
    <t>C0057-HOD127</t>
  </si>
  <si>
    <t>C0057-SST144</t>
  </si>
  <si>
    <t>C0057-HOD129</t>
  </si>
  <si>
    <t>C0057-SST145</t>
  </si>
  <si>
    <t>C0057-SST146</t>
  </si>
  <si>
    <t>C0057-SST147</t>
  </si>
  <si>
    <t>32.0624.0115.145.9005</t>
  </si>
  <si>
    <t>32.1224.0201.011.9005</t>
  </si>
  <si>
    <t>32.1224.0215.012.9005</t>
  </si>
  <si>
    <t xml:space="preserve">ART NOUVEAU TSHIRT MEN </t>
  </si>
  <si>
    <t>32.1224.0101.033.9005</t>
  </si>
  <si>
    <t>32.1224.0115.032.9005</t>
  </si>
  <si>
    <t>32.1224.0101.017.9001</t>
  </si>
  <si>
    <t>32.0625.0115.117.9005</t>
  </si>
  <si>
    <t>ORBYZ EVENT HOODIE MEN BLACK SS25</t>
  </si>
  <si>
    <t>32.0625.0101.111.9001</t>
  </si>
  <si>
    <t>ORBYZ THEME LION GATE TSHIRT MEN WHITE</t>
  </si>
  <si>
    <t>32.0625.0101.116.9005</t>
  </si>
  <si>
    <t>ORBYZ EVENT TSHIRT MEN BLACK SS25</t>
  </si>
  <si>
    <t>32.0625.0101.115.9005</t>
  </si>
  <si>
    <t>ORBYZ THEME LION GATE TSHIRT MEN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</si>
</sst>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6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6"/>
      <color theme="1"/>
      <name val="Arial"/>
      <family val="2"/>
    </font>
    <font>
      <b/>
      <sz val="50"/>
      <color theme="1"/>
      <name val="Calibri"/>
      <family val="2"/>
      <scheme val="minor"/>
    </font>
    <font>
      <sz val="45"/>
      <color theme="1"/>
      <name val="Calibri"/>
      <family val="2"/>
      <scheme val="minor"/>
    </font>
    <font>
      <sz val="50"/>
      <color theme="1"/>
      <name val="Calibri"/>
      <family val="2"/>
      <scheme val="minor"/>
    </font>
    <font>
      <sz val="8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8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166" fontId="9" fillId="0" borderId="1" xfId="5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1" xfId="0" applyFont="1" applyBorder="1"/>
    <xf numFmtId="0" fontId="24" fillId="0" borderId="1" xfId="0" applyFont="1" applyBorder="1" applyAlignment="1">
      <alignment horizontal="left"/>
    </xf>
    <xf numFmtId="0" fontId="24" fillId="0" borderId="1" xfId="0" applyFont="1" applyBorder="1" applyAlignment="1">
      <alignment horizontal="right"/>
    </xf>
    <xf numFmtId="0" fontId="0" fillId="0" borderId="1" xfId="0" applyBorder="1"/>
    <xf numFmtId="1" fontId="0" fillId="0" borderId="1" xfId="0" applyNumberFormat="1" applyBorder="1"/>
    <xf numFmtId="1" fontId="25" fillId="0" borderId="0" xfId="0" applyNumberFormat="1" applyFont="1"/>
    <xf numFmtId="1" fontId="19" fillId="3" borderId="1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1" fontId="0" fillId="0" borderId="0" xfId="0" applyNumberFormat="1"/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3D247A91-C8CD-48A7-80B2-1A7AA0B41E3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155864</xdr:colOff>
      <xdr:row>2</xdr:row>
      <xdr:rowOff>467591</xdr:rowOff>
    </xdr:from>
    <xdr:to>
      <xdr:col>1</xdr:col>
      <xdr:colOff>6771409</xdr:colOff>
      <xdr:row>2</xdr:row>
      <xdr:rowOff>467591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B425BE0-B4C2-125B-9AA1-6AE60A256726}"/>
            </a:ext>
          </a:extLst>
        </xdr:cNvPr>
        <xdr:cNvCxnSpPr/>
      </xdr:nvCxnSpPr>
      <xdr:spPr>
        <a:xfrm>
          <a:off x="155864" y="2095500"/>
          <a:ext cx="12590318" cy="0"/>
        </a:xfrm>
        <a:prstGeom prst="straightConnector1">
          <a:avLst/>
        </a:prstGeom>
        <a:ln w="19050" cap="flat" cmpd="sng" algn="ctr">
          <a:solidFill>
            <a:srgbClr val="FF0000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oneCellAnchor>
    <xdr:from>
      <xdr:col>0</xdr:col>
      <xdr:colOff>5316681</xdr:colOff>
      <xdr:row>2</xdr:row>
      <xdr:rowOff>675409</xdr:rowOff>
    </xdr:from>
    <xdr:ext cx="1262718" cy="64024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4E5EC3A-27AD-8BEB-18F6-C43095F1DF75}"/>
            </a:ext>
          </a:extLst>
        </xdr:cNvPr>
        <xdr:cNvSpPr txBox="1"/>
      </xdr:nvSpPr>
      <xdr:spPr>
        <a:xfrm>
          <a:off x="5316681" y="2303318"/>
          <a:ext cx="1262718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500" b="1">
              <a:solidFill>
                <a:srgbClr val="FF0000"/>
              </a:solidFill>
            </a:rPr>
            <a:t>28CM</a:t>
          </a:r>
        </a:p>
      </xdr:txBody>
    </xdr:sp>
    <xdr:clientData/>
  </xdr:oneCellAnchor>
  <xdr:twoCellAnchor>
    <xdr:from>
      <xdr:col>2</xdr:col>
      <xdr:colOff>432955</xdr:colOff>
      <xdr:row>0</xdr:row>
      <xdr:rowOff>69273</xdr:rowOff>
    </xdr:from>
    <xdr:to>
      <xdr:col>2</xdr:col>
      <xdr:colOff>432955</xdr:colOff>
      <xdr:row>2</xdr:row>
      <xdr:rowOff>34636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A743141-4816-051C-AFFA-FBEDE656CB49}"/>
            </a:ext>
          </a:extLst>
        </xdr:cNvPr>
        <xdr:cNvCxnSpPr/>
      </xdr:nvCxnSpPr>
      <xdr:spPr>
        <a:xfrm>
          <a:off x="13196455" y="69273"/>
          <a:ext cx="0" cy="1593272"/>
        </a:xfrm>
        <a:prstGeom prst="straightConnector1">
          <a:avLst/>
        </a:prstGeom>
        <a:ln w="19050" cap="flat" cmpd="sng" algn="ctr">
          <a:solidFill>
            <a:srgbClr val="FF0000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oneCellAnchor>
    <xdr:from>
      <xdr:col>3</xdr:col>
      <xdr:colOff>86591</xdr:colOff>
      <xdr:row>0</xdr:row>
      <xdr:rowOff>519545</xdr:rowOff>
    </xdr:from>
    <xdr:ext cx="1389419" cy="64024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F08F629-5A2C-AF8C-437B-41AB1A99B781}"/>
            </a:ext>
          </a:extLst>
        </xdr:cNvPr>
        <xdr:cNvSpPr txBox="1"/>
      </xdr:nvSpPr>
      <xdr:spPr>
        <a:xfrm>
          <a:off x="13456227" y="519545"/>
          <a:ext cx="1389419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500" b="1">
              <a:solidFill>
                <a:srgbClr val="FF0000"/>
              </a:solidFill>
            </a:rPr>
            <a:t>3.5CM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topLeftCell="A3" zoomScale="55" zoomScaleNormal="55" zoomScaleSheetLayoutView="55" zoomScalePageLayoutView="55" workbookViewId="0">
      <selection activeCell="I12" sqref="I12"/>
    </sheetView>
  </sheetViews>
  <sheetFormatPr defaultColWidth="9.26953125" defaultRowHeight="20"/>
  <cols>
    <col min="1" max="1" width="27" style="97" customWidth="1"/>
    <col min="2" max="2" width="14.54296875" style="7" customWidth="1"/>
    <col min="3" max="3" width="28.7265625" style="7" customWidth="1"/>
    <col min="4" max="4" width="33" style="7" customWidth="1"/>
    <col min="5" max="5" width="21.453125" style="7" customWidth="1"/>
    <col min="6" max="6" width="20.1796875" style="7" customWidth="1"/>
    <col min="7" max="7" width="23.81640625" style="87" customWidth="1"/>
    <col min="8" max="8" width="9.26953125" style="7"/>
    <col min="9" max="9" width="16.453125" style="7" customWidth="1"/>
    <col min="10" max="10" width="12.26953125" style="7" customWidth="1"/>
    <col min="11" max="11" width="18" style="7" customWidth="1"/>
    <col min="12" max="12" width="23" style="79" customWidth="1"/>
    <col min="13" max="13" width="27.7265625" style="79" customWidth="1"/>
    <col min="14" max="14" width="31.81640625" style="7" customWidth="1"/>
    <col min="15" max="15" width="13.26953125" style="7" bestFit="1" customWidth="1"/>
    <col min="16" max="16" width="13.7265625" style="7" bestFit="1" customWidth="1"/>
    <col min="17" max="16384" width="9.26953125" style="7"/>
  </cols>
  <sheetData>
    <row r="1" spans="1:19" ht="28.5" customHeight="1">
      <c r="A1" s="9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9" ht="28.5" customHeight="1">
      <c r="A2" s="9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9" ht="28.5" customHeight="1">
      <c r="A3" s="92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9" ht="10.15" customHeight="1">
      <c r="A4" s="91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9" ht="30.75" customHeight="1">
      <c r="A5" s="93" t="s">
        <v>5</v>
      </c>
      <c r="C5" s="98" t="s">
        <v>50</v>
      </c>
      <c r="D5" s="17"/>
      <c r="E5" s="18"/>
      <c r="F5" s="111" t="s">
        <v>6</v>
      </c>
      <c r="G5" s="112"/>
      <c r="H5" s="119" t="s">
        <v>39</v>
      </c>
      <c r="I5" s="120"/>
      <c r="J5" s="19"/>
      <c r="K5" s="19"/>
      <c r="L5" s="20"/>
      <c r="M5" s="21" t="s">
        <v>7</v>
      </c>
      <c r="N5" s="22">
        <v>45712</v>
      </c>
    </row>
    <row r="6" spans="1:19" ht="30.75" customHeight="1">
      <c r="A6" s="94" t="s">
        <v>8</v>
      </c>
      <c r="B6" s="23"/>
      <c r="D6" s="24"/>
      <c r="E6" s="18"/>
      <c r="F6" s="111" t="s">
        <v>9</v>
      </c>
      <c r="G6" s="112"/>
      <c r="H6" s="121" t="s">
        <v>55</v>
      </c>
      <c r="I6" s="122"/>
      <c r="J6" s="19"/>
      <c r="K6" s="19"/>
      <c r="L6" s="20"/>
      <c r="M6" s="21" t="s">
        <v>10</v>
      </c>
      <c r="N6" s="25" t="s">
        <v>51</v>
      </c>
    </row>
    <row r="7" spans="1:19" ht="30.75" customHeight="1">
      <c r="A7" s="94" t="s">
        <v>11</v>
      </c>
      <c r="B7" s="110"/>
      <c r="C7" s="110"/>
      <c r="D7" s="26"/>
      <c r="E7" s="18"/>
      <c r="F7" s="111" t="s">
        <v>12</v>
      </c>
      <c r="G7" s="112"/>
      <c r="H7" s="113">
        <f>N5+20</f>
        <v>45732</v>
      </c>
      <c r="I7" s="114"/>
      <c r="J7" s="19"/>
      <c r="K7" s="19"/>
      <c r="L7" s="20"/>
      <c r="M7" s="21" t="s">
        <v>13</v>
      </c>
      <c r="N7" s="27" t="s">
        <v>52</v>
      </c>
    </row>
    <row r="8" spans="1:19" ht="30.75" customHeight="1">
      <c r="A8" s="95" t="s">
        <v>14</v>
      </c>
      <c r="B8" s="118"/>
      <c r="C8" s="118"/>
      <c r="D8" s="28"/>
      <c r="E8" s="18"/>
      <c r="F8" s="111" t="s">
        <v>15</v>
      </c>
      <c r="G8" s="112"/>
      <c r="H8" s="113" t="s">
        <v>37</v>
      </c>
      <c r="I8" s="114"/>
      <c r="J8" s="29"/>
      <c r="K8" s="29"/>
      <c r="L8" s="20"/>
      <c r="M8" s="21" t="s">
        <v>16</v>
      </c>
      <c r="N8" s="30" t="s">
        <v>41</v>
      </c>
      <c r="O8" s="31"/>
      <c r="P8" s="31"/>
    </row>
    <row r="9" spans="1:19" ht="5.65" customHeight="1">
      <c r="A9" s="96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19" ht="80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19" ht="125.25" customHeight="1">
      <c r="A11" s="88" t="s">
        <v>40</v>
      </c>
      <c r="B11" s="88"/>
      <c r="C11" s="43" t="s">
        <v>42</v>
      </c>
      <c r="D11" s="44" t="s">
        <v>49</v>
      </c>
      <c r="E11" s="45" t="s">
        <v>45</v>
      </c>
      <c r="F11" s="44" t="s">
        <v>35</v>
      </c>
      <c r="G11" s="46" t="s">
        <v>38</v>
      </c>
      <c r="H11" s="47" t="s">
        <v>36</v>
      </c>
      <c r="I11" s="109">
        <f>DETAIL!E16</f>
        <v>598</v>
      </c>
      <c r="J11" s="41">
        <v>0</v>
      </c>
      <c r="K11" s="41">
        <f t="shared" ref="K11" si="0">I11-J11</f>
        <v>598</v>
      </c>
      <c r="L11" s="89"/>
      <c r="M11" s="42">
        <f t="shared" ref="M11" si="1">K11*L11</f>
        <v>0</v>
      </c>
      <c r="N11" s="90"/>
    </row>
    <row r="12" spans="1:19" ht="21.75" customHeight="1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19" ht="33.65" customHeight="1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598</v>
      </c>
      <c r="J13" s="61"/>
      <c r="K13" s="60">
        <f>SUM(K11:K12)</f>
        <v>598</v>
      </c>
      <c r="L13" s="62"/>
      <c r="M13" s="63">
        <f>SUM(M11:M12)</f>
        <v>0</v>
      </c>
      <c r="N13" s="64"/>
    </row>
    <row r="14" spans="1:19" ht="21.75" customHeight="1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19" ht="21.75" customHeight="1">
      <c r="A15" s="116" t="s">
        <v>31</v>
      </c>
      <c r="B15" s="116"/>
      <c r="C15" s="70"/>
      <c r="D15" s="71"/>
      <c r="E15" s="117" t="s">
        <v>32</v>
      </c>
      <c r="F15" s="117"/>
      <c r="G15" s="117"/>
      <c r="H15" s="72"/>
      <c r="I15" s="73"/>
      <c r="J15" s="73"/>
      <c r="K15" s="73"/>
      <c r="L15" s="115" t="s">
        <v>33</v>
      </c>
      <c r="M15" s="115"/>
      <c r="N15" s="64"/>
    </row>
    <row r="16" spans="1:19" ht="21.75" customHeight="1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5:M15"/>
    <mergeCell ref="A15:B15"/>
    <mergeCell ref="E15:G15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4C1B-BBDA-4DD7-AD4C-D0152FFC6E1C}">
  <dimension ref="A1:B2"/>
  <sheetViews>
    <sheetView zoomScale="55" zoomScaleNormal="55" workbookViewId="0">
      <selection activeCell="B6" sqref="B6"/>
    </sheetView>
  </sheetViews>
  <sheetFormatPr defaultColWidth="9.1796875" defaultRowHeight="102"/>
  <cols>
    <col min="1" max="1" width="89.54296875" style="100" customWidth="1"/>
    <col min="2" max="2" width="101.81640625" style="101" customWidth="1"/>
    <col min="3" max="16384" width="9.1796875" style="102"/>
  </cols>
  <sheetData>
    <row r="1" spans="1:2" s="99" customFormat="1" ht="64">
      <c r="A1" s="123" t="s">
        <v>43</v>
      </c>
      <c r="B1" s="124"/>
    </row>
    <row r="2" spans="1:2" s="99" customFormat="1" ht="64">
      <c r="A2" s="125" t="s">
        <v>44</v>
      </c>
      <c r="B2" s="126"/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94E84-7785-440C-BD8B-E712CFFDF211}">
  <dimension ref="A1:G16"/>
  <sheetViews>
    <sheetView tabSelected="1" workbookViewId="0">
      <selection activeCell="J6" sqref="J6"/>
    </sheetView>
  </sheetViews>
  <sheetFormatPr defaultColWidth="12.1796875" defaultRowHeight="14.5"/>
  <cols>
    <col min="1" max="1" width="13.453125" customWidth="1"/>
    <col min="2" max="2" width="33.7265625" bestFit="1" customWidth="1"/>
    <col min="3" max="3" width="45.26953125" customWidth="1"/>
    <col min="4" max="4" width="17.26953125" hidden="1" customWidth="1"/>
    <col min="5" max="5" width="20.7265625" customWidth="1"/>
    <col min="6" max="6" width="12.1796875" hidden="1" customWidth="1"/>
  </cols>
  <sheetData>
    <row r="1" spans="1:7" ht="15.5">
      <c r="A1" s="103" t="s">
        <v>69</v>
      </c>
      <c r="B1" s="103" t="s">
        <v>46</v>
      </c>
      <c r="C1" s="104" t="s">
        <v>19</v>
      </c>
      <c r="D1" s="105" t="s">
        <v>47</v>
      </c>
      <c r="E1" s="105" t="s">
        <v>48</v>
      </c>
    </row>
    <row r="2" spans="1:7">
      <c r="A2" s="106" t="s">
        <v>72</v>
      </c>
      <c r="B2" s="106" t="s">
        <v>56</v>
      </c>
      <c r="C2" s="106" t="s">
        <v>57</v>
      </c>
      <c r="D2" s="106">
        <v>600</v>
      </c>
      <c r="E2" s="107">
        <f>ROUNDUP(D2/40,0)*2+5</f>
        <v>35</v>
      </c>
      <c r="F2" t="s">
        <v>54</v>
      </c>
    </row>
    <row r="3" spans="1:7">
      <c r="A3" s="106" t="s">
        <v>73</v>
      </c>
      <c r="B3" s="106" t="s">
        <v>83</v>
      </c>
      <c r="C3" s="106" t="s">
        <v>58</v>
      </c>
      <c r="D3" s="106">
        <v>400</v>
      </c>
      <c r="E3" s="107">
        <f>ROUNDUP(D3/10,0)*2+5</f>
        <v>85</v>
      </c>
      <c r="F3" t="s">
        <v>53</v>
      </c>
    </row>
    <row r="4" spans="1:7">
      <c r="A4" s="106" t="s">
        <v>74</v>
      </c>
      <c r="B4" s="106" t="s">
        <v>84</v>
      </c>
      <c r="C4" s="106" t="s">
        <v>65</v>
      </c>
      <c r="D4" s="106">
        <v>400</v>
      </c>
      <c r="E4" s="107">
        <f>ROUNDUP(D4/40,0)*2+5</f>
        <v>25</v>
      </c>
      <c r="F4" t="s">
        <v>54</v>
      </c>
    </row>
    <row r="5" spans="1:7">
      <c r="A5" s="106" t="s">
        <v>75</v>
      </c>
      <c r="B5" s="106" t="s">
        <v>85</v>
      </c>
      <c r="C5" s="106" t="s">
        <v>66</v>
      </c>
      <c r="D5" s="106">
        <v>300</v>
      </c>
      <c r="E5" s="107">
        <f>ROUNDUP(D5/10,0)*2+5</f>
        <v>65</v>
      </c>
      <c r="F5" t="s">
        <v>53</v>
      </c>
    </row>
    <row r="6" spans="1:7">
      <c r="A6" s="106" t="s">
        <v>76</v>
      </c>
      <c r="B6" s="106" t="s">
        <v>87</v>
      </c>
      <c r="C6" s="106" t="s">
        <v>86</v>
      </c>
      <c r="D6" s="106">
        <v>500</v>
      </c>
      <c r="E6" s="107">
        <f>ROUNDUP(D6/40,0)*2+5</f>
        <v>31</v>
      </c>
      <c r="F6" t="s">
        <v>54</v>
      </c>
    </row>
    <row r="7" spans="1:7">
      <c r="A7" s="106" t="s">
        <v>77</v>
      </c>
      <c r="B7" s="106" t="s">
        <v>88</v>
      </c>
      <c r="C7" s="106" t="s">
        <v>67</v>
      </c>
      <c r="D7" s="106">
        <v>400</v>
      </c>
      <c r="E7" s="107">
        <f>ROUNDUP(D7/10,0)*2+5</f>
        <v>85</v>
      </c>
      <c r="F7" t="s">
        <v>53</v>
      </c>
    </row>
    <row r="8" spans="1:7">
      <c r="A8" s="106" t="s">
        <v>78</v>
      </c>
      <c r="B8" s="106" t="s">
        <v>89</v>
      </c>
      <c r="C8" s="106" t="s">
        <v>68</v>
      </c>
      <c r="D8" s="106">
        <v>400</v>
      </c>
      <c r="E8" s="107">
        <f>ROUNDUP(D8/40,0)*2+5</f>
        <v>25</v>
      </c>
      <c r="F8" t="s">
        <v>54</v>
      </c>
    </row>
    <row r="9" spans="1:7">
      <c r="A9" s="106" t="s">
        <v>79</v>
      </c>
      <c r="B9" s="106" t="s">
        <v>90</v>
      </c>
      <c r="C9" s="106" t="s">
        <v>91</v>
      </c>
      <c r="D9" s="106">
        <v>300</v>
      </c>
      <c r="E9" s="107">
        <f>ROUNDUP(D9/10,0)*2+5</f>
        <v>65</v>
      </c>
      <c r="F9" t="s">
        <v>53</v>
      </c>
    </row>
    <row r="10" spans="1:7">
      <c r="A10" s="106" t="s">
        <v>80</v>
      </c>
      <c r="B10" s="106" t="s">
        <v>92</v>
      </c>
      <c r="C10" s="106" t="s">
        <v>93</v>
      </c>
      <c r="D10" s="106">
        <v>300</v>
      </c>
      <c r="E10" s="107">
        <f>ROUNDUP(D10/40,0)*2+5</f>
        <v>21</v>
      </c>
      <c r="F10" t="s">
        <v>54</v>
      </c>
    </row>
    <row r="11" spans="1:7">
      <c r="A11" s="106" t="s">
        <v>81</v>
      </c>
      <c r="B11" s="106" t="s">
        <v>94</v>
      </c>
      <c r="C11" s="106" t="s">
        <v>95</v>
      </c>
      <c r="D11" s="106">
        <v>400</v>
      </c>
      <c r="E11" s="107">
        <f>ROUNDUP(D11/40,0)*2+5</f>
        <v>25</v>
      </c>
      <c r="F11" t="s">
        <v>54</v>
      </c>
    </row>
    <row r="12" spans="1:7">
      <c r="A12" s="106" t="s">
        <v>82</v>
      </c>
      <c r="B12" s="106" t="s">
        <v>96</v>
      </c>
      <c r="C12" s="106" t="s">
        <v>97</v>
      </c>
      <c r="D12" s="106">
        <v>400</v>
      </c>
      <c r="E12" s="107">
        <f>ROUNDUP(D12/40,0)*2+5</f>
        <v>25</v>
      </c>
      <c r="F12" t="s">
        <v>54</v>
      </c>
    </row>
    <row r="13" spans="1:7">
      <c r="A13" s="106" t="s">
        <v>70</v>
      </c>
      <c r="B13" s="106" t="s">
        <v>59</v>
      </c>
      <c r="C13" s="106" t="s">
        <v>60</v>
      </c>
      <c r="D13" s="106">
        <v>300</v>
      </c>
      <c r="E13" s="107">
        <f>ROUNDUP(D13/40,0)*2+5</f>
        <v>21</v>
      </c>
      <c r="F13" t="s">
        <v>54</v>
      </c>
    </row>
    <row r="14" spans="1:7">
      <c r="A14" s="106" t="s">
        <v>70</v>
      </c>
      <c r="B14" s="106" t="s">
        <v>61</v>
      </c>
      <c r="C14" s="106" t="s">
        <v>62</v>
      </c>
      <c r="D14" s="106">
        <v>400</v>
      </c>
      <c r="E14" s="107">
        <f>ROUNDUP(D14/40,0)*2+5</f>
        <v>25</v>
      </c>
      <c r="F14" t="s">
        <v>54</v>
      </c>
    </row>
    <row r="15" spans="1:7">
      <c r="A15" s="106" t="s">
        <v>71</v>
      </c>
      <c r="B15" s="106" t="s">
        <v>63</v>
      </c>
      <c r="C15" s="106" t="s">
        <v>64</v>
      </c>
      <c r="D15" s="106">
        <v>300</v>
      </c>
      <c r="E15" s="107">
        <f>ROUNDUP(D15/10,0)*2+5</f>
        <v>65</v>
      </c>
      <c r="F15" t="s">
        <v>53</v>
      </c>
    </row>
    <row r="16" spans="1:7">
      <c r="E16" s="108">
        <f>SUM(E2:E15)</f>
        <v>598</v>
      </c>
      <c r="G16" s="127"/>
    </row>
  </sheetData>
  <autoFilter ref="B1:F15" xr:uid="{E4194E84-7785-440C-BD8B-E712CFFDF211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f10b48-52f7-4ad4-b1e1-de514cec68e0">
      <Terms xmlns="http://schemas.microsoft.com/office/infopath/2007/PartnerControls"/>
    </lcf76f155ced4ddcb4097134ff3c332f>
    <TaxCatchAll xmlns="cc099e4b-e381-4360-bcff-5e1f51ab48d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295A93-F34E-4E0D-AC28-B4E3D3602D39}">
  <ds:schemaRefs>
    <ds:schemaRef ds:uri="http://schemas.microsoft.com/office/2006/metadata/properties"/>
    <ds:schemaRef ds:uri="http://schemas.microsoft.com/office/infopath/2007/PartnerControls"/>
    <ds:schemaRef ds:uri="1972f4fa-a3a2-4010-a47e-cf3d6c5d1421"/>
    <ds:schemaRef ds:uri="4bf10b48-52f7-4ad4-b1e1-de514cec68e0"/>
    <ds:schemaRef ds:uri="cc099e4b-e381-4360-bcff-5e1f51ab48dc"/>
  </ds:schemaRefs>
</ds:datastoreItem>
</file>

<file path=customXml/itemProps3.xml><?xml version="1.0" encoding="utf-8"?>
<ds:datastoreItem xmlns:ds="http://schemas.openxmlformats.org/officeDocument/2006/customXml" ds:itemID="{C165A6EB-4851-43AB-9A11-DD01493012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</vt:lpstr>
      <vt:lpstr>LAYOUT</vt:lpstr>
      <vt:lpstr>DETAIL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Lai Vu Thi</cp:lastModifiedBy>
  <cp:lastPrinted>2024-08-16T06:41:12Z</cp:lastPrinted>
  <dcterms:created xsi:type="dcterms:W3CDTF">2020-11-11T02:21:38Z</dcterms:created>
  <dcterms:modified xsi:type="dcterms:W3CDTF">2025-05-08T04:46:12Z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