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406" documentId="13_ncr:1_{A55C6A2F-0028-4AE0-8043-DFA5BB240116}" xr6:coauthVersionLast="47" xr6:coauthVersionMax="47" xr10:uidLastSave="{9C8333AB-E2D9-4D40-9C13-85F6B5584297}"/>
  <bookViews>
    <workbookView xWindow="-110" yWindow="-110" windowWidth="19420" windowHeight="1030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DETAIL!$C$1:$G$29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  <c r="F19" i="3"/>
  <c r="G19" i="3" s="1"/>
  <c r="F20" i="3"/>
  <c r="G20" i="3" s="1"/>
  <c r="F25" i="3"/>
  <c r="G25" i="3" s="1"/>
  <c r="F26" i="3"/>
  <c r="G26" i="3" s="1"/>
  <c r="F27" i="3"/>
  <c r="G27" i="3" s="1"/>
  <c r="F28" i="3"/>
  <c r="G28" i="3" s="1"/>
  <c r="F22" i="3"/>
  <c r="G22" i="3" s="1"/>
  <c r="F18" i="3"/>
  <c r="G18" i="3" s="1"/>
  <c r="F21" i="3"/>
  <c r="G21" i="3" s="1"/>
  <c r="F23" i="3"/>
  <c r="G23" i="3" s="1"/>
  <c r="F24" i="3"/>
  <c r="G24" i="3" s="1"/>
  <c r="F17" i="3" l="1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3" i="3"/>
  <c r="G3" i="3" s="1"/>
  <c r="F2" i="3" l="1"/>
  <c r="G2" i="3" s="1"/>
  <c r="F4" i="3"/>
  <c r="G4" i="3" s="1"/>
  <c r="I11" i="2" l="1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<sst xmlns="http://schemas.openxmlformats.org/spreadsheetml/2006/main" count="164" uniqueCount="135">
  <si>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</si>
  <si>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</si>
  <si>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</si>
  <si>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</si>
  <si>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</si>
  <si>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</si>
  <si>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</si>
  <si>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</si>
  <si>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</si>
  <si>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</si>
  <si>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</si>
  <si>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</si>
  <si>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</si>
  <si>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</si>
  <si>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</si>
  <si>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</si>
  <si>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</si>
  <si>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</si>
  <si>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</si>
  <si>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</si>
  <si>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</si>
  <si>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</si>
  <si>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</si>
  <si>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</si>
  <si>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</si>
  <si>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</si>
  <si>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</si>
  <si>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</si>
  <si>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</si>
  <si>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</si>
  <si>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</si>
  <si>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</si>
  <si>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</si>
  <si>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</si>
  <si>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</si>
  <si>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</si>
  <si>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</si>
  <si>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</si>
  <si>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</si>
  <si>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</si>
  <si>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</si>
  <si>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</si>
  <si>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</si>
  <si>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</si>
  <si>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</si>
  <si>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</si>
  <si>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</si>
  <si>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</si>
  <si>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</si>
  <si>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</si>
  <si>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</si>
  <si>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</si>
  <si>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</si>
  <si>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</si>
  <si>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</si>
  <si>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</si>
  <si>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SS TEE</t>
  </si>
  <si>
    <t>SS26T-M113</t>
  </si>
  <si>
    <t>SS26F-M029</t>
  </si>
  <si>
    <t>SS26T-M126</t>
  </si>
  <si>
    <t>SS26T-M110</t>
  </si>
  <si>
    <t>SS26T-M122</t>
  </si>
  <si>
    <t>SS26F-M053</t>
  </si>
  <si>
    <t>SS26T-M003</t>
  </si>
  <si>
    <t>SS26F-M027</t>
  </si>
  <si>
    <t>SS26F-M028</t>
  </si>
  <si>
    <t>SS26F-F043</t>
  </si>
  <si>
    <t>SS26T-M004</t>
  </si>
  <si>
    <t>SS26F-M030</t>
  </si>
  <si>
    <t>SS26F-M051</t>
  </si>
  <si>
    <t>SS26F-F041</t>
  </si>
  <si>
    <t>SS26T-F016</t>
  </si>
  <si>
    <t>SS26F-F042</t>
  </si>
  <si>
    <t>SS26T-M007</t>
  </si>
  <si>
    <t>SS26T-F123</t>
  </si>
  <si>
    <t>SS26T-F116</t>
  </si>
  <si>
    <t>SS26T-M121</t>
  </si>
  <si>
    <t>SS26T-M006</t>
  </si>
  <si>
    <t>SS26T-M009</t>
  </si>
  <si>
    <t>SS26T-M107</t>
  </si>
  <si>
    <t>SS26F-M052</t>
  </si>
  <si>
    <t>SS26T-M005</t>
  </si>
  <si>
    <t>SS26T-M008</t>
  </si>
  <si>
    <t>SS26T-F017</t>
  </si>
  <si>
    <t>BLOSSOM HOCKEY SHIRT MEN GREEN HERON</t>
  </si>
  <si>
    <t>BLOSSOM MEN HOODIE NIGHT OWL</t>
  </si>
  <si>
    <t>BLOSSOM SOCCER JERSEY MEN JET BLACK</t>
  </si>
  <si>
    <t>BLOSSOM SOCCER JERSEY MEN MAHOGANY</t>
  </si>
  <si>
    <t>BLOSSOM SOCCER SHIRT MEN WINETASTING</t>
  </si>
  <si>
    <t>BLOSSOM SWEATSHIRT MEN WINETASTING</t>
  </si>
  <si>
    <t>BOARDING TSHIRT MEN BLACK</t>
  </si>
  <si>
    <t>BOARDING ZIP HOODIE MEN BLACK</t>
  </si>
  <si>
    <t xml:space="preserve">CARGO STAMP HOODIE MEN BLACK </t>
  </si>
  <si>
    <t>CARGO STAMP HOODIE MEN NINE IRON</t>
  </si>
  <si>
    <t>CARGO STAMP TSHIRT MEN BLACK</t>
  </si>
  <si>
    <t>EMBRO UNITY STAMP HOODIE MEN STONE BLUE</t>
  </si>
  <si>
    <t>EMBRO UNITY STAMP SWEATSHIRT BLACK</t>
  </si>
  <si>
    <t>ETCH ICON HOODIE WOMEN MARSHMELLOW</t>
  </si>
  <si>
    <t>ETCH ICON TSHIRT WOMEN MARSHMELLOW</t>
  </si>
  <si>
    <t>FLOWER STAMP SHORT SLEEVE TSHIRT MEN STONE BLUE</t>
  </si>
  <si>
    <t>ICON RIB TANK TOP WOMEN NIRVANA PINK</t>
  </si>
  <si>
    <t>ICON RIB TANK TOP WOMEN SALT AIR</t>
  </si>
  <si>
    <t>ICON TANKTOP MEN WHITE</t>
  </si>
  <si>
    <t>UNITY STAMP TSHIRT MEN MARSHMELLOW</t>
  </si>
  <si>
    <t>UNITY STAMP TSHIRT MEN STONE BLUE</t>
  </si>
  <si>
    <t>WASH FLOWER STAMP TANK TOP MEN WINETASTING</t>
  </si>
  <si>
    <t>XRAY BLOSSOM SWEATSHIRT MEN BLACK</t>
  </si>
  <si>
    <t>XRAY BLOSSOM TSHIRT MEN BLACK</t>
  </si>
  <si>
    <t>XRAY BLOSSOM TSHIRT MEN MARSHMELLOW</t>
  </si>
  <si>
    <t>XRAY BLOSSOM TSHIRT WOMEN NIRVANA PINK</t>
  </si>
  <si>
    <t>FLOWER STAMP HOODIE WOMEN STONE BLUE</t>
  </si>
  <si>
    <t>C0057-SST199</t>
  </si>
  <si>
    <t>C0057-HOD151</t>
  </si>
  <si>
    <t>C0057-PSS007</t>
  </si>
  <si>
    <t>C0057-PSS009</t>
  </si>
  <si>
    <t>C0057-CRW038</t>
  </si>
  <si>
    <t>C0057-SST196</t>
  </si>
  <si>
    <t>C0057-HOD150</t>
  </si>
  <si>
    <t>C0057-HOD167</t>
  </si>
  <si>
    <t>C0057-SST198</t>
  </si>
  <si>
    <t>C0057-HOD170</t>
  </si>
  <si>
    <t>C0057-CRW042</t>
  </si>
  <si>
    <t>C0057-HOD152</t>
  </si>
  <si>
    <t>C0057-SST197</t>
  </si>
  <si>
    <t>C0057-HOD169</t>
  </si>
  <si>
    <t>C0057-SST203</t>
  </si>
  <si>
    <t>C0057-TNK018</t>
  </si>
  <si>
    <t>C0057-TNK020</t>
  </si>
  <si>
    <t>C0057-SST204</t>
  </si>
  <si>
    <t>C0057-TNK017</t>
  </si>
  <si>
    <t>C0057-CRW041</t>
  </si>
  <si>
    <t>C0057-SST201</t>
  </si>
  <si>
    <t>POLO (SS)</t>
  </si>
  <si>
    <t>CREW NECK</t>
  </si>
  <si>
    <t>TANK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</si>
</sst>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2" t="s">
        <v>6</v>
      </c>
      <c r="G5" s="113"/>
      <c r="H5" s="120" t="s">
        <v>39</v>
      </c>
      <c r="I5" s="121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2" t="s">
        <v>9</v>
      </c>
      <c r="G6" s="113"/>
      <c r="H6" s="122" t="s">
        <v>54</v>
      </c>
      <c r="I6" s="123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1"/>
      <c r="C7" s="111"/>
      <c r="D7" s="26"/>
      <c r="E7" s="18"/>
      <c r="F7" s="112" t="s">
        <v>12</v>
      </c>
      <c r="G7" s="113"/>
      <c r="H7" s="114">
        <f>N5+20</f>
        <v>45732</v>
      </c>
      <c r="I7" s="115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19"/>
      <c r="C8" s="119"/>
      <c r="D8" s="28"/>
      <c r="E8" s="18"/>
      <c r="F8" s="112" t="s">
        <v>15</v>
      </c>
      <c r="G8" s="113"/>
      <c r="H8" s="114" t="s">
        <v>37</v>
      </c>
      <c r="I8" s="115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17" t="s">
        <v>31</v>
      </c>
      <c r="B15" s="117"/>
      <c r="C15" s="70"/>
      <c r="D15" s="71"/>
      <c r="E15" s="118" t="s">
        <v>32</v>
      </c>
      <c r="F15" s="118"/>
      <c r="G15" s="118"/>
      <c r="H15" s="72"/>
      <c r="I15" s="73"/>
      <c r="J15" s="73"/>
      <c r="K15" s="73"/>
      <c r="L15" s="116" t="s">
        <v>33</v>
      </c>
      <c r="M15" s="116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A5" sqref="A5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4" t="s">
        <v>43</v>
      </c>
      <c r="B1" s="125"/>
    </row>
    <row r="2" spans="1:2" s="99" customFormat="1" ht="64">
      <c r="A2" s="126" t="s">
        <v>44</v>
      </c>
      <c r="B2" s="127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G29"/>
  <sheetViews>
    <sheetView tabSelected="1" zoomScale="55" zoomScaleNormal="55" workbookViewId="0">
      <selection activeCell="K34" sqref="K34"/>
    </sheetView>
  </sheetViews>
  <sheetFormatPr defaultColWidth="12.1796875" defaultRowHeight="14.5"/>
  <cols>
    <col min="1" max="1" width="15.453125" customWidth="1"/>
    <col min="2" max="2" width="18.7265625" customWidth="1"/>
    <col min="3" max="3" width="53.6328125" customWidth="1"/>
    <col min="4" max="4" width="12.453125" customWidth="1"/>
    <col min="5" max="6" width="17.26953125" hidden="1" customWidth="1"/>
    <col min="7" max="7" width="20.7265625" customWidth="1"/>
  </cols>
  <sheetData>
    <row r="1" spans="1:7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 t="s">
        <v>48</v>
      </c>
    </row>
    <row r="2" spans="1:7">
      <c r="A2" s="106" t="s">
        <v>57</v>
      </c>
      <c r="B2" s="106" t="s">
        <v>111</v>
      </c>
      <c r="C2" s="110" t="s">
        <v>84</v>
      </c>
      <c r="D2" s="106" t="s">
        <v>132</v>
      </c>
      <c r="E2" s="106">
        <v>150</v>
      </c>
      <c r="F2" s="106">
        <f>ROUNDUP(E2*1.05,0)</f>
        <v>158</v>
      </c>
      <c r="G2" s="107">
        <f>ROUNDUP(F2/20,0)*2+5</f>
        <v>21</v>
      </c>
    </row>
    <row r="3" spans="1:7">
      <c r="A3" s="106" t="s">
        <v>58</v>
      </c>
      <c r="B3" s="106" t="s">
        <v>112</v>
      </c>
      <c r="C3" s="110" t="s">
        <v>85</v>
      </c>
      <c r="D3" s="106" t="s">
        <v>53</v>
      </c>
      <c r="E3" s="106">
        <v>200</v>
      </c>
      <c r="F3" s="106">
        <f>ROUNDUP(E3*1.05,0)</f>
        <v>210</v>
      </c>
      <c r="G3" s="107">
        <f>ROUNDUP(F3/10,0)*2+5</f>
        <v>47</v>
      </c>
    </row>
    <row r="4" spans="1:7">
      <c r="A4" s="106" t="s">
        <v>59</v>
      </c>
      <c r="B4" s="106" t="s">
        <v>113</v>
      </c>
      <c r="C4" s="110" t="s">
        <v>86</v>
      </c>
      <c r="D4" s="106" t="s">
        <v>132</v>
      </c>
      <c r="E4" s="106">
        <v>150</v>
      </c>
      <c r="F4" s="106">
        <f t="shared" ref="F4" si="0">ROUNDUP(E4*1.05,0)</f>
        <v>158</v>
      </c>
      <c r="G4" s="107">
        <f t="shared" ref="G4:G6" si="1">ROUNDUP(F4/20,0)*2+5</f>
        <v>21</v>
      </c>
    </row>
    <row r="5" spans="1:7">
      <c r="A5" s="106" t="s">
        <v>60</v>
      </c>
      <c r="B5" s="106" t="s">
        <v>113</v>
      </c>
      <c r="C5" s="110" t="s">
        <v>87</v>
      </c>
      <c r="D5" s="106" t="s">
        <v>132</v>
      </c>
      <c r="E5" s="106">
        <v>150</v>
      </c>
      <c r="F5" s="106">
        <f>ROUNDUP(E5*1.05,0)</f>
        <v>158</v>
      </c>
      <c r="G5" s="107">
        <f t="shared" si="1"/>
        <v>21</v>
      </c>
    </row>
    <row r="6" spans="1:7">
      <c r="A6" s="106" t="s">
        <v>61</v>
      </c>
      <c r="B6" s="106" t="s">
        <v>114</v>
      </c>
      <c r="C6" s="110" t="s">
        <v>88</v>
      </c>
      <c r="D6" s="106" t="s">
        <v>132</v>
      </c>
      <c r="E6" s="106">
        <v>150</v>
      </c>
      <c r="F6" s="106">
        <f>ROUNDUP(E6*1.05,0)</f>
        <v>158</v>
      </c>
      <c r="G6" s="107">
        <f t="shared" si="1"/>
        <v>21</v>
      </c>
    </row>
    <row r="7" spans="1:7">
      <c r="A7" s="106" t="s">
        <v>62</v>
      </c>
      <c r="B7" s="106" t="s">
        <v>115</v>
      </c>
      <c r="C7" s="110" t="s">
        <v>89</v>
      </c>
      <c r="D7" s="106" t="s">
        <v>133</v>
      </c>
      <c r="E7" s="106">
        <v>300</v>
      </c>
      <c r="F7" s="106">
        <f t="shared" ref="F7" si="2">ROUNDUP(E7*1.05,0)</f>
        <v>315</v>
      </c>
      <c r="G7" s="107">
        <f>ROUNDUP(F7/10,0)*2+5</f>
        <v>69</v>
      </c>
    </row>
    <row r="8" spans="1:7">
      <c r="A8" s="106" t="s">
        <v>63</v>
      </c>
      <c r="B8" s="106" t="s">
        <v>116</v>
      </c>
      <c r="C8" s="110" t="s">
        <v>90</v>
      </c>
      <c r="D8" s="106" t="s">
        <v>56</v>
      </c>
      <c r="E8" s="106">
        <v>200</v>
      </c>
      <c r="F8" s="106">
        <f>ROUNDUP(E8*1.05,0)</f>
        <v>210</v>
      </c>
      <c r="G8" s="107">
        <f>ROUNDUP(F8/40,0)*2+5</f>
        <v>17</v>
      </c>
    </row>
    <row r="9" spans="1:7">
      <c r="A9" s="106" t="s">
        <v>64</v>
      </c>
      <c r="B9" s="106" t="s">
        <v>117</v>
      </c>
      <c r="C9" s="110" t="s">
        <v>91</v>
      </c>
      <c r="D9" s="106" t="s">
        <v>53</v>
      </c>
      <c r="E9" s="106">
        <v>150</v>
      </c>
      <c r="F9" s="106">
        <f>ROUNDUP(E9*1.05,0)</f>
        <v>158</v>
      </c>
      <c r="G9" s="107">
        <f t="shared" ref="G9:G11" si="3">ROUNDUP(F9/10,0)*2+5</f>
        <v>37</v>
      </c>
    </row>
    <row r="10" spans="1:7">
      <c r="A10" s="106" t="s">
        <v>65</v>
      </c>
      <c r="B10" s="106" t="s">
        <v>118</v>
      </c>
      <c r="C10" s="110" t="s">
        <v>92</v>
      </c>
      <c r="D10" s="106" t="s">
        <v>53</v>
      </c>
      <c r="E10" s="106">
        <v>200</v>
      </c>
      <c r="F10" s="106">
        <f t="shared" ref="F10" si="4">ROUNDUP(E10*1.05,0)</f>
        <v>210</v>
      </c>
      <c r="G10" s="107">
        <f t="shared" si="3"/>
        <v>47</v>
      </c>
    </row>
    <row r="11" spans="1:7">
      <c r="A11" s="106" t="s">
        <v>66</v>
      </c>
      <c r="B11" s="106" t="s">
        <v>118</v>
      </c>
      <c r="C11" s="110" t="s">
        <v>93</v>
      </c>
      <c r="D11" s="106" t="s">
        <v>53</v>
      </c>
      <c r="E11" s="106">
        <v>200</v>
      </c>
      <c r="F11" s="106">
        <f>ROUNDUP(E11*1.05,0)</f>
        <v>210</v>
      </c>
      <c r="G11" s="107">
        <f t="shared" si="3"/>
        <v>47</v>
      </c>
    </row>
    <row r="12" spans="1:7">
      <c r="A12" s="106" t="s">
        <v>67</v>
      </c>
      <c r="B12" s="106" t="s">
        <v>119</v>
      </c>
      <c r="C12" s="110" t="s">
        <v>94</v>
      </c>
      <c r="D12" s="106" t="s">
        <v>56</v>
      </c>
      <c r="E12" s="107">
        <v>249.5</v>
      </c>
      <c r="F12" s="106">
        <f>ROUNDUP(E12*1.05,0)</f>
        <v>262</v>
      </c>
      <c r="G12" s="107">
        <f>ROUNDUP(F12/40,0)*2+5</f>
        <v>19</v>
      </c>
    </row>
    <row r="13" spans="1:7">
      <c r="A13" s="106" t="s">
        <v>68</v>
      </c>
      <c r="B13" s="106" t="s">
        <v>120</v>
      </c>
      <c r="C13" s="110" t="s">
        <v>95</v>
      </c>
      <c r="D13" s="106" t="s">
        <v>53</v>
      </c>
      <c r="E13" s="106">
        <v>450</v>
      </c>
      <c r="F13" s="106">
        <f t="shared" ref="F13" si="5">ROUNDUP(E13*1.05,0)</f>
        <v>473</v>
      </c>
      <c r="G13" s="107">
        <f t="shared" ref="G13:G15" si="6">ROUNDUP(F13/10,0)*2+5</f>
        <v>101</v>
      </c>
    </row>
    <row r="14" spans="1:7">
      <c r="A14" s="106" t="s">
        <v>69</v>
      </c>
      <c r="B14" s="106" t="s">
        <v>121</v>
      </c>
      <c r="C14" s="110" t="s">
        <v>96</v>
      </c>
      <c r="D14" s="106" t="s">
        <v>133</v>
      </c>
      <c r="E14" s="106">
        <v>200</v>
      </c>
      <c r="F14" s="106">
        <f>ROUNDUP(E14*1.05,0)</f>
        <v>210</v>
      </c>
      <c r="G14" s="107">
        <f t="shared" si="6"/>
        <v>47</v>
      </c>
    </row>
    <row r="15" spans="1:7">
      <c r="A15" s="106" t="s">
        <v>70</v>
      </c>
      <c r="B15" s="106" t="s">
        <v>122</v>
      </c>
      <c r="C15" s="110" t="s">
        <v>97</v>
      </c>
      <c r="D15" s="106" t="s">
        <v>53</v>
      </c>
      <c r="E15" s="106">
        <v>300</v>
      </c>
      <c r="F15" s="106">
        <f>ROUNDUP(E15*1.05,0)</f>
        <v>315</v>
      </c>
      <c r="G15" s="107">
        <f t="shared" si="6"/>
        <v>69</v>
      </c>
    </row>
    <row r="16" spans="1:7">
      <c r="A16" s="106" t="s">
        <v>71</v>
      </c>
      <c r="B16" s="106" t="s">
        <v>123</v>
      </c>
      <c r="C16" s="110" t="s">
        <v>98</v>
      </c>
      <c r="D16" s="106" t="s">
        <v>56</v>
      </c>
      <c r="E16" s="106">
        <v>300</v>
      </c>
      <c r="F16" s="106">
        <f t="shared" ref="F16" si="7">ROUNDUP(E16*1.05,0)</f>
        <v>315</v>
      </c>
      <c r="G16" s="107">
        <f>ROUNDUP(F16/40,0)*2+5</f>
        <v>21</v>
      </c>
    </row>
    <row r="17" spans="1:7">
      <c r="A17" s="106" t="s">
        <v>72</v>
      </c>
      <c r="B17" s="106" t="s">
        <v>124</v>
      </c>
      <c r="C17" s="110" t="s">
        <v>110</v>
      </c>
      <c r="D17" s="106" t="s">
        <v>53</v>
      </c>
      <c r="E17" s="106">
        <v>150</v>
      </c>
      <c r="F17" s="106">
        <f>ROUNDUP(E17*1.05,0)</f>
        <v>158</v>
      </c>
      <c r="G17" s="107">
        <f>ROUNDUP(F17/10,0)*2+5</f>
        <v>37</v>
      </c>
    </row>
    <row r="18" spans="1:7" ht="15.5" customHeight="1">
      <c r="A18" s="106" t="s">
        <v>73</v>
      </c>
      <c r="B18" s="106" t="s">
        <v>125</v>
      </c>
      <c r="C18" s="110" t="s">
        <v>99</v>
      </c>
      <c r="D18" s="106" t="s">
        <v>56</v>
      </c>
      <c r="E18" s="107">
        <v>249.5</v>
      </c>
      <c r="F18" s="106">
        <f>ROUNDUP(E18*1.05,0)</f>
        <v>262</v>
      </c>
      <c r="G18" s="107">
        <f t="shared" ref="G18:G24" si="8">ROUNDUP(F18/40,0)*2+5</f>
        <v>19</v>
      </c>
    </row>
    <row r="19" spans="1:7">
      <c r="A19" s="106" t="s">
        <v>74</v>
      </c>
      <c r="B19" s="106" t="s">
        <v>126</v>
      </c>
      <c r="C19" s="110" t="s">
        <v>100</v>
      </c>
      <c r="D19" s="106" t="s">
        <v>134</v>
      </c>
      <c r="E19" s="106">
        <v>300</v>
      </c>
      <c r="F19" s="106">
        <f t="shared" ref="F19" si="9">ROUNDUP(E19*1.05,0)</f>
        <v>315</v>
      </c>
      <c r="G19" s="107">
        <f t="shared" si="8"/>
        <v>21</v>
      </c>
    </row>
    <row r="20" spans="1:7">
      <c r="A20" s="106" t="s">
        <v>75</v>
      </c>
      <c r="B20" s="106" t="s">
        <v>126</v>
      </c>
      <c r="C20" s="110" t="s">
        <v>101</v>
      </c>
      <c r="D20" s="106" t="s">
        <v>134</v>
      </c>
      <c r="E20" s="106">
        <v>300</v>
      </c>
      <c r="F20" s="106">
        <f>ROUNDUP(E20*1.05,0)</f>
        <v>315</v>
      </c>
      <c r="G20" s="107">
        <f t="shared" si="8"/>
        <v>21</v>
      </c>
    </row>
    <row r="21" spans="1:7">
      <c r="A21" s="106" t="s">
        <v>76</v>
      </c>
      <c r="B21" s="106" t="s">
        <v>127</v>
      </c>
      <c r="C21" s="110" t="s">
        <v>102</v>
      </c>
      <c r="D21" s="106" t="s">
        <v>134</v>
      </c>
      <c r="E21" s="106">
        <v>300</v>
      </c>
      <c r="F21" s="106">
        <f>ROUNDUP(E21*1.05,0)</f>
        <v>315</v>
      </c>
      <c r="G21" s="107">
        <f t="shared" si="8"/>
        <v>21</v>
      </c>
    </row>
    <row r="22" spans="1:7">
      <c r="A22" s="106" t="s">
        <v>77</v>
      </c>
      <c r="B22" s="106" t="s">
        <v>128</v>
      </c>
      <c r="C22" s="110" t="s">
        <v>103</v>
      </c>
      <c r="D22" s="106" t="s">
        <v>56</v>
      </c>
      <c r="E22" s="106">
        <v>450</v>
      </c>
      <c r="F22" s="106">
        <f t="shared" ref="F22" si="10">ROUNDUP(E22*1.05,0)</f>
        <v>473</v>
      </c>
      <c r="G22" s="107">
        <f t="shared" si="8"/>
        <v>29</v>
      </c>
    </row>
    <row r="23" spans="1:7">
      <c r="A23" s="106" t="s">
        <v>78</v>
      </c>
      <c r="B23" s="106" t="s">
        <v>128</v>
      </c>
      <c r="C23" s="110" t="s">
        <v>104</v>
      </c>
      <c r="D23" s="106" t="s">
        <v>56</v>
      </c>
      <c r="E23" s="106">
        <v>400</v>
      </c>
      <c r="F23" s="106">
        <f>ROUNDUP(E23*1.05,0)</f>
        <v>420</v>
      </c>
      <c r="G23" s="107">
        <f t="shared" si="8"/>
        <v>27</v>
      </c>
    </row>
    <row r="24" spans="1:7">
      <c r="A24" s="106" t="s">
        <v>79</v>
      </c>
      <c r="B24" s="106" t="s">
        <v>129</v>
      </c>
      <c r="C24" s="110" t="s">
        <v>105</v>
      </c>
      <c r="D24" s="106" t="s">
        <v>134</v>
      </c>
      <c r="E24" s="106">
        <v>300</v>
      </c>
      <c r="F24" s="106">
        <f>ROUNDUP(E24*1.05,0)</f>
        <v>315</v>
      </c>
      <c r="G24" s="107">
        <f t="shared" si="8"/>
        <v>21</v>
      </c>
    </row>
    <row r="25" spans="1:7">
      <c r="A25" s="106" t="s">
        <v>80</v>
      </c>
      <c r="B25" s="106" t="s">
        <v>130</v>
      </c>
      <c r="C25" s="110" t="s">
        <v>106</v>
      </c>
      <c r="D25" s="106" t="s">
        <v>133</v>
      </c>
      <c r="E25" s="106">
        <v>150</v>
      </c>
      <c r="F25" s="106">
        <f t="shared" ref="F25" si="11">ROUNDUP(E25*1.05,0)</f>
        <v>158</v>
      </c>
      <c r="G25" s="107">
        <f>ROUNDUP(F25/10,0)*2+5</f>
        <v>37</v>
      </c>
    </row>
    <row r="26" spans="1:7">
      <c r="A26" s="106" t="s">
        <v>81</v>
      </c>
      <c r="B26" s="106" t="s">
        <v>111</v>
      </c>
      <c r="C26" s="110" t="s">
        <v>107</v>
      </c>
      <c r="D26" s="106" t="s">
        <v>56</v>
      </c>
      <c r="E26" s="106">
        <v>400</v>
      </c>
      <c r="F26" s="106">
        <f>ROUNDUP(E26*1.05,0)</f>
        <v>420</v>
      </c>
      <c r="G26" s="107">
        <f t="shared" ref="G26:G28" si="12">ROUNDUP(F26/40,0)*2+5</f>
        <v>27</v>
      </c>
    </row>
    <row r="27" spans="1:7">
      <c r="A27" s="106" t="s">
        <v>82</v>
      </c>
      <c r="B27" s="106" t="s">
        <v>111</v>
      </c>
      <c r="C27" s="110" t="s">
        <v>108</v>
      </c>
      <c r="D27" s="106" t="s">
        <v>56</v>
      </c>
      <c r="E27" s="106">
        <v>300</v>
      </c>
      <c r="F27" s="106">
        <f>ROUNDUP(E27*1.05,0)</f>
        <v>315</v>
      </c>
      <c r="G27" s="107">
        <f t="shared" si="12"/>
        <v>21</v>
      </c>
    </row>
    <row r="28" spans="1:7">
      <c r="A28" s="106" t="s">
        <v>83</v>
      </c>
      <c r="B28" s="106" t="s">
        <v>131</v>
      </c>
      <c r="C28" s="110" t="s">
        <v>109</v>
      </c>
      <c r="D28" s="106" t="s">
        <v>56</v>
      </c>
      <c r="E28" s="106">
        <v>250</v>
      </c>
      <c r="F28" s="106">
        <f t="shared" ref="F28" si="13">ROUNDUP(E28*1.05,0)</f>
        <v>263</v>
      </c>
      <c r="G28" s="107">
        <f t="shared" si="12"/>
        <v>19</v>
      </c>
    </row>
    <row r="29" spans="1:7">
      <c r="G29" s="109">
        <f>SUM(G2:G28)</f>
        <v>905</v>
      </c>
    </row>
  </sheetData>
  <autoFilter ref="C1:G29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2025-07-29T02:31:49Z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