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415" documentId="13_ncr:1_{A55C6A2F-0028-4AE0-8043-DFA5BB240116}" xr6:coauthVersionLast="47" xr6:coauthVersionMax="47" xr10:uidLastSave="{4638FC1C-9EA1-4AF7-B94E-DD700E5E2EA2}"/>
  <bookViews>
    <workbookView xWindow="1010" yWindow="780" windowWidth="18190" windowHeight="1002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DETAIL!$C$1:$H$27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H2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" i="3"/>
  <c r="F26" i="3"/>
  <c r="F25" i="3"/>
  <c r="F24" i="3"/>
  <c r="F23" i="3"/>
  <c r="F22" i="3"/>
  <c r="F21" i="3"/>
  <c r="F20" i="3"/>
  <c r="F17" i="3"/>
  <c r="F16" i="3"/>
  <c r="F19" i="3"/>
  <c r="F18" i="3"/>
  <c r="F15" i="3"/>
  <c r="F14" i="3"/>
  <c r="F13" i="3"/>
  <c r="F12" i="3"/>
  <c r="F11" i="3"/>
  <c r="F10" i="3"/>
  <c r="F9" i="3"/>
  <c r="F8" i="3"/>
  <c r="F7" i="3"/>
  <c r="F6" i="3"/>
  <c r="F5" i="3"/>
  <c r="F3" i="3"/>
  <c r="F2" i="3" l="1"/>
  <c r="F4" i="3"/>
  <c r="I11" i="2" l="1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<sst xmlns="http://schemas.openxmlformats.org/spreadsheetml/2006/main" count="156" uniqueCount="132">
  <si>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</si>
  <si>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</si>
  <si>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</si>
  <si>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</si>
  <si>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</si>
  <si>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</si>
  <si>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</si>
  <si>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</si>
  <si>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</si>
  <si>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</si>
  <si>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</si>
  <si>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</si>
  <si>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</si>
  <si>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</si>
  <si>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</si>
  <si>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</si>
  <si>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</si>
  <si>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</si>
  <si>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</si>
  <si>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</si>
  <si>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</si>
  <si>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</si>
  <si>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</si>
  <si>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</si>
  <si>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</si>
  <si>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</si>
  <si>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</si>
  <si>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</si>
  <si>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</si>
  <si>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</si>
  <si>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</si>
  <si>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</si>
  <si>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</si>
  <si>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</si>
  <si>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</si>
  <si>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</si>
  <si>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</si>
  <si>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</si>
  <si>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</si>
  <si>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</si>
  <si>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</si>
  <si>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</si>
  <si>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</si>
  <si>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</si>
  <si>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</si>
  <si>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</si>
  <si>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</si>
  <si>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</si>
  <si>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</si>
  <si>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</si>
  <si>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</si>
  <si>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</si>
  <si>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</si>
  <si>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</si>
  <si>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</si>
  <si>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</si>
  <si>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SS TEE</t>
  </si>
  <si>
    <t>CREW NECK</t>
  </si>
  <si>
    <t>FW25F-F040</t>
  </si>
  <si>
    <t>FW25T-F047</t>
  </si>
  <si>
    <t>SS26F-F051</t>
  </si>
  <si>
    <t>SS26F-M027</t>
  </si>
  <si>
    <t>SS26F-M028</t>
  </si>
  <si>
    <t>SS26F-M030</t>
  </si>
  <si>
    <t>SS26R-F138</t>
  </si>
  <si>
    <t>SS26R-F139</t>
  </si>
  <si>
    <t>SS26R-F140</t>
  </si>
  <si>
    <t>SS26T-F016</t>
  </si>
  <si>
    <t>SS26T-F018</t>
  </si>
  <si>
    <t>SS26T-F116</t>
  </si>
  <si>
    <t>SS26T-F122</t>
  </si>
  <si>
    <t>SS26T-F123</t>
  </si>
  <si>
    <t>SS26T-M003</t>
  </si>
  <si>
    <t>SS26T-M004</t>
  </si>
  <si>
    <t>SS26T-M005</t>
  </si>
  <si>
    <t>SS26T-M006</t>
  </si>
  <si>
    <t>SS26T-M008</t>
  </si>
  <si>
    <t>SS26T-M009</t>
  </si>
  <si>
    <t>SS26T-M013</t>
  </si>
  <si>
    <t>SS26T-M107</t>
  </si>
  <si>
    <t>SS26T-M113</t>
  </si>
  <si>
    <t>SS26T-M118</t>
  </si>
  <si>
    <t>SS26T-M126</t>
  </si>
  <si>
    <t>C0057-HOD216</t>
  </si>
  <si>
    <t>C0057-SST290</t>
  </si>
  <si>
    <t>C0057-CRW061</t>
  </si>
  <si>
    <t>C0057-HOD212</t>
  </si>
  <si>
    <t>C0057-HOD213</t>
  </si>
  <si>
    <t>C0057-HOD201</t>
  </si>
  <si>
    <t>C0057-SST288</t>
  </si>
  <si>
    <t>C0057-DRS001</t>
  </si>
  <si>
    <t>C0057-SST285</t>
  </si>
  <si>
    <t>C0057-TNK025</t>
  </si>
  <si>
    <t>C0057-TNK045</t>
  </si>
  <si>
    <t>C0057-SST287</t>
  </si>
  <si>
    <t>C0057-TNK044</t>
  </si>
  <si>
    <t>C0057-SST283</t>
  </si>
  <si>
    <t>C0057-SST284</t>
  </si>
  <si>
    <t>C0057-SST294</t>
  </si>
  <si>
    <t>C0057-SST292</t>
  </si>
  <si>
    <t>C0057-SST295</t>
  </si>
  <si>
    <t>C0057-SST293</t>
  </si>
  <si>
    <t>C0057-SST264</t>
  </si>
  <si>
    <t>C0057-TNK043</t>
  </si>
  <si>
    <t>C0057-PSS022</t>
  </si>
  <si>
    <t>C0057-TNK035</t>
  </si>
  <si>
    <t>C0057-PSS021</t>
  </si>
  <si>
    <t>SPARKLE BUTTERFLY HOODIE WOMEN BLACK</t>
  </si>
  <si>
    <t>SPARKLE BUTTERFLY TSHIRT WOMEN BLACK</t>
  </si>
  <si>
    <t>UNITY STAMP SWEATSHIRT WOMEN BLACK</t>
  </si>
  <si>
    <t>BOARDING ZIP HOODIE MEN BLACK</t>
  </si>
  <si>
    <t>CARGO STAMP HOODIE MEN BLACK</t>
  </si>
  <si>
    <t>UNITY STAMP HOODIE MEN STONE BLUE</t>
  </si>
  <si>
    <t>SPARKLE BUTTERFLY MINI TSHIRT DRESS WOMEN BLACK</t>
  </si>
  <si>
    <t>SPARKLE BUTTERFLY MINI TSHIRT DRESS WOMEN WHITE</t>
  </si>
  <si>
    <t>FLORA ICON RIB MAXI RIB DRESS WOMEN BLACK</t>
  </si>
  <si>
    <t>ETCH ICON TSHIRTWOMEN OFF WHITE</t>
  </si>
  <si>
    <t>FLORA ICON RIB TANK TOP WOMEN BLACK</t>
  </si>
  <si>
    <t>ICON RIB TANK TOP WOMEN SALT AIR</t>
  </si>
  <si>
    <t>LIVE TODAY SOCCER JERSEY DRESS WINETASTING</t>
  </si>
  <si>
    <t>ICON RIB TANK TOP WOMEN NIRVANA PINK</t>
  </si>
  <si>
    <t>BOARDING TSHIRT MEN BLACK</t>
  </si>
  <si>
    <t>CARGO STAMP TSHIRT MEN BLACK</t>
  </si>
  <si>
    <t>XRAY BLOSSOM TSHIRT MEN BLACK</t>
  </si>
  <si>
    <t>UNITY STAMP TSHIRT MEN OFF WHITE</t>
  </si>
  <si>
    <t>XRAY BLOSSOM TSHIRT MEN OFF WHITE</t>
  </si>
  <si>
    <t>UNITY STAMP TSHIRT MEN STONE BLUE</t>
  </si>
  <si>
    <t>UNITY STAMP TSHIRT MEN BLACK</t>
  </si>
  <si>
    <t>FLOWER STAMP TANK TOP MEN WINETASTING</t>
  </si>
  <si>
    <t>LIVE TODAY SOCCER JERSEY TSHIRT GREEN HERON</t>
  </si>
  <si>
    <t>CARGO STAMP TANK TOP MEN MERMAID</t>
  </si>
  <si>
    <t>LIVE TODAY SOCCER JERSEY TSHIRT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</si>
</sst>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1" fontId="0" fillId="0" borderId="0" xfId="0" applyNumberFormat="1" applyFill="1" applyBorder="1"/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1" t="s">
        <v>6</v>
      </c>
      <c r="G5" s="112"/>
      <c r="H5" s="113" t="s">
        <v>39</v>
      </c>
      <c r="I5" s="114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1" t="s">
        <v>9</v>
      </c>
      <c r="G6" s="112"/>
      <c r="H6" s="115" t="s">
        <v>54</v>
      </c>
      <c r="I6" s="116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9"/>
      <c r="C7" s="119"/>
      <c r="D7" s="26"/>
      <c r="E7" s="18"/>
      <c r="F7" s="111" t="s">
        <v>12</v>
      </c>
      <c r="G7" s="112"/>
      <c r="H7" s="117">
        <f>N5+20</f>
        <v>45732</v>
      </c>
      <c r="I7" s="118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23"/>
      <c r="C8" s="123"/>
      <c r="D8" s="28"/>
      <c r="E8" s="18"/>
      <c r="F8" s="111" t="s">
        <v>15</v>
      </c>
      <c r="G8" s="112"/>
      <c r="H8" s="117" t="s">
        <v>37</v>
      </c>
      <c r="I8" s="118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21" t="s">
        <v>31</v>
      </c>
      <c r="B15" s="121"/>
      <c r="C15" s="70"/>
      <c r="D15" s="71"/>
      <c r="E15" s="122" t="s">
        <v>32</v>
      </c>
      <c r="F15" s="122"/>
      <c r="G15" s="122"/>
      <c r="H15" s="72"/>
      <c r="I15" s="73"/>
      <c r="J15" s="73"/>
      <c r="K15" s="73"/>
      <c r="L15" s="120" t="s">
        <v>33</v>
      </c>
      <c r="M15" s="120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B5" sqref="B5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4" t="s">
        <v>43</v>
      </c>
      <c r="B1" s="125"/>
    </row>
    <row r="2" spans="1:2" s="99" customFormat="1" ht="64">
      <c r="A2" s="126" t="s">
        <v>44</v>
      </c>
      <c r="B2" s="127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H28"/>
  <sheetViews>
    <sheetView tabSelected="1" topLeftCell="A16" zoomScale="70" zoomScaleNormal="70" workbookViewId="0">
      <selection activeCell="H29" sqref="H29"/>
    </sheetView>
  </sheetViews>
  <sheetFormatPr defaultColWidth="12.1796875" defaultRowHeight="14.5"/>
  <cols>
    <col min="1" max="1" width="15.453125" customWidth="1"/>
    <col min="2" max="2" width="13.453125" hidden="1" customWidth="1"/>
    <col min="3" max="3" width="47.81640625" customWidth="1"/>
    <col min="4" max="4" width="12.453125" hidden="1" customWidth="1"/>
    <col min="5" max="7" width="17.26953125" hidden="1" customWidth="1"/>
    <col min="8" max="8" width="20.7265625" customWidth="1"/>
  </cols>
  <sheetData>
    <row r="1" spans="1:8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/>
      <c r="H1" s="105" t="s">
        <v>48</v>
      </c>
    </row>
    <row r="2" spans="1:8">
      <c r="A2" s="106" t="s">
        <v>58</v>
      </c>
      <c r="B2" s="106" t="s">
        <v>83</v>
      </c>
      <c r="C2" s="110" t="s">
        <v>107</v>
      </c>
      <c r="D2" s="106" t="s">
        <v>53</v>
      </c>
      <c r="E2" s="106">
        <v>726</v>
      </c>
      <c r="F2" s="106">
        <f>ROUNDUP(E2*1.05,0)</f>
        <v>763</v>
      </c>
      <c r="G2" s="106">
        <v>78</v>
      </c>
      <c r="H2" s="107">
        <f>ROUNDUP(G2*2,0)+20</f>
        <v>176</v>
      </c>
    </row>
    <row r="3" spans="1:8">
      <c r="A3" s="106" t="s">
        <v>59</v>
      </c>
      <c r="B3" s="106" t="s">
        <v>84</v>
      </c>
      <c r="C3" s="110" t="s">
        <v>108</v>
      </c>
      <c r="D3" s="106" t="s">
        <v>56</v>
      </c>
      <c r="E3" s="106">
        <v>643</v>
      </c>
      <c r="F3" s="106">
        <f>ROUNDUP(E3*1.05,0)</f>
        <v>676</v>
      </c>
      <c r="G3" s="106">
        <v>22</v>
      </c>
      <c r="H3" s="107">
        <f t="shared" ref="H3:H26" si="0">ROUNDUP(G3*2,0)+20</f>
        <v>64</v>
      </c>
    </row>
    <row r="4" spans="1:8">
      <c r="A4" s="106" t="s">
        <v>60</v>
      </c>
      <c r="B4" s="106" t="s">
        <v>85</v>
      </c>
      <c r="C4" s="110" t="s">
        <v>109</v>
      </c>
      <c r="D4" s="106" t="s">
        <v>56</v>
      </c>
      <c r="E4" s="106">
        <v>341</v>
      </c>
      <c r="F4" s="106">
        <f t="shared" ref="F4" si="1">ROUNDUP(E4*1.05,0)</f>
        <v>359</v>
      </c>
      <c r="G4" s="106">
        <v>77</v>
      </c>
      <c r="H4" s="107">
        <f t="shared" si="0"/>
        <v>174</v>
      </c>
    </row>
    <row r="5" spans="1:8">
      <c r="A5" s="106" t="s">
        <v>61</v>
      </c>
      <c r="B5" s="106" t="s">
        <v>86</v>
      </c>
      <c r="C5" s="110" t="s">
        <v>110</v>
      </c>
      <c r="D5" s="106" t="s">
        <v>57</v>
      </c>
      <c r="E5" s="106">
        <v>199</v>
      </c>
      <c r="F5" s="106">
        <f t="shared" ref="F5" si="2">ROUNDUP(E5*1.05,0)</f>
        <v>209</v>
      </c>
      <c r="G5" s="106">
        <v>26</v>
      </c>
      <c r="H5" s="107">
        <f t="shared" si="0"/>
        <v>72</v>
      </c>
    </row>
    <row r="6" spans="1:8">
      <c r="A6" s="106" t="s">
        <v>62</v>
      </c>
      <c r="B6" s="106" t="s">
        <v>87</v>
      </c>
      <c r="C6" s="110" t="s">
        <v>111</v>
      </c>
      <c r="D6" s="106" t="s">
        <v>53</v>
      </c>
      <c r="E6" s="106">
        <v>726</v>
      </c>
      <c r="F6" s="106">
        <f>ROUNDUP(E6*1.05,0)</f>
        <v>763</v>
      </c>
      <c r="G6" s="106">
        <v>21</v>
      </c>
      <c r="H6" s="107">
        <f t="shared" si="0"/>
        <v>62</v>
      </c>
    </row>
    <row r="7" spans="1:8">
      <c r="A7" s="106" t="s">
        <v>63</v>
      </c>
      <c r="B7" s="106" t="s">
        <v>88</v>
      </c>
      <c r="C7" s="110" t="s">
        <v>112</v>
      </c>
      <c r="D7" s="106" t="s">
        <v>56</v>
      </c>
      <c r="E7" s="106">
        <v>643</v>
      </c>
      <c r="F7" s="106">
        <f>ROUNDUP(E7*1.05,0)</f>
        <v>676</v>
      </c>
      <c r="G7" s="106">
        <v>66</v>
      </c>
      <c r="H7" s="107">
        <f t="shared" si="0"/>
        <v>152</v>
      </c>
    </row>
    <row r="8" spans="1:8" ht="29">
      <c r="A8" s="106" t="s">
        <v>64</v>
      </c>
      <c r="B8" s="106" t="s">
        <v>89</v>
      </c>
      <c r="C8" s="110" t="s">
        <v>113</v>
      </c>
      <c r="D8" s="106" t="s">
        <v>56</v>
      </c>
      <c r="E8" s="106">
        <v>341</v>
      </c>
      <c r="F8" s="106">
        <f t="shared" ref="F8:F9" si="3">ROUNDUP(E8*1.05,0)</f>
        <v>359</v>
      </c>
      <c r="G8" s="106">
        <v>11</v>
      </c>
      <c r="H8" s="107">
        <f t="shared" si="0"/>
        <v>42</v>
      </c>
    </row>
    <row r="9" spans="1:8" ht="29">
      <c r="A9" s="106" t="s">
        <v>65</v>
      </c>
      <c r="B9" s="106" t="s">
        <v>89</v>
      </c>
      <c r="C9" s="110" t="s">
        <v>114</v>
      </c>
      <c r="D9" s="106" t="s">
        <v>57</v>
      </c>
      <c r="E9" s="106">
        <v>199</v>
      </c>
      <c r="F9" s="106">
        <f t="shared" si="3"/>
        <v>209</v>
      </c>
      <c r="G9" s="106">
        <v>19</v>
      </c>
      <c r="H9" s="107">
        <f t="shared" si="0"/>
        <v>58</v>
      </c>
    </row>
    <row r="10" spans="1:8">
      <c r="A10" s="106" t="s">
        <v>66</v>
      </c>
      <c r="B10" s="106" t="s">
        <v>90</v>
      </c>
      <c r="C10" s="110" t="s">
        <v>115</v>
      </c>
      <c r="D10" s="106" t="s">
        <v>53</v>
      </c>
      <c r="E10" s="106">
        <v>726</v>
      </c>
      <c r="F10" s="106">
        <f>ROUNDUP(E10*1.05,0)</f>
        <v>763</v>
      </c>
      <c r="G10" s="106">
        <v>14</v>
      </c>
      <c r="H10" s="107">
        <f t="shared" si="0"/>
        <v>48</v>
      </c>
    </row>
    <row r="11" spans="1:8">
      <c r="A11" s="106" t="s">
        <v>67</v>
      </c>
      <c r="B11" s="106" t="s">
        <v>91</v>
      </c>
      <c r="C11" s="110" t="s">
        <v>116</v>
      </c>
      <c r="D11" s="106" t="s">
        <v>56</v>
      </c>
      <c r="E11" s="106">
        <v>643</v>
      </c>
      <c r="F11" s="106">
        <f>ROUNDUP(E11*1.05,0)</f>
        <v>676</v>
      </c>
      <c r="G11" s="106">
        <v>6</v>
      </c>
      <c r="H11" s="107">
        <f t="shared" si="0"/>
        <v>32</v>
      </c>
    </row>
    <row r="12" spans="1:8">
      <c r="A12" s="106" t="s">
        <v>68</v>
      </c>
      <c r="B12" s="106" t="s">
        <v>92</v>
      </c>
      <c r="C12" s="110" t="s">
        <v>117</v>
      </c>
      <c r="D12" s="106" t="s">
        <v>56</v>
      </c>
      <c r="E12" s="106">
        <v>341</v>
      </c>
      <c r="F12" s="106">
        <f t="shared" ref="F12:F13" si="4">ROUNDUP(E12*1.05,0)</f>
        <v>359</v>
      </c>
      <c r="G12" s="106">
        <v>9</v>
      </c>
      <c r="H12" s="107">
        <f t="shared" si="0"/>
        <v>38</v>
      </c>
    </row>
    <row r="13" spans="1:8">
      <c r="A13" s="106" t="s">
        <v>69</v>
      </c>
      <c r="B13" s="106" t="s">
        <v>93</v>
      </c>
      <c r="C13" s="110" t="s">
        <v>118</v>
      </c>
      <c r="D13" s="106" t="s">
        <v>57</v>
      </c>
      <c r="E13" s="106">
        <v>199</v>
      </c>
      <c r="F13" s="106">
        <f t="shared" si="4"/>
        <v>209</v>
      </c>
      <c r="G13" s="106">
        <v>8</v>
      </c>
      <c r="H13" s="107">
        <f t="shared" si="0"/>
        <v>36</v>
      </c>
    </row>
    <row r="14" spans="1:8">
      <c r="A14" s="106" t="s">
        <v>70</v>
      </c>
      <c r="B14" s="106" t="s">
        <v>94</v>
      </c>
      <c r="C14" s="110" t="s">
        <v>119</v>
      </c>
      <c r="D14" s="106" t="s">
        <v>53</v>
      </c>
      <c r="E14" s="106">
        <v>726</v>
      </c>
      <c r="F14" s="106">
        <f>ROUNDUP(E14*1.05,0)</f>
        <v>763</v>
      </c>
      <c r="G14" s="106">
        <v>16</v>
      </c>
      <c r="H14" s="107">
        <f t="shared" si="0"/>
        <v>52</v>
      </c>
    </row>
    <row r="15" spans="1:8">
      <c r="A15" s="106" t="s">
        <v>71</v>
      </c>
      <c r="B15" s="106" t="s">
        <v>95</v>
      </c>
      <c r="C15" s="110" t="s">
        <v>120</v>
      </c>
      <c r="D15" s="106" t="s">
        <v>56</v>
      </c>
      <c r="E15" s="106">
        <v>643</v>
      </c>
      <c r="F15" s="106">
        <f>ROUNDUP(E15*1.05,0)</f>
        <v>676</v>
      </c>
      <c r="G15" s="106">
        <v>7</v>
      </c>
      <c r="H15" s="107">
        <f t="shared" si="0"/>
        <v>34</v>
      </c>
    </row>
    <row r="16" spans="1:8">
      <c r="A16" s="106" t="s">
        <v>72</v>
      </c>
      <c r="B16" s="106" t="s">
        <v>96</v>
      </c>
      <c r="C16" s="110" t="s">
        <v>121</v>
      </c>
      <c r="D16" s="106" t="s">
        <v>56</v>
      </c>
      <c r="E16" s="106">
        <v>341</v>
      </c>
      <c r="F16" s="106">
        <f t="shared" ref="F16:F17" si="5">ROUNDUP(E16*1.05,0)</f>
        <v>359</v>
      </c>
      <c r="G16" s="106">
        <v>10</v>
      </c>
      <c r="H16" s="107">
        <f t="shared" si="0"/>
        <v>40</v>
      </c>
    </row>
    <row r="17" spans="1:8">
      <c r="A17" s="106" t="s">
        <v>73</v>
      </c>
      <c r="B17" s="106" t="s">
        <v>97</v>
      </c>
      <c r="C17" s="110" t="s">
        <v>122</v>
      </c>
      <c r="D17" s="106" t="s">
        <v>57</v>
      </c>
      <c r="E17" s="106">
        <v>199</v>
      </c>
      <c r="F17" s="106">
        <f t="shared" si="5"/>
        <v>209</v>
      </c>
      <c r="G17" s="106">
        <v>15</v>
      </c>
      <c r="H17" s="107">
        <f t="shared" si="0"/>
        <v>50</v>
      </c>
    </row>
    <row r="18" spans="1:8">
      <c r="A18" s="106" t="s">
        <v>74</v>
      </c>
      <c r="B18" s="106" t="s">
        <v>98</v>
      </c>
      <c r="C18" s="110" t="s">
        <v>123</v>
      </c>
      <c r="D18" s="106" t="s">
        <v>56</v>
      </c>
      <c r="E18" s="106">
        <v>341</v>
      </c>
      <c r="F18" s="106">
        <f t="shared" ref="F18:F19" si="6">ROUNDUP(E18*1.05,0)</f>
        <v>359</v>
      </c>
      <c r="G18" s="106">
        <v>64</v>
      </c>
      <c r="H18" s="107">
        <f t="shared" si="0"/>
        <v>148</v>
      </c>
    </row>
    <row r="19" spans="1:8">
      <c r="A19" s="106" t="s">
        <v>75</v>
      </c>
      <c r="B19" s="106" t="s">
        <v>99</v>
      </c>
      <c r="C19" s="110" t="s">
        <v>124</v>
      </c>
      <c r="D19" s="106" t="s">
        <v>57</v>
      </c>
      <c r="E19" s="106">
        <v>199</v>
      </c>
      <c r="F19" s="106">
        <f t="shared" si="6"/>
        <v>209</v>
      </c>
      <c r="G19" s="106">
        <v>16</v>
      </c>
      <c r="H19" s="107">
        <f t="shared" si="0"/>
        <v>52</v>
      </c>
    </row>
    <row r="20" spans="1:8">
      <c r="A20" s="106" t="s">
        <v>76</v>
      </c>
      <c r="B20" s="106" t="s">
        <v>100</v>
      </c>
      <c r="C20" s="110" t="s">
        <v>125</v>
      </c>
      <c r="D20" s="106" t="s">
        <v>53</v>
      </c>
      <c r="E20" s="106">
        <v>726</v>
      </c>
      <c r="F20" s="106">
        <f>ROUNDUP(E20*1.05,0)</f>
        <v>763</v>
      </c>
      <c r="G20" s="106">
        <v>30</v>
      </c>
      <c r="H20" s="107">
        <f t="shared" si="0"/>
        <v>80</v>
      </c>
    </row>
    <row r="21" spans="1:8">
      <c r="A21" s="106" t="s">
        <v>77</v>
      </c>
      <c r="B21" s="106" t="s">
        <v>101</v>
      </c>
      <c r="C21" s="110" t="s">
        <v>126</v>
      </c>
      <c r="D21" s="106" t="s">
        <v>56</v>
      </c>
      <c r="E21" s="106">
        <v>643</v>
      </c>
      <c r="F21" s="106">
        <f>ROUNDUP(E21*1.05,0)</f>
        <v>676</v>
      </c>
      <c r="G21" s="106">
        <v>26</v>
      </c>
      <c r="H21" s="107">
        <f t="shared" si="0"/>
        <v>72</v>
      </c>
    </row>
    <row r="22" spans="1:8">
      <c r="A22" s="106" t="s">
        <v>78</v>
      </c>
      <c r="B22" s="106" t="s">
        <v>102</v>
      </c>
      <c r="C22" s="110" t="s">
        <v>127</v>
      </c>
      <c r="D22" s="106" t="s">
        <v>56</v>
      </c>
      <c r="E22" s="106">
        <v>341</v>
      </c>
      <c r="F22" s="106">
        <f t="shared" ref="F22:F23" si="7">ROUNDUP(E22*1.05,0)</f>
        <v>359</v>
      </c>
      <c r="G22" s="106">
        <v>54</v>
      </c>
      <c r="H22" s="107">
        <f t="shared" si="0"/>
        <v>128</v>
      </c>
    </row>
    <row r="23" spans="1:8">
      <c r="A23" s="106" t="s">
        <v>79</v>
      </c>
      <c r="B23" s="106" t="s">
        <v>103</v>
      </c>
      <c r="C23" s="110" t="s">
        <v>128</v>
      </c>
      <c r="D23" s="106" t="s">
        <v>57</v>
      </c>
      <c r="E23" s="106">
        <v>199</v>
      </c>
      <c r="F23" s="106">
        <f t="shared" si="7"/>
        <v>209</v>
      </c>
      <c r="G23" s="106">
        <v>9</v>
      </c>
      <c r="H23" s="107">
        <f t="shared" si="0"/>
        <v>38</v>
      </c>
    </row>
    <row r="24" spans="1:8">
      <c r="A24" s="106" t="s">
        <v>80</v>
      </c>
      <c r="B24" s="106" t="s">
        <v>104</v>
      </c>
      <c r="C24" s="110" t="s">
        <v>129</v>
      </c>
      <c r="D24" s="106" t="s">
        <v>53</v>
      </c>
      <c r="E24" s="106">
        <v>726</v>
      </c>
      <c r="F24" s="106">
        <f>ROUNDUP(E24*1.05,0)</f>
        <v>763</v>
      </c>
      <c r="G24" s="106">
        <v>23</v>
      </c>
      <c r="H24" s="107">
        <f t="shared" si="0"/>
        <v>66</v>
      </c>
    </row>
    <row r="25" spans="1:8">
      <c r="A25" s="106" t="s">
        <v>81</v>
      </c>
      <c r="B25" s="106" t="s">
        <v>105</v>
      </c>
      <c r="C25" s="110" t="s">
        <v>130</v>
      </c>
      <c r="D25" s="106" t="s">
        <v>56</v>
      </c>
      <c r="E25" s="106">
        <v>643</v>
      </c>
      <c r="F25" s="106">
        <f>ROUNDUP(E25*1.05,0)</f>
        <v>676</v>
      </c>
      <c r="G25" s="106">
        <v>8</v>
      </c>
      <c r="H25" s="107">
        <f t="shared" si="0"/>
        <v>36</v>
      </c>
    </row>
    <row r="26" spans="1:8">
      <c r="A26" s="106" t="s">
        <v>82</v>
      </c>
      <c r="B26" s="106" t="s">
        <v>106</v>
      </c>
      <c r="C26" s="110" t="s">
        <v>131</v>
      </c>
      <c r="D26" s="106" t="s">
        <v>56</v>
      </c>
      <c r="E26" s="106">
        <v>341</v>
      </c>
      <c r="F26" s="106">
        <f t="shared" ref="F26" si="8">ROUNDUP(E26*1.05,0)</f>
        <v>359</v>
      </c>
      <c r="G26" s="106">
        <v>31</v>
      </c>
      <c r="H26" s="107">
        <f t="shared" si="0"/>
        <v>82</v>
      </c>
    </row>
    <row r="27" spans="1:8">
      <c r="H27" s="109">
        <f>SUM(H2:H26)</f>
        <v>1832</v>
      </c>
    </row>
    <row r="28" spans="1:8">
      <c r="H28" s="128">
        <f>1832-27</f>
        <v>1805</v>
      </c>
    </row>
  </sheetData>
  <autoFilter ref="C1:H27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D4835-0354-4642-ACEC-0FA36F548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2025-12-17T02:27:47Z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