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TOMORROWLAND/2-SU25/2-PRODUCTION/4-INTERNAL-PURCHASE-ORDER/4-2-TRIM-ORDER/TRIM-PO/SIGN-PO/"/>
    </mc:Choice>
  </mc:AlternateContent>
  <xr:revisionPtr revIDLastSave="144" documentId="13_ncr:1_{E11DB73C-1ED5-4338-9B46-16860248CAE1}" xr6:coauthVersionLast="47" xr6:coauthVersionMax="47" xr10:uidLastSave="{4D3971A9-85B1-46F6-A24E-DF96902B8191}"/>
  <bookViews>
    <workbookView xWindow="-110" yWindow="-110" windowWidth="19420" windowHeight="10300" firstSheet="1" activeTab="2" xr2:uid="{00000000-000D-0000-FFFF-FFFF00000000}"/>
  </bookViews>
  <sheets>
    <sheet name="PO" sheetId="2" state="hidden" r:id="rId1"/>
    <sheet name="LAYOUT " sheetId="5" r:id="rId2"/>
    <sheet name="DETAIL QUANTITY _MEN" sheetId="7" r:id="rId3"/>
    <sheet name="DETAIL QUANTITY _ WOMEN" sheetId="6" r:id="rId4"/>
  </sheets>
  <definedNames>
    <definedName name="_xlnm._FilterDatabase" localSheetId="3" hidden="1">'DETAIL QUANTITY _ WOMEN'!$A$3:$E$6</definedName>
    <definedName name="_xlnm._FilterDatabase" localSheetId="2" hidden="1">'DETAIL QUANTITY _MEN'!$B$3:$F$13</definedName>
    <definedName name="_xlnm.Print_Area" localSheetId="0">PO!$A$1:$N$16</definedName>
    <definedName name="_xlnm.Print_Titles" localSheetId="0">PO!$4:$10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7" l="1"/>
  <c r="E4" i="6"/>
  <c r="E17" i="7"/>
  <c r="F14" i="7" l="1"/>
  <c r="F20" i="7"/>
  <c r="E20" i="7"/>
  <c r="E14" i="7"/>
  <c r="E5" i="7"/>
  <c r="E6" i="7"/>
  <c r="E7" i="7"/>
  <c r="E8" i="7"/>
  <c r="E9" i="7"/>
  <c r="E10" i="7"/>
  <c r="E11" i="7"/>
  <c r="E12" i="7"/>
  <c r="E13" i="7"/>
  <c r="E15" i="7"/>
  <c r="E16" i="7"/>
  <c r="E18" i="7"/>
  <c r="E19" i="7"/>
  <c r="E4" i="7"/>
  <c r="I11" i="2" l="1"/>
  <c r="K11" i="2" s="1"/>
  <c r="M11" i="2" s="1"/>
  <c r="I12" i="2"/>
  <c r="K12" i="2" s="1"/>
  <c r="I14" i="2" l="1"/>
  <c r="K14" i="2"/>
  <c r="M12" i="2"/>
  <c r="M14" i="2" s="1"/>
</calcChain>
</file>

<file path=xl/sharedStrings.xml><?xml version="1.0" encoding="utf-8"?>
<sst xmlns="http://schemas.openxmlformats.org/spreadsheetml/2006/main" count="146" uniqueCount="109">
  <si>
    <t>Mã số:</t>
  </si>
  <si>
    <t>PUR.QT-2.BM1</t>
  </si>
  <si>
    <t>Lần ban hành:</t>
  </si>
  <si>
    <t>01</t>
  </si>
  <si>
    <t>Số trang:</t>
  </si>
  <si>
    <t>SUPPLIER:</t>
  </si>
  <si>
    <t xml:space="preserve">CUSTOMER : </t>
  </si>
  <si>
    <t xml:space="preserve">TOMORROWLAND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</si>
  <si>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</si>
  <si>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</si>
  <si>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</si>
  <si>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</si>
  <si>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</si>
  <si>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</si>
  <si>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</si>
  <si>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</si>
  <si>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</si>
  <si>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</si>
  <si>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</si>
  <si>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</si>
  <si>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</si>
  <si>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</si>
  <si>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</si>
  <si>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</si>
  <si>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</si>
  <si>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</si>
  <si>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</si>
  <si>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</si>
  <si>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</si>
  <si>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</si>
  <si>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</si>
  <si>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REMARK</t>
  </si>
  <si>
    <t>ALL STYLES</t>
  </si>
  <si>
    <t>NHÃN THÀNH PHẦN 100%COTTON</t>
  </si>
  <si>
    <t>X</t>
  </si>
  <si>
    <t>AS SAMPLE APPROVED ON 09/08/2024</t>
  </si>
  <si>
    <t>WHITE</t>
  </si>
  <si>
    <t>PCS</t>
  </si>
  <si>
    <t>BLACK</t>
  </si>
  <si>
    <t>Total:</t>
  </si>
  <si>
    <t xml:space="preserve">RECEIVED BY </t>
  </si>
  <si>
    <t>APPROVED BY</t>
  </si>
  <si>
    <t>PREPARED BY</t>
  </si>
  <si>
    <t>Reference</t>
  </si>
  <si>
    <t>Description</t>
  </si>
  <si>
    <t xml:space="preserve"> LABEL COLOR</t>
  </si>
  <si>
    <t>Total Pcs</t>
  </si>
  <si>
    <t>T25  SU25  G2838</t>
  </si>
  <si>
    <t xml:space="preserve">LAYOUT </t>
  </si>
  <si>
    <t xml:space="preserve">- Chú ý đúng màu sắc nhãn </t>
  </si>
  <si>
    <t>- Follow symbol như layout ở trên</t>
  </si>
  <si>
    <t xml:space="preserve">MAIN LAYOUT - CẦN THAY ĐỔI THÔNG TIN NHƯ CÁC SHEET DETAIL </t>
  </si>
  <si>
    <t>THÔNG TIN THAY ĐỔI NHƯ SHEET BÊN CẠNH</t>
  </si>
  <si>
    <t>SU25 - DROP NOS</t>
  </si>
  <si>
    <t>LÀI/ LINH</t>
  </si>
  <si>
    <t>SHADOW FUSION BACK TSHIRT MEN BLACK</t>
  </si>
  <si>
    <t>SHADOW FUSION BACK HOODIE MEN BLACK</t>
  </si>
  <si>
    <t>UNITY FLAG BACK HOODIE MEN BLACK</t>
  </si>
  <si>
    <t>UNITY FLAG BACK TSHIRT MEN OFF WHITE</t>
  </si>
  <si>
    <t>UNITY FLAG BACK TSHIRT MEN BLACK</t>
  </si>
  <si>
    <t>32.0625.0101.168.9005</t>
  </si>
  <si>
    <t>S</t>
  </si>
  <si>
    <t>32.0625.0115.134.9005</t>
  </si>
  <si>
    <t>32.0625.0101.136.9005</t>
  </si>
  <si>
    <t>32.0625.0101.135.9001</t>
  </si>
  <si>
    <t>FINAL ORDER</t>
  </si>
  <si>
    <t>SHADOW FUSION PINK TSHIRT WOMEN BLACK</t>
  </si>
  <si>
    <t>SHADOW FUSION PINK HOODIE WOMEN BLACK</t>
  </si>
  <si>
    <t>ART NOUVEAU TSHIRT MEN BLACK</t>
  </si>
  <si>
    <t>ART NOUVEAU HOODIE MEN BLACK</t>
  </si>
  <si>
    <t>ART NOUVEAU HOODIE WOMEN OFF WHITE</t>
  </si>
  <si>
    <t>GRAPHICON COLOR TSHIRT MEN OFF WHITE</t>
  </si>
  <si>
    <t>GRAPHICON COLOR SWEATSHIRT MEN OFF WHITE</t>
  </si>
  <si>
    <t>C0057-SST140</t>
  </si>
  <si>
    <t>C0057-HOD125</t>
  </si>
  <si>
    <t>C0057-SST141</t>
  </si>
  <si>
    <t>C0057-HOD126</t>
  </si>
  <si>
    <t>C0057-SST142</t>
  </si>
  <si>
    <t>C0057-HOD127</t>
  </si>
  <si>
    <t>C0057-SST144</t>
  </si>
  <si>
    <t>C0057-HOD129</t>
  </si>
  <si>
    <t>C0057-SST145</t>
  </si>
  <si>
    <t>C0057-SST146</t>
  </si>
  <si>
    <t>C0057-SST147</t>
  </si>
  <si>
    <t>C0057-SST148</t>
  </si>
  <si>
    <t>C0057-HOD130</t>
  </si>
  <si>
    <t>C0057-HOD137</t>
  </si>
  <si>
    <t>C0057-CRW034</t>
  </si>
  <si>
    <t>32.0624.0115.145.9005</t>
  </si>
  <si>
    <t>32.1224.0201.011.9005</t>
  </si>
  <si>
    <t>32.1224.0215.012.9005</t>
  </si>
  <si>
    <t>32.1224.0101.033.9005</t>
  </si>
  <si>
    <t>32.1224.0115.032.9005</t>
  </si>
  <si>
    <t>32.1224.0215.031.9001</t>
  </si>
  <si>
    <t>32.1224.0101.017.9001</t>
  </si>
  <si>
    <t>32.1224.0103.018.9001</t>
  </si>
  <si>
    <t>32.0625.0115.117.9005</t>
  </si>
  <si>
    <t>32.0625.0101.111.9001</t>
  </si>
  <si>
    <t>32.0625.0101.116.9005</t>
  </si>
  <si>
    <t>32.0625.0101.115.9005</t>
  </si>
  <si>
    <t xml:space="preserve">ORBYZ EVENT HOODIE MEN BLACK SS25 </t>
  </si>
  <si>
    <t xml:space="preserve">ORBYZ THEME LION GATE TSHIRT MEN WHITE </t>
  </si>
  <si>
    <t xml:space="preserve">ORBYZ THEME LION GATE TSHIRT MEN BLACK </t>
  </si>
  <si>
    <t xml:space="preserve">ORBYZ EVENT TSHIRT MEN BLACK SS25 </t>
  </si>
  <si>
    <t>TOTAL BLACK:</t>
  </si>
  <si>
    <t>TOTAL WHITE:</t>
  </si>
  <si>
    <t>_Thành phần: 100% cotton</t>
  </si>
  <si>
    <t>UA STYLE</t>
  </si>
  <si>
    <t xml:space="preserve"> 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</si>
</sst>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[$-C09]dd\-mmm\-yy;@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  <numFmt numFmtId="169" formatCode="#"/>
  </numFmts>
  <fonts count="27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Muli"/>
    </font>
    <font>
      <b/>
      <sz val="16"/>
      <name val="Muli"/>
    </font>
    <font>
      <b/>
      <sz val="16"/>
      <color theme="1"/>
      <name val="Muli"/>
    </font>
    <font>
      <sz val="16"/>
      <color theme="1"/>
      <name val="Muli"/>
    </font>
    <font>
      <b/>
      <sz val="16"/>
      <color indexed="62"/>
      <name val="Muli"/>
    </font>
    <font>
      <u/>
      <sz val="16"/>
      <color indexed="12"/>
      <name val="Muli"/>
    </font>
    <font>
      <b/>
      <sz val="16"/>
      <color rgb="FFFF0000"/>
      <name val="Muli"/>
    </font>
    <font>
      <b/>
      <sz val="16"/>
      <color indexed="8"/>
      <name val="Muli"/>
    </font>
    <font>
      <b/>
      <u/>
      <sz val="16"/>
      <name val="Muli"/>
    </font>
    <font>
      <i/>
      <sz val="16"/>
      <name val="Muli"/>
    </font>
    <font>
      <b/>
      <i/>
      <sz val="16"/>
      <name val="Muli"/>
    </font>
    <font>
      <u/>
      <sz val="16"/>
      <name val="Muli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8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8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3" fillId="0" borderId="0"/>
    <xf numFmtId="0" fontId="2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</cellStyleXfs>
  <cellXfs count="141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6" xfId="1" applyFont="1" applyBorder="1" applyAlignment="1" applyProtection="1">
      <alignment vertical="center"/>
      <protection locked="0"/>
    </xf>
    <xf numFmtId="0" fontId="9" fillId="0" borderId="6" xfId="1" applyFont="1" applyBorder="1" applyAlignment="1" applyProtection="1">
      <alignment horizontal="left" vertical="center"/>
      <protection locked="0"/>
    </xf>
    <xf numFmtId="0" fontId="10" fillId="0" borderId="6" xfId="1" applyFont="1" applyBorder="1" applyAlignment="1" applyProtection="1">
      <alignment vertical="center" wrapText="1"/>
      <protection locked="0"/>
    </xf>
    <xf numFmtId="167" fontId="9" fillId="0" borderId="8" xfId="9" applyNumberFormat="1" applyFont="1" applyBorder="1" applyAlignment="1" applyProtection="1">
      <alignment vertical="center"/>
      <protection locked="0"/>
    </xf>
    <xf numFmtId="167" fontId="11" fillId="2" borderId="1" xfId="9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2" fillId="0" borderId="1" xfId="0" quotePrefix="1" applyFont="1" applyBorder="1" applyAlignment="1">
      <alignment horizontal="center"/>
    </xf>
    <xf numFmtId="0" fontId="9" fillId="0" borderId="7" xfId="1" applyFont="1" applyBorder="1" applyAlignment="1" applyProtection="1">
      <alignment vertical="center"/>
      <protection locked="0"/>
    </xf>
    <xf numFmtId="0" fontId="9" fillId="0" borderId="7" xfId="1" applyFont="1" applyBorder="1" applyAlignment="1" applyProtection="1">
      <alignment horizontal="left" vertical="center"/>
      <protection locked="0"/>
    </xf>
    <xf numFmtId="0" fontId="10" fillId="0" borderId="7" xfId="1" applyFont="1" applyBorder="1" applyAlignment="1" applyProtection="1">
      <alignment vertical="center" wrapText="1"/>
      <protection locked="0"/>
    </xf>
    <xf numFmtId="167" fontId="9" fillId="0" borderId="11" xfId="9" applyNumberFormat="1" applyFont="1" applyBorder="1" applyAlignment="1" applyProtection="1">
      <alignment vertical="center"/>
      <protection locked="0"/>
    </xf>
    <xf numFmtId="16" fontId="12" fillId="0" borderId="1" xfId="0" quotePrefix="1" applyNumberFormat="1" applyFont="1" applyBorder="1" applyAlignment="1">
      <alignment horizontal="center"/>
    </xf>
    <xf numFmtId="167" fontId="9" fillId="0" borderId="6" xfId="9" applyNumberFormat="1" applyFont="1" applyBorder="1" applyAlignment="1" applyProtection="1">
      <alignment vertical="center"/>
      <protection locked="0"/>
    </xf>
    <xf numFmtId="167" fontId="12" fillId="0" borderId="9" xfId="9" applyNumberFormat="1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3" fillId="4" borderId="2" xfId="0" applyFont="1" applyFill="1" applyBorder="1" applyAlignment="1">
      <alignment vertical="top"/>
    </xf>
    <xf numFmtId="0" fontId="9" fillId="4" borderId="0" xfId="6" applyFont="1" applyFill="1" applyAlignment="1">
      <alignment vertical="top"/>
    </xf>
    <xf numFmtId="0" fontId="9" fillId="4" borderId="0" xfId="6" applyFont="1" applyFill="1" applyAlignment="1">
      <alignment horizontal="center" vertical="center"/>
    </xf>
    <xf numFmtId="167" fontId="9" fillId="4" borderId="8" xfId="9" quotePrefix="1" applyNumberFormat="1" applyFont="1" applyFill="1" applyBorder="1" applyAlignment="1">
      <alignment horizontal="center" vertical="center"/>
    </xf>
    <xf numFmtId="167" fontId="10" fillId="4" borderId="1" xfId="9" quotePrefix="1" applyNumberFormat="1" applyFont="1" applyFill="1" applyBorder="1" applyAlignment="1">
      <alignment horizontal="center" vertical="center"/>
    </xf>
    <xf numFmtId="15" fontId="9" fillId="4" borderId="1" xfId="2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top"/>
    </xf>
    <xf numFmtId="0" fontId="9" fillId="4" borderId="3" xfId="0" applyFont="1" applyFill="1" applyBorder="1" applyAlignment="1">
      <alignment vertical="top"/>
    </xf>
    <xf numFmtId="0" fontId="10" fillId="4" borderId="1" xfId="3" quotePrefix="1" applyFont="1" applyFill="1" applyBorder="1" applyAlignment="1">
      <alignment horizontal="center" vertical="center"/>
    </xf>
    <xf numFmtId="0" fontId="14" fillId="4" borderId="2" xfId="8" applyFont="1" applyFill="1" applyBorder="1" applyAlignment="1" applyProtection="1">
      <alignment vertical="top"/>
    </xf>
    <xf numFmtId="0" fontId="10" fillId="0" borderId="1" xfId="3" applyFont="1" applyBorder="1" applyAlignment="1">
      <alignment horizontal="center" vertical="center"/>
    </xf>
    <xf numFmtId="0" fontId="14" fillId="4" borderId="10" xfId="8" applyFont="1" applyFill="1" applyBorder="1" applyAlignment="1" applyProtection="1">
      <alignment vertical="top"/>
    </xf>
    <xf numFmtId="165" fontId="9" fillId="4" borderId="0" xfId="6" applyNumberFormat="1" applyFont="1" applyFill="1" applyAlignment="1">
      <alignment horizontal="center" vertical="center"/>
    </xf>
    <xf numFmtId="0" fontId="9" fillId="4" borderId="1" xfId="2" applyFont="1" applyFill="1" applyBorder="1" applyAlignment="1">
      <alignment horizontal="center" vertical="center"/>
    </xf>
    <xf numFmtId="0" fontId="12" fillId="0" borderId="0" xfId="0" quotePrefix="1" applyFont="1" applyAlignment="1">
      <alignment horizontal="left"/>
    </xf>
    <xf numFmtId="0" fontId="9" fillId="0" borderId="9" xfId="1" applyFont="1" applyBorder="1" applyAlignment="1" applyProtection="1">
      <alignment vertical="center"/>
      <protection locked="0"/>
    </xf>
    <xf numFmtId="0" fontId="9" fillId="0" borderId="9" xfId="1" applyFont="1" applyBorder="1" applyAlignment="1" applyProtection="1">
      <alignment horizontal="left" vertical="center"/>
      <protection locked="0"/>
    </xf>
    <xf numFmtId="0" fontId="10" fillId="0" borderId="9" xfId="1" applyFont="1" applyBorder="1" applyAlignment="1" applyProtection="1">
      <alignment vertical="center" wrapText="1"/>
      <protection locked="0"/>
    </xf>
    <xf numFmtId="167" fontId="9" fillId="0" borderId="7" xfId="9" applyNumberFormat="1" applyFont="1" applyBorder="1" applyAlignment="1" applyProtection="1">
      <alignment vertical="center"/>
      <protection locked="0"/>
    </xf>
    <xf numFmtId="0" fontId="10" fillId="6" borderId="1" xfId="6" applyFont="1" applyFill="1" applyBorder="1" applyAlignment="1">
      <alignment horizontal="center" vertical="center" wrapText="1"/>
    </xf>
    <xf numFmtId="0" fontId="10" fillId="6" borderId="1" xfId="6" applyFont="1" applyFill="1" applyBorder="1" applyAlignment="1">
      <alignment horizontal="left" vertical="center" wrapText="1"/>
    </xf>
    <xf numFmtId="0" fontId="10" fillId="6" borderId="1" xfId="6" applyFont="1" applyFill="1" applyBorder="1" applyAlignment="1">
      <alignment horizontal="center" vertical="center"/>
    </xf>
    <xf numFmtId="0" fontId="10" fillId="8" borderId="1" xfId="6" applyFont="1" applyFill="1" applyBorder="1" applyAlignment="1">
      <alignment horizontal="center" vertical="center" wrapText="1"/>
    </xf>
    <xf numFmtId="167" fontId="10" fillId="6" borderId="1" xfId="9" applyNumberFormat="1" applyFont="1" applyFill="1" applyBorder="1" applyAlignment="1">
      <alignment horizontal="center" vertical="center"/>
    </xf>
    <xf numFmtId="3" fontId="12" fillId="0" borderId="1" xfId="3" applyNumberFormat="1" applyFont="1" applyBorder="1" applyAlignment="1">
      <alignment horizontal="center" vertical="center"/>
    </xf>
    <xf numFmtId="168" fontId="12" fillId="3" borderId="1" xfId="9" applyNumberFormat="1" applyFont="1" applyFill="1" applyBorder="1" applyAlignment="1">
      <alignment horizontal="center" vertical="center" wrapText="1"/>
    </xf>
    <xf numFmtId="0" fontId="12" fillId="0" borderId="1" xfId="2" applyFont="1" applyBorder="1" applyAlignment="1">
      <alignment horizontal="left" vertical="center" wrapText="1"/>
    </xf>
    <xf numFmtId="0" fontId="11" fillId="0" borderId="1" xfId="2" applyFont="1" applyBorder="1" applyAlignment="1">
      <alignment horizontal="center" vertical="center" wrapText="1"/>
    </xf>
    <xf numFmtId="1" fontId="11" fillId="0" borderId="1" xfId="3" applyNumberFormat="1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/>
    </xf>
    <xf numFmtId="0" fontId="9" fillId="7" borderId="1" xfId="2" applyFont="1" applyFill="1" applyBorder="1" applyAlignment="1">
      <alignment horizontal="center" vertical="center"/>
    </xf>
    <xf numFmtId="0" fontId="9" fillId="7" borderId="1" xfId="2" applyFont="1" applyFill="1" applyBorder="1" applyAlignment="1">
      <alignment horizontal="left" vertical="center" wrapText="1"/>
    </xf>
    <xf numFmtId="0" fontId="9" fillId="7" borderId="1" xfId="2" applyFont="1" applyFill="1" applyBorder="1" applyAlignment="1">
      <alignment horizontal="center" vertical="center" wrapText="1"/>
    </xf>
    <xf numFmtId="0" fontId="15" fillId="7" borderId="1" xfId="2" applyFont="1" applyFill="1" applyBorder="1" applyAlignment="1">
      <alignment horizontal="center" vertical="center"/>
    </xf>
    <xf numFmtId="1" fontId="16" fillId="7" borderId="1" xfId="3" applyNumberFormat="1" applyFont="1" applyFill="1" applyBorder="1" applyAlignment="1">
      <alignment horizontal="center" vertical="center" wrapText="1"/>
    </xf>
    <xf numFmtId="3" fontId="16" fillId="7" borderId="1" xfId="3" applyNumberFormat="1" applyFont="1" applyFill="1" applyBorder="1" applyAlignment="1">
      <alignment horizontal="center" vertical="center"/>
    </xf>
    <xf numFmtId="168" fontId="9" fillId="7" borderId="1" xfId="9" applyNumberFormat="1" applyFont="1" applyFill="1" applyBorder="1" applyAlignment="1">
      <alignment horizontal="center" vertical="center"/>
    </xf>
    <xf numFmtId="168" fontId="9" fillId="7" borderId="1" xfId="9" applyNumberFormat="1" applyFont="1" applyFill="1" applyBorder="1" applyAlignment="1">
      <alignment horizontal="center" vertical="center" wrapText="1"/>
    </xf>
    <xf numFmtId="166" fontId="9" fillId="7" borderId="1" xfId="5" applyNumberFormat="1" applyFont="1" applyFill="1" applyBorder="1" applyAlignment="1">
      <alignment horizontal="center" vertical="center"/>
    </xf>
    <xf numFmtId="0" fontId="9" fillId="4" borderId="0" xfId="2" applyFont="1" applyFill="1" applyAlignment="1">
      <alignment horizontal="center" vertical="center" wrapText="1"/>
    </xf>
    <xf numFmtId="0" fontId="9" fillId="4" borderId="0" xfId="2" applyFont="1" applyFill="1" applyAlignment="1">
      <alignment horizontal="left" vertical="center" wrapText="1"/>
    </xf>
    <xf numFmtId="0" fontId="17" fillId="4" borderId="0" xfId="2" applyFont="1" applyFill="1" applyAlignment="1">
      <alignment horizontal="center" vertical="center" wrapText="1"/>
    </xf>
    <xf numFmtId="3" fontId="10" fillId="5" borderId="1" xfId="2" applyNumberFormat="1" applyFont="1" applyFill="1" applyBorder="1" applyAlignment="1">
      <alignment horizontal="center" vertical="center" wrapText="1"/>
    </xf>
    <xf numFmtId="3" fontId="10" fillId="0" borderId="1" xfId="2" applyNumberFormat="1" applyFont="1" applyBorder="1" applyAlignment="1">
      <alignment horizontal="center" vertical="center" wrapText="1"/>
    </xf>
    <xf numFmtId="168" fontId="9" fillId="4" borderId="0" xfId="9" applyNumberFormat="1" applyFont="1" applyFill="1" applyAlignment="1">
      <alignment horizontal="center" vertical="center" wrapText="1"/>
    </xf>
    <xf numFmtId="168" fontId="10" fillId="5" borderId="1" xfId="9" applyNumberFormat="1" applyFont="1" applyFill="1" applyBorder="1" applyAlignment="1">
      <alignment vertical="center" wrapText="1"/>
    </xf>
    <xf numFmtId="0" fontId="9" fillId="4" borderId="0" xfId="2" applyFont="1" applyFill="1" applyAlignment="1">
      <alignment horizontal="center" vertical="center"/>
    </xf>
    <xf numFmtId="0" fontId="18" fillId="4" borderId="0" xfId="2" applyFont="1" applyFill="1" applyAlignment="1">
      <alignment horizontal="center" vertical="center"/>
    </xf>
    <xf numFmtId="14" fontId="19" fillId="4" borderId="0" xfId="2" quotePrefix="1" applyNumberFormat="1" applyFont="1" applyFill="1" applyAlignment="1">
      <alignment horizontal="left" vertical="center"/>
    </xf>
    <xf numFmtId="14" fontId="19" fillId="4" borderId="0" xfId="2" quotePrefix="1" applyNumberFormat="1" applyFont="1" applyFill="1" applyAlignment="1">
      <alignment horizontal="center" vertical="center"/>
    </xf>
    <xf numFmtId="0" fontId="10" fillId="4" borderId="0" xfId="2" applyFont="1" applyFill="1" applyAlignment="1">
      <alignment horizontal="center" vertical="center" wrapText="1"/>
    </xf>
    <xf numFmtId="167" fontId="9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left" vertical="center" wrapText="1"/>
    </xf>
    <xf numFmtId="0" fontId="17" fillId="4" borderId="0" xfId="2" applyFont="1" applyFill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8" fillId="0" borderId="0" xfId="1" applyFont="1" applyAlignment="1" applyProtection="1">
      <alignment vertical="center"/>
      <protection locked="0"/>
    </xf>
    <xf numFmtId="0" fontId="9" fillId="0" borderId="0" xfId="1" applyFont="1" applyAlignment="1" applyProtection="1">
      <alignment horizontal="left" vertical="center"/>
      <protection locked="0"/>
    </xf>
    <xf numFmtId="0" fontId="18" fillId="0" borderId="0" xfId="1" applyFont="1" applyAlignment="1" applyProtection="1">
      <alignment horizontal="left" vertical="center"/>
      <protection locked="0"/>
    </xf>
    <xf numFmtId="0" fontId="19" fillId="0" borderId="0" xfId="1" applyFont="1" applyAlignment="1" applyProtection="1">
      <alignment vertical="center" wrapText="1"/>
      <protection locked="0"/>
    </xf>
    <xf numFmtId="0" fontId="9" fillId="0" borderId="0" xfId="1" applyFont="1" applyAlignment="1" applyProtection="1">
      <alignment vertical="center"/>
      <protection locked="0"/>
    </xf>
    <xf numFmtId="167" fontId="12" fillId="0" borderId="0" xfId="9" applyNumberFormat="1" applyFont="1" applyAlignment="1">
      <alignment horizontal="left"/>
    </xf>
    <xf numFmtId="0" fontId="18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>
      <alignment vertical="center" wrapText="1"/>
    </xf>
    <xf numFmtId="0" fontId="9" fillId="0" borderId="0" xfId="1" applyFont="1" applyAlignment="1">
      <alignment vertical="center"/>
    </xf>
    <xf numFmtId="15" fontId="9" fillId="0" borderId="0" xfId="1" applyNumberFormat="1" applyFont="1" applyAlignment="1" applyProtection="1">
      <alignment horizontal="left" vertical="center"/>
      <protection locked="0"/>
    </xf>
    <xf numFmtId="0" fontId="9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vertical="center" wrapText="1"/>
      <protection locked="0"/>
    </xf>
    <xf numFmtId="15" fontId="9" fillId="0" borderId="0" xfId="1" applyNumberFormat="1" applyFont="1" applyAlignment="1" applyProtection="1">
      <alignment vertical="center"/>
      <protection locked="0"/>
    </xf>
    <xf numFmtId="0" fontId="11" fillId="0" borderId="0" xfId="0" applyFont="1" applyAlignment="1">
      <alignment horizontal="left" wrapText="1"/>
    </xf>
    <xf numFmtId="0" fontId="12" fillId="0" borderId="1" xfId="2" applyFont="1" applyBorder="1" applyAlignment="1">
      <alignment horizontal="center" vertical="center" wrapText="1"/>
    </xf>
    <xf numFmtId="168" fontId="9" fillId="0" borderId="1" xfId="9" applyNumberFormat="1" applyFont="1" applyFill="1" applyBorder="1" applyAlignment="1">
      <alignment horizontal="center" vertical="center"/>
    </xf>
    <xf numFmtId="0" fontId="9" fillId="0" borderId="6" xfId="1" applyFont="1" applyBorder="1" applyAlignment="1" applyProtection="1">
      <alignment horizontal="center" vertical="center"/>
      <protection locked="0"/>
    </xf>
    <xf numFmtId="0" fontId="9" fillId="0" borderId="7" xfId="1" applyFont="1" applyBorder="1" applyAlignment="1" applyProtection="1">
      <alignment horizontal="center" vertical="center"/>
      <protection locked="0"/>
    </xf>
    <xf numFmtId="0" fontId="10" fillId="4" borderId="2" xfId="6" applyFont="1" applyFill="1" applyBorder="1" applyAlignment="1">
      <alignment horizontal="center" vertical="center"/>
    </xf>
    <xf numFmtId="0" fontId="10" fillId="4" borderId="3" xfId="6" applyFont="1" applyFill="1" applyBorder="1" applyAlignment="1">
      <alignment horizontal="center" vertical="center"/>
    </xf>
    <xf numFmtId="0" fontId="10" fillId="4" borderId="10" xfId="6" applyFont="1" applyFill="1" applyBorder="1" applyAlignment="1">
      <alignment horizontal="center" vertical="center"/>
    </xf>
    <xf numFmtId="0" fontId="9" fillId="0" borderId="9" xfId="1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/>
    </xf>
    <xf numFmtId="0" fontId="11" fillId="0" borderId="0" xfId="2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66" fontId="15" fillId="0" borderId="12" xfId="5" quotePrefix="1" applyNumberFormat="1" applyFont="1" applyFill="1" applyBorder="1" applyAlignment="1">
      <alignment vertical="center" wrapText="1"/>
    </xf>
    <xf numFmtId="166" fontId="15" fillId="0" borderId="13" xfId="5" applyNumberFormat="1" applyFont="1" applyFill="1" applyBorder="1" applyAlignment="1">
      <alignment vertical="center"/>
    </xf>
    <xf numFmtId="49" fontId="21" fillId="9" borderId="1" xfId="0" applyNumberFormat="1" applyFont="1" applyFill="1" applyBorder="1" applyAlignment="1">
      <alignment horizontal="center" vertical="center"/>
    </xf>
    <xf numFmtId="169" fontId="22" fillId="9" borderId="1" xfId="0" applyNumberFormat="1" applyFont="1" applyFill="1" applyBorder="1" applyAlignment="1">
      <alignment horizontal="right" vertical="center"/>
    </xf>
    <xf numFmtId="169" fontId="22" fillId="10" borderId="1" xfId="0" applyNumberFormat="1" applyFont="1" applyFill="1" applyBorder="1" applyAlignment="1">
      <alignment horizontal="right" vertical="center"/>
    </xf>
    <xf numFmtId="0" fontId="23" fillId="0" borderId="1" xfId="0" applyFont="1" applyBorder="1" applyAlignment="1">
      <alignment horizontal="right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169" fontId="0" fillId="0" borderId="0" xfId="0" applyNumberForma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22" fillId="8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6" fillId="0" borderId="13" xfId="0" quotePrefix="1" applyFont="1" applyBorder="1" applyAlignment="1">
      <alignment vertical="center"/>
    </xf>
    <xf numFmtId="0" fontId="24" fillId="0" borderId="0" xfId="0" applyFont="1"/>
    <xf numFmtId="0" fontId="25" fillId="0" borderId="0" xfId="0" applyFont="1"/>
    <xf numFmtId="0" fontId="0" fillId="11" borderId="1" xfId="0" applyFill="1" applyBorder="1" applyAlignment="1">
      <alignment horizontal="center" vertical="center"/>
    </xf>
    <xf numFmtId="0" fontId="26" fillId="11" borderId="1" xfId="0" applyFont="1" applyFill="1" applyBorder="1" applyAlignment="1">
      <alignment horizontal="right" vertical="center"/>
    </xf>
    <xf numFmtId="0" fontId="6" fillId="0" borderId="13" xfId="0" applyFont="1" applyBorder="1" applyAlignment="1">
      <alignment vertical="center"/>
    </xf>
    <xf numFmtId="0" fontId="26" fillId="11" borderId="4" xfId="0" applyFont="1" applyFill="1" applyBorder="1" applyAlignment="1">
      <alignment vertical="center"/>
    </xf>
    <xf numFmtId="0" fontId="26" fillId="11" borderId="1" xfId="0" applyFont="1" applyFill="1" applyBorder="1" applyAlignment="1">
      <alignment vertical="center"/>
    </xf>
    <xf numFmtId="0" fontId="9" fillId="4" borderId="3" xfId="0" applyFont="1" applyFill="1" applyBorder="1" applyAlignment="1">
      <alignment horizontal="left" vertical="top"/>
    </xf>
    <xf numFmtId="0" fontId="10" fillId="4" borderId="4" xfId="6" applyFont="1" applyFill="1" applyBorder="1" applyAlignment="1">
      <alignment horizontal="left" vertical="center" wrapText="1"/>
    </xf>
    <xf numFmtId="0" fontId="10" fillId="4" borderId="5" xfId="6" applyFont="1" applyFill="1" applyBorder="1" applyAlignment="1">
      <alignment horizontal="left" vertical="center" wrapText="1"/>
    </xf>
    <xf numFmtId="165" fontId="9" fillId="4" borderId="4" xfId="6" applyNumberFormat="1" applyFont="1" applyFill="1" applyBorder="1" applyAlignment="1">
      <alignment horizontal="center" vertical="center"/>
    </xf>
    <xf numFmtId="165" fontId="9" fillId="4" borderId="5" xfId="6" applyNumberFormat="1" applyFont="1" applyFill="1" applyBorder="1" applyAlignment="1">
      <alignment horizontal="center" vertical="center"/>
    </xf>
    <xf numFmtId="167" fontId="17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0" fontId="9" fillId="4" borderId="10" xfId="0" applyFont="1" applyFill="1" applyBorder="1" applyAlignment="1">
      <alignment horizontal="left" vertical="top"/>
    </xf>
    <xf numFmtId="0" fontId="10" fillId="4" borderId="4" xfId="6" applyFont="1" applyFill="1" applyBorder="1" applyAlignment="1">
      <alignment horizontal="center" vertical="center"/>
    </xf>
    <xf numFmtId="0" fontId="10" fillId="4" borderId="5" xfId="6" applyFont="1" applyFill="1" applyBorder="1" applyAlignment="1">
      <alignment horizontal="center" vertical="center"/>
    </xf>
    <xf numFmtId="0" fontId="9" fillId="4" borderId="4" xfId="6" applyFont="1" applyFill="1" applyBorder="1" applyAlignment="1">
      <alignment horizontal="center" vertical="center"/>
    </xf>
    <xf numFmtId="0" fontId="9" fillId="4" borderId="5" xfId="6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</cellXfs>
  <cellStyles count="11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146" xfId="10" xr:uid="{19316F18-62AE-49F2-B029-1CB7647700C7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289892</xdr:colOff>
      <xdr:row>1</xdr:row>
      <xdr:rowOff>124239</xdr:rowOff>
    </xdr:from>
    <xdr:to>
      <xdr:col>13</xdr:col>
      <xdr:colOff>381297</xdr:colOff>
      <xdr:row>24</xdr:row>
      <xdr:rowOff>1008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3BAC9ABF-B4E5-3879-7329-5D0DBE44C0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9892" y="364435"/>
          <a:ext cx="8059275" cy="4258269"/>
        </a:xfrm>
        <a:prstGeom prst="rect">
          <a:avLst/>
        </a:prstGeom>
      </xdr:spPr>
    </xdr:pic>
    <xdr:clientData/>
  </xdr:twoCellAnchor>
  <xdr:twoCellAnchor>
    <xdr:from>
      <xdr:col>12</xdr:col>
      <xdr:colOff>530086</xdr:colOff>
      <xdr:row>7</xdr:row>
      <xdr:rowOff>165652</xdr:rowOff>
    </xdr:from>
    <xdr:to>
      <xdr:col>13</xdr:col>
      <xdr:colOff>496956</xdr:colOff>
      <xdr:row>8</xdr:row>
      <xdr:rowOff>124239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046E53DB-C129-EA0D-1D72-F18B85B020A9}"/>
            </a:ext>
          </a:extLst>
        </xdr:cNvPr>
        <xdr:cNvCxnSpPr/>
      </xdr:nvCxnSpPr>
      <xdr:spPr>
        <a:xfrm flipH="1">
          <a:off x="7885043" y="1548848"/>
          <a:ext cx="579783" cy="14908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612912</xdr:colOff>
      <xdr:row>7</xdr:row>
      <xdr:rowOff>182217</xdr:rowOff>
    </xdr:from>
    <xdr:to>
      <xdr:col>13</xdr:col>
      <xdr:colOff>505239</xdr:colOff>
      <xdr:row>9</xdr:row>
      <xdr:rowOff>74544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590A0EC9-2F80-F740-3608-614F82F16C4D}"/>
            </a:ext>
          </a:extLst>
        </xdr:cNvPr>
        <xdr:cNvCxnSpPr/>
      </xdr:nvCxnSpPr>
      <xdr:spPr>
        <a:xfrm flipH="1">
          <a:off x="7967869" y="1565413"/>
          <a:ext cx="505240" cy="27332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24847</xdr:colOff>
      <xdr:row>10</xdr:row>
      <xdr:rowOff>115956</xdr:rowOff>
    </xdr:from>
    <xdr:to>
      <xdr:col>13</xdr:col>
      <xdr:colOff>530087</xdr:colOff>
      <xdr:row>12</xdr:row>
      <xdr:rowOff>8283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2C65837C-C2CC-7672-1450-F06869A5A03F}"/>
            </a:ext>
          </a:extLst>
        </xdr:cNvPr>
        <xdr:cNvCxnSpPr/>
      </xdr:nvCxnSpPr>
      <xdr:spPr>
        <a:xfrm flipH="1">
          <a:off x="7992717" y="2070652"/>
          <a:ext cx="505240" cy="27332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437030</xdr:colOff>
      <xdr:row>8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59CCB83-4881-4FD7-949C-253F38DCABE0}"/>
            </a:ext>
          </a:extLst>
        </xdr:cNvPr>
        <xdr:cNvSpPr txBox="1"/>
      </xdr:nvSpPr>
      <xdr:spPr>
        <a:xfrm>
          <a:off x="16934330" y="312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6</xdr:col>
      <xdr:colOff>54428</xdr:colOff>
      <xdr:row>8</xdr:row>
      <xdr:rowOff>30599</xdr:rowOff>
    </xdr:from>
    <xdr:to>
      <xdr:col>6</xdr:col>
      <xdr:colOff>6014357</xdr:colOff>
      <xdr:row>11</xdr:row>
      <xdr:rowOff>162942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5BA84E8-5F05-6850-93E2-542902CC6A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06214" y="1890242"/>
          <a:ext cx="5959929" cy="11120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437030</xdr:colOff>
      <xdr:row>6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3C91B90-1806-0F13-F27F-8C06539182B0}"/>
            </a:ext>
          </a:extLst>
        </xdr:cNvPr>
        <xdr:cNvSpPr txBox="1"/>
      </xdr:nvSpPr>
      <xdr:spPr>
        <a:xfrm>
          <a:off x="10522324" y="16920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5</xdr:col>
      <xdr:colOff>353784</xdr:colOff>
      <xdr:row>5</xdr:row>
      <xdr:rowOff>-1</xdr:rowOff>
    </xdr:from>
    <xdr:to>
      <xdr:col>5</xdr:col>
      <xdr:colOff>3474849</xdr:colOff>
      <xdr:row>8</xdr:row>
      <xdr:rowOff>81642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28205C9-1B4F-11CF-A2CE-845C5C0462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05570" y="1070428"/>
          <a:ext cx="3121065" cy="707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S61"/>
  <sheetViews>
    <sheetView zoomScale="55" zoomScaleNormal="55" zoomScaleSheetLayoutView="55" zoomScalePageLayoutView="55" workbookViewId="0">
      <selection activeCell="I13" sqref="I13"/>
    </sheetView>
  </sheetViews>
  <sheetFormatPr defaultColWidth="9.453125" defaultRowHeight="20"/>
  <cols>
    <col min="1" max="1" width="27" style="98" customWidth="1"/>
    <col min="2" max="2" width="14.54296875" style="10" customWidth="1"/>
    <col min="3" max="3" width="28.54296875" style="10" customWidth="1"/>
    <col min="4" max="4" width="27.54296875" style="10" customWidth="1"/>
    <col min="5" max="5" width="21.453125" style="10" customWidth="1"/>
    <col min="6" max="6" width="20.1796875" style="10" customWidth="1"/>
    <col min="7" max="7" width="23.81640625" style="89" customWidth="1"/>
    <col min="8" max="8" width="9.453125" style="10"/>
    <col min="9" max="9" width="24.453125" style="10" customWidth="1"/>
    <col min="10" max="10" width="12.453125" style="10" customWidth="1"/>
    <col min="11" max="11" width="18" style="10" customWidth="1"/>
    <col min="12" max="12" width="23" style="81" customWidth="1"/>
    <col min="13" max="13" width="27.54296875" style="81" customWidth="1"/>
    <col min="14" max="14" width="31.81640625" style="10" customWidth="1"/>
    <col min="15" max="15" width="13.453125" style="10" bestFit="1" customWidth="1"/>
    <col min="16" max="16" width="13.54296875" style="10" bestFit="1" customWidth="1"/>
    <col min="17" max="16384" width="9.453125" style="10"/>
  </cols>
  <sheetData>
    <row r="1" spans="1:19" ht="28.5" customHeight="1">
      <c r="A1" s="92"/>
      <c r="B1" s="4"/>
      <c r="C1" s="5"/>
      <c r="D1" s="4"/>
      <c r="E1" s="4"/>
      <c r="F1" s="4"/>
      <c r="G1" s="6"/>
      <c r="H1" s="4"/>
      <c r="I1" s="4"/>
      <c r="J1" s="4"/>
      <c r="K1" s="4"/>
      <c r="L1" s="7"/>
      <c r="M1" s="8" t="s">
        <v>0</v>
      </c>
      <c r="N1" s="9" t="s">
        <v>1</v>
      </c>
    </row>
    <row r="2" spans="1:19" ht="28.5" customHeight="1">
      <c r="A2" s="92"/>
      <c r="B2" s="4"/>
      <c r="C2" s="5"/>
      <c r="D2" s="4"/>
      <c r="E2" s="4"/>
      <c r="F2" s="4"/>
      <c r="G2" s="6"/>
      <c r="H2" s="4"/>
      <c r="I2" s="4"/>
      <c r="J2" s="4"/>
      <c r="K2" s="4"/>
      <c r="L2" s="7"/>
      <c r="M2" s="8" t="s">
        <v>2</v>
      </c>
      <c r="N2" s="11" t="s">
        <v>3</v>
      </c>
    </row>
    <row r="3" spans="1:19" ht="28.5" customHeight="1">
      <c r="A3" s="93"/>
      <c r="B3" s="12"/>
      <c r="C3" s="13"/>
      <c r="D3" s="12"/>
      <c r="E3" s="12"/>
      <c r="F3" s="12"/>
      <c r="G3" s="14"/>
      <c r="H3" s="12"/>
      <c r="I3" s="12"/>
      <c r="J3" s="12"/>
      <c r="K3" s="12"/>
      <c r="L3" s="15"/>
      <c r="M3" s="8" t="s">
        <v>4</v>
      </c>
      <c r="N3" s="16">
        <v>1</v>
      </c>
    </row>
    <row r="4" spans="1:19" ht="10.4" customHeight="1">
      <c r="A4" s="92"/>
      <c r="B4" s="4"/>
      <c r="C4" s="13"/>
      <c r="D4" s="4"/>
      <c r="E4" s="4"/>
      <c r="F4" s="12"/>
      <c r="G4" s="14"/>
      <c r="H4" s="12"/>
      <c r="I4" s="12"/>
      <c r="J4" s="4"/>
      <c r="K4" s="4"/>
      <c r="L4" s="17"/>
      <c r="M4" s="18"/>
      <c r="N4" s="19"/>
    </row>
    <row r="5" spans="1:19" ht="30.75" customHeight="1">
      <c r="A5" s="94" t="s">
        <v>5</v>
      </c>
      <c r="C5" s="99"/>
      <c r="D5" s="20"/>
      <c r="E5" s="21"/>
      <c r="F5" s="123" t="s">
        <v>6</v>
      </c>
      <c r="G5" s="124"/>
      <c r="H5" s="131" t="s">
        <v>7</v>
      </c>
      <c r="I5" s="132"/>
      <c r="J5" s="22"/>
      <c r="K5" s="22"/>
      <c r="L5" s="23"/>
      <c r="M5" s="24" t="s">
        <v>8</v>
      </c>
      <c r="N5" s="25">
        <v>45721</v>
      </c>
    </row>
    <row r="6" spans="1:19" ht="30.75" customHeight="1">
      <c r="A6" s="95" t="s">
        <v>9</v>
      </c>
      <c r="B6" s="26"/>
      <c r="D6" s="27"/>
      <c r="E6" s="21"/>
      <c r="F6" s="123" t="s">
        <v>10</v>
      </c>
      <c r="G6" s="124"/>
      <c r="H6" s="133" t="s">
        <v>53</v>
      </c>
      <c r="I6" s="134"/>
      <c r="J6" s="22"/>
      <c r="K6" s="22"/>
      <c r="L6" s="23"/>
      <c r="M6" s="24" t="s">
        <v>11</v>
      </c>
      <c r="N6" s="28"/>
    </row>
    <row r="7" spans="1:19" ht="30.75" customHeight="1">
      <c r="A7" s="95" t="s">
        <v>12</v>
      </c>
      <c r="B7" s="122"/>
      <c r="C7" s="122"/>
      <c r="D7" s="29"/>
      <c r="E7" s="21"/>
      <c r="F7" s="123" t="s">
        <v>13</v>
      </c>
      <c r="G7" s="124"/>
      <c r="H7" s="125">
        <v>45736</v>
      </c>
      <c r="I7" s="126"/>
      <c r="J7" s="22"/>
      <c r="K7" s="22"/>
      <c r="L7" s="23"/>
      <c r="M7" s="24" t="s">
        <v>14</v>
      </c>
      <c r="N7" s="30" t="s">
        <v>47</v>
      </c>
    </row>
    <row r="8" spans="1:19" ht="30.75" customHeight="1">
      <c r="A8" s="96" t="s">
        <v>15</v>
      </c>
      <c r="B8" s="130"/>
      <c r="C8" s="130"/>
      <c r="D8" s="31"/>
      <c r="E8" s="21"/>
      <c r="F8" s="123" t="s">
        <v>16</v>
      </c>
      <c r="G8" s="124"/>
      <c r="H8" s="125"/>
      <c r="I8" s="126"/>
      <c r="J8" s="32"/>
      <c r="K8" s="32"/>
      <c r="L8" s="23"/>
      <c r="M8" s="24" t="s">
        <v>17</v>
      </c>
      <c r="N8" s="33" t="s">
        <v>54</v>
      </c>
      <c r="O8" s="34"/>
      <c r="P8" s="34"/>
    </row>
    <row r="9" spans="1:19" ht="5.9" customHeight="1">
      <c r="A9" s="97"/>
      <c r="B9" s="35"/>
      <c r="C9" s="36"/>
      <c r="D9" s="35"/>
      <c r="E9" s="12"/>
      <c r="F9" s="35"/>
      <c r="G9" s="37"/>
      <c r="H9" s="35"/>
      <c r="I9" s="35"/>
      <c r="J9" s="12"/>
      <c r="K9" s="12"/>
      <c r="L9" s="38"/>
      <c r="M9" s="18"/>
      <c r="N9" s="19"/>
    </row>
    <row r="10" spans="1:19" ht="80">
      <c r="A10" s="39" t="s">
        <v>18</v>
      </c>
      <c r="B10" s="39" t="s">
        <v>19</v>
      </c>
      <c r="C10" s="40" t="s">
        <v>20</v>
      </c>
      <c r="D10" s="39" t="s">
        <v>21</v>
      </c>
      <c r="E10" s="39" t="s">
        <v>22</v>
      </c>
      <c r="F10" s="41" t="s">
        <v>23</v>
      </c>
      <c r="G10" s="39" t="s">
        <v>24</v>
      </c>
      <c r="H10" s="41" t="s">
        <v>25</v>
      </c>
      <c r="I10" s="42" t="s">
        <v>26</v>
      </c>
      <c r="J10" s="42" t="s">
        <v>27</v>
      </c>
      <c r="K10" s="42" t="s">
        <v>28</v>
      </c>
      <c r="L10" s="43" t="s">
        <v>29</v>
      </c>
      <c r="M10" s="43" t="s">
        <v>30</v>
      </c>
      <c r="N10" s="41" t="s">
        <v>31</v>
      </c>
      <c r="R10" s="34"/>
      <c r="S10" s="34"/>
    </row>
    <row r="11" spans="1:19" ht="118.5" customHeight="1">
      <c r="A11" s="90" t="s">
        <v>32</v>
      </c>
      <c r="B11" s="90"/>
      <c r="C11" s="46" t="s">
        <v>33</v>
      </c>
      <c r="D11" s="47" t="s">
        <v>34</v>
      </c>
      <c r="E11" s="90" t="s">
        <v>35</v>
      </c>
      <c r="F11" s="47" t="s">
        <v>34</v>
      </c>
      <c r="G11" s="48" t="s">
        <v>36</v>
      </c>
      <c r="H11" s="49" t="s">
        <v>37</v>
      </c>
      <c r="I11" s="100" t="e">
        <f>'DETAIL QUANTITY _ WOMEN'!#REF!</f>
        <v>#REF!</v>
      </c>
      <c r="J11" s="44">
        <v>0</v>
      </c>
      <c r="K11" s="44" t="e">
        <f t="shared" ref="K11" si="0">I11-J11</f>
        <v>#REF!</v>
      </c>
      <c r="L11" s="91"/>
      <c r="M11" s="45" t="e">
        <f>K11*L11</f>
        <v>#REF!</v>
      </c>
      <c r="N11" s="101"/>
    </row>
    <row r="12" spans="1:19" ht="118.5" customHeight="1">
      <c r="A12" s="90" t="s">
        <v>32</v>
      </c>
      <c r="B12" s="90"/>
      <c r="C12" s="46" t="s">
        <v>33</v>
      </c>
      <c r="D12" s="47" t="s">
        <v>34</v>
      </c>
      <c r="E12" s="90" t="s">
        <v>35</v>
      </c>
      <c r="F12" s="47" t="s">
        <v>34</v>
      </c>
      <c r="G12" s="48" t="s">
        <v>38</v>
      </c>
      <c r="H12" s="49" t="s">
        <v>37</v>
      </c>
      <c r="I12" s="100" t="e">
        <f>'DETAIL QUANTITY _ WOMEN'!#REF!</f>
        <v>#REF!</v>
      </c>
      <c r="J12" s="44">
        <v>0</v>
      </c>
      <c r="K12" s="44" t="e">
        <f t="shared" ref="K12" si="1">I12-J12</f>
        <v>#REF!</v>
      </c>
      <c r="L12" s="91"/>
      <c r="M12" s="45" t="e">
        <f>K12*L12</f>
        <v>#REF!</v>
      </c>
      <c r="N12" s="102"/>
    </row>
    <row r="13" spans="1:19" ht="21.75" customHeight="1">
      <c r="A13" s="50"/>
      <c r="B13" s="50"/>
      <c r="C13" s="51"/>
      <c r="D13" s="52"/>
      <c r="E13" s="52"/>
      <c r="F13" s="53"/>
      <c r="G13" s="54"/>
      <c r="H13" s="50"/>
      <c r="I13" s="55"/>
      <c r="J13" s="55"/>
      <c r="K13" s="55"/>
      <c r="L13" s="56"/>
      <c r="M13" s="57"/>
      <c r="N13" s="58"/>
    </row>
    <row r="14" spans="1:19" ht="33.65" customHeight="1">
      <c r="A14" s="59"/>
      <c r="B14" s="59"/>
      <c r="C14" s="60"/>
      <c r="D14" s="59"/>
      <c r="E14" s="59"/>
      <c r="F14" s="59"/>
      <c r="G14" s="61"/>
      <c r="H14" s="73" t="s">
        <v>39</v>
      </c>
      <c r="I14" s="62" t="e">
        <f>SUM(I11:I13)</f>
        <v>#REF!</v>
      </c>
      <c r="J14" s="63"/>
      <c r="K14" s="62" t="e">
        <f>SUM(K11:K13)</f>
        <v>#REF!</v>
      </c>
      <c r="L14" s="64"/>
      <c r="M14" s="65" t="e">
        <f>SUM(M11:M13)</f>
        <v>#REF!</v>
      </c>
      <c r="N14" s="66"/>
    </row>
    <row r="15" spans="1:19" ht="21.75" customHeight="1">
      <c r="A15" s="67"/>
      <c r="B15" s="67"/>
      <c r="C15" s="68"/>
      <c r="D15" s="69"/>
      <c r="E15" s="69"/>
      <c r="F15" s="69"/>
      <c r="G15" s="70"/>
      <c r="H15" s="66"/>
      <c r="I15" s="66"/>
      <c r="J15" s="66"/>
      <c r="K15" s="66"/>
      <c r="L15" s="71"/>
      <c r="M15" s="71"/>
      <c r="N15" s="66"/>
    </row>
    <row r="16" spans="1:19" ht="21.75" customHeight="1">
      <c r="A16" s="128" t="s">
        <v>40</v>
      </c>
      <c r="B16" s="128"/>
      <c r="C16" s="72"/>
      <c r="D16" s="73"/>
      <c r="E16" s="129" t="s">
        <v>41</v>
      </c>
      <c r="F16" s="129"/>
      <c r="G16" s="129"/>
      <c r="H16" s="74"/>
      <c r="I16" s="75"/>
      <c r="J16" s="75"/>
      <c r="K16" s="75"/>
      <c r="L16" s="127" t="s">
        <v>42</v>
      </c>
      <c r="M16" s="127"/>
      <c r="N16" s="66"/>
    </row>
    <row r="17" spans="1:10" ht="21.75" customHeight="1">
      <c r="A17" s="82"/>
      <c r="B17" s="77"/>
      <c r="C17" s="78"/>
      <c r="D17" s="76"/>
      <c r="E17" s="76"/>
      <c r="F17" s="76"/>
      <c r="G17" s="79"/>
      <c r="H17" s="80"/>
      <c r="I17" s="80"/>
      <c r="J17" s="80"/>
    </row>
    <row r="18" spans="1:10" ht="21.75" customHeight="1">
      <c r="A18" s="82"/>
      <c r="B18" s="77"/>
      <c r="C18" s="78"/>
      <c r="D18" s="76"/>
      <c r="E18" s="76"/>
      <c r="F18" s="76"/>
      <c r="G18" s="79"/>
      <c r="H18" s="80"/>
      <c r="I18" s="80"/>
      <c r="J18" s="80"/>
    </row>
    <row r="19" spans="1:10" ht="21.75" customHeight="1">
      <c r="A19" s="82"/>
      <c r="B19" s="78"/>
      <c r="C19" s="78"/>
      <c r="D19" s="76"/>
      <c r="E19" s="76"/>
      <c r="F19" s="76"/>
      <c r="G19" s="83"/>
      <c r="H19" s="84"/>
      <c r="I19" s="76"/>
      <c r="J19" s="80"/>
    </row>
    <row r="20" spans="1:10" ht="21.75" customHeight="1">
      <c r="A20" s="86"/>
      <c r="B20" s="85"/>
      <c r="C20" s="77"/>
      <c r="D20" s="80"/>
      <c r="E20" s="86"/>
      <c r="F20" s="86"/>
      <c r="G20" s="87"/>
      <c r="H20" s="88"/>
      <c r="I20" s="88"/>
      <c r="J20" s="80"/>
    </row>
    <row r="21" spans="1:10" ht="21.75" customHeight="1"/>
    <row r="22" spans="1:10" ht="21.75" customHeight="1"/>
    <row r="23" spans="1:10" ht="21.75" customHeight="1"/>
    <row r="24" spans="1:10" ht="21.75" customHeight="1"/>
    <row r="25" spans="1:10" ht="21.75" customHeight="1"/>
    <row r="26" spans="1:10" ht="21.75" customHeight="1"/>
    <row r="27" spans="1:10" ht="21.75" customHeight="1"/>
    <row r="28" spans="1:10" ht="21.75" customHeight="1"/>
    <row r="29" spans="1:10" ht="21.75" customHeight="1"/>
    <row r="30" spans="1:10" ht="21.75" customHeight="1"/>
    <row r="31" spans="1:10" ht="21.75" customHeight="1"/>
    <row r="32" spans="1:10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3.25" customHeight="1"/>
    <row r="59" ht="23.25" customHeight="1"/>
    <row r="60" ht="23.25" customHeight="1"/>
    <row r="61" ht="23.25" customHeight="1"/>
  </sheetData>
  <mergeCells count="13">
    <mergeCell ref="F5:G5"/>
    <mergeCell ref="H5:I5"/>
    <mergeCell ref="F6:G6"/>
    <mergeCell ref="H6:I6"/>
    <mergeCell ref="F8:G8"/>
    <mergeCell ref="H8:I8"/>
    <mergeCell ref="B7:C7"/>
    <mergeCell ref="F7:G7"/>
    <mergeCell ref="H7:I7"/>
    <mergeCell ref="L16:M16"/>
    <mergeCell ref="A16:B16"/>
    <mergeCell ref="E16:G16"/>
    <mergeCell ref="B8:C8"/>
  </mergeCells>
  <phoneticPr fontId="5" type="noConversion"/>
  <printOptions horizontalCentered="1"/>
  <pageMargins left="0.25" right="0.25" top="1.0416666666666701" bottom="0.75" header="0.3" footer="0.3"/>
  <pageSetup paperSize="9" scale="32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A605A-F97A-49F0-8F02-645FD24B3199}">
  <sheetPr codeName="Sheet2"/>
  <dimension ref="A1:O11"/>
  <sheetViews>
    <sheetView topLeftCell="A9" zoomScale="115" zoomScaleNormal="115" workbookViewId="0">
      <selection activeCell="E10" activeCellId="1" sqref="E14 E10"/>
    </sheetView>
  </sheetViews>
  <sheetFormatPr defaultRowHeight="14.5"/>
  <sheetData>
    <row r="1" spans="1:15" s="3" customFormat="1" ht="18.5">
      <c r="A1" s="2"/>
      <c r="B1" s="115" t="s">
        <v>51</v>
      </c>
      <c r="C1" s="115"/>
      <c r="D1" s="115"/>
      <c r="E1" s="115"/>
      <c r="F1" s="115"/>
      <c r="G1" s="115"/>
      <c r="H1" s="115"/>
      <c r="I1" s="115"/>
      <c r="J1" s="115"/>
    </row>
    <row r="2" spans="1:15">
      <c r="A2" s="1"/>
    </row>
    <row r="8" spans="1:15">
      <c r="O8" s="116" t="s">
        <v>52</v>
      </c>
    </row>
    <row r="9" spans="1:15">
      <c r="O9" s="116"/>
    </row>
    <row r="10" spans="1:15">
      <c r="O10" s="116"/>
    </row>
    <row r="11" spans="1:15">
      <c r="O11" s="116" t="s">
        <v>52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3E065-5507-4740-A334-8591D9CC380A}">
  <dimension ref="A1:G20"/>
  <sheetViews>
    <sheetView tabSelected="1" topLeftCell="A9" zoomScale="70" zoomScaleNormal="70" workbookViewId="0">
      <selection activeCell="F1" sqref="F1:F1048576"/>
    </sheetView>
  </sheetViews>
  <sheetFormatPr defaultColWidth="8.81640625" defaultRowHeight="14.5"/>
  <cols>
    <col min="1" max="1" width="21.54296875" style="107" customWidth="1"/>
    <col min="2" max="2" width="33" style="107" customWidth="1"/>
    <col min="3" max="3" width="47.6328125" style="107" customWidth="1"/>
    <col min="4" max="4" width="20.36328125" style="107" customWidth="1"/>
    <col min="5" max="5" width="16" style="109" customWidth="1"/>
    <col min="6" max="6" width="22.6328125" style="109" hidden="1" customWidth="1"/>
    <col min="7" max="7" width="87.7265625" style="108" customWidth="1"/>
    <col min="8" max="16384" width="8.81640625" style="108"/>
  </cols>
  <sheetData>
    <row r="1" spans="1:7">
      <c r="D1" s="107" t="s">
        <v>61</v>
      </c>
    </row>
    <row r="2" spans="1:7">
      <c r="E2" s="109">
        <f>E4-629</f>
        <v>21</v>
      </c>
    </row>
    <row r="3" spans="1:7">
      <c r="A3" s="103" t="s">
        <v>107</v>
      </c>
      <c r="B3" s="103" t="s">
        <v>43</v>
      </c>
      <c r="C3" s="103" t="s">
        <v>44</v>
      </c>
      <c r="D3" s="103" t="s">
        <v>45</v>
      </c>
      <c r="E3" s="104" t="s">
        <v>46</v>
      </c>
      <c r="F3" s="105" t="s">
        <v>108</v>
      </c>
      <c r="G3" s="112" t="s">
        <v>48</v>
      </c>
    </row>
    <row r="4" spans="1:7" ht="21" customHeight="1">
      <c r="A4" s="110" t="s">
        <v>73</v>
      </c>
      <c r="B4" s="110" t="s">
        <v>60</v>
      </c>
      <c r="C4" s="113" t="s">
        <v>55</v>
      </c>
      <c r="D4" s="113" t="s">
        <v>38</v>
      </c>
      <c r="E4" s="106">
        <f>ROUNDUP(F4*1.05,0)+20</f>
        <v>650</v>
      </c>
      <c r="F4" s="106">
        <v>600</v>
      </c>
      <c r="G4" s="114" t="s">
        <v>50</v>
      </c>
    </row>
    <row r="5" spans="1:7" ht="21" customHeight="1">
      <c r="A5" s="110" t="s">
        <v>74</v>
      </c>
      <c r="B5" s="110" t="s">
        <v>88</v>
      </c>
      <c r="C5" s="113" t="s">
        <v>56</v>
      </c>
      <c r="D5" s="113" t="s">
        <v>38</v>
      </c>
      <c r="E5" s="106">
        <f t="shared" ref="E5:E19" si="0">ROUNDUP(F5*1.05,0)+20</f>
        <v>440</v>
      </c>
      <c r="F5" s="106">
        <v>400</v>
      </c>
      <c r="G5" s="114" t="s">
        <v>49</v>
      </c>
    </row>
    <row r="6" spans="1:7" ht="21" customHeight="1">
      <c r="A6" s="110" t="s">
        <v>76</v>
      </c>
      <c r="B6" s="110" t="s">
        <v>90</v>
      </c>
      <c r="C6" s="113" t="s">
        <v>67</v>
      </c>
      <c r="D6" s="113" t="s">
        <v>38</v>
      </c>
      <c r="E6" s="106">
        <f t="shared" si="0"/>
        <v>335</v>
      </c>
      <c r="F6" s="106">
        <v>300</v>
      </c>
      <c r="G6" s="119" t="s">
        <v>106</v>
      </c>
    </row>
    <row r="7" spans="1:7" ht="21" customHeight="1">
      <c r="A7" s="110" t="s">
        <v>77</v>
      </c>
      <c r="B7" s="110" t="s">
        <v>91</v>
      </c>
      <c r="C7" s="113" t="s">
        <v>68</v>
      </c>
      <c r="D7" s="113" t="s">
        <v>38</v>
      </c>
      <c r="E7" s="106">
        <f t="shared" si="0"/>
        <v>545</v>
      </c>
      <c r="F7" s="106">
        <v>500</v>
      </c>
      <c r="G7" s="111"/>
    </row>
    <row r="8" spans="1:7" ht="21" customHeight="1">
      <c r="A8" s="110" t="s">
        <v>78</v>
      </c>
      <c r="B8" s="110" t="s">
        <v>92</v>
      </c>
      <c r="C8" s="113" t="s">
        <v>69</v>
      </c>
      <c r="D8" s="113" t="s">
        <v>38</v>
      </c>
      <c r="E8" s="106">
        <f t="shared" si="0"/>
        <v>440</v>
      </c>
      <c r="F8" s="106">
        <v>400</v>
      </c>
      <c r="G8" s="111"/>
    </row>
    <row r="9" spans="1:7" ht="25.5" customHeight="1">
      <c r="A9" s="110" t="s">
        <v>80</v>
      </c>
      <c r="B9" s="110" t="s">
        <v>96</v>
      </c>
      <c r="C9" s="113" t="s">
        <v>100</v>
      </c>
      <c r="D9" s="113" t="s">
        <v>38</v>
      </c>
      <c r="E9" s="106">
        <f t="shared" si="0"/>
        <v>335</v>
      </c>
      <c r="F9" s="106">
        <v>300</v>
      </c>
      <c r="G9" s="111"/>
    </row>
    <row r="10" spans="1:7" ht="25.5" customHeight="1">
      <c r="A10" s="110" t="s">
        <v>82</v>
      </c>
      <c r="B10" s="110" t="s">
        <v>98</v>
      </c>
      <c r="C10" s="113" t="s">
        <v>103</v>
      </c>
      <c r="D10" s="113" t="s">
        <v>38</v>
      </c>
      <c r="E10" s="106">
        <f t="shared" si="0"/>
        <v>440</v>
      </c>
      <c r="F10" s="106">
        <v>400</v>
      </c>
      <c r="G10" s="111"/>
    </row>
    <row r="11" spans="1:7" ht="25.5" customHeight="1">
      <c r="A11" s="110" t="s">
        <v>83</v>
      </c>
      <c r="B11" s="110" t="s">
        <v>99</v>
      </c>
      <c r="C11" s="113" t="s">
        <v>102</v>
      </c>
      <c r="D11" s="113" t="s">
        <v>38</v>
      </c>
      <c r="E11" s="106">
        <f t="shared" si="0"/>
        <v>440</v>
      </c>
      <c r="F11" s="106">
        <v>400</v>
      </c>
      <c r="G11" s="111"/>
    </row>
    <row r="12" spans="1:7" ht="25.5" customHeight="1">
      <c r="A12" s="110" t="s">
        <v>84</v>
      </c>
      <c r="B12" s="110" t="s">
        <v>63</v>
      </c>
      <c r="C12" s="113" t="s">
        <v>59</v>
      </c>
      <c r="D12" s="113" t="s">
        <v>38</v>
      </c>
      <c r="E12" s="106">
        <f t="shared" si="0"/>
        <v>440</v>
      </c>
      <c r="F12" s="106">
        <v>400</v>
      </c>
      <c r="G12" s="111"/>
    </row>
    <row r="13" spans="1:7" ht="25.5" customHeight="1">
      <c r="A13" s="110" t="s">
        <v>85</v>
      </c>
      <c r="B13" s="110" t="s">
        <v>62</v>
      </c>
      <c r="C13" s="113" t="s">
        <v>57</v>
      </c>
      <c r="D13" s="113" t="s">
        <v>38</v>
      </c>
      <c r="E13" s="106">
        <f t="shared" si="0"/>
        <v>335</v>
      </c>
      <c r="F13" s="106">
        <v>300</v>
      </c>
      <c r="G13" s="111"/>
    </row>
    <row r="14" spans="1:7" ht="25.5" customHeight="1">
      <c r="A14" s="117"/>
      <c r="B14" s="117"/>
      <c r="C14" s="120"/>
      <c r="D14" s="120" t="s">
        <v>104</v>
      </c>
      <c r="E14" s="118">
        <f>SUM(E4:E13)</f>
        <v>4400</v>
      </c>
      <c r="F14" s="118">
        <f>SUM(F4:F13)</f>
        <v>4000</v>
      </c>
      <c r="G14" s="111"/>
    </row>
    <row r="15" spans="1:7" ht="25.5" customHeight="1">
      <c r="A15" s="110" t="s">
        <v>86</v>
      </c>
      <c r="B15" s="110" t="s">
        <v>93</v>
      </c>
      <c r="C15" s="113" t="s">
        <v>70</v>
      </c>
      <c r="D15" s="113" t="s">
        <v>36</v>
      </c>
      <c r="E15" s="106">
        <f t="shared" si="0"/>
        <v>650</v>
      </c>
      <c r="F15" s="106">
        <v>600</v>
      </c>
      <c r="G15" s="114"/>
    </row>
    <row r="16" spans="1:7" ht="25.5" customHeight="1">
      <c r="A16" s="110" t="s">
        <v>79</v>
      </c>
      <c r="B16" s="110" t="s">
        <v>94</v>
      </c>
      <c r="C16" s="113" t="s">
        <v>71</v>
      </c>
      <c r="D16" s="113" t="s">
        <v>36</v>
      </c>
      <c r="E16" s="106">
        <f t="shared" si="0"/>
        <v>440</v>
      </c>
      <c r="F16" s="106">
        <v>400</v>
      </c>
      <c r="G16" s="114"/>
    </row>
    <row r="17" spans="1:7" ht="25.5" customHeight="1">
      <c r="A17" s="110" t="s">
        <v>87</v>
      </c>
      <c r="B17" s="110" t="s">
        <v>95</v>
      </c>
      <c r="C17" s="113" t="s">
        <v>72</v>
      </c>
      <c r="D17" s="113" t="s">
        <v>36</v>
      </c>
      <c r="E17" s="106">
        <f>ROUNDUP(F17*1.05,0)+20</f>
        <v>230</v>
      </c>
      <c r="F17" s="106">
        <v>200</v>
      </c>
      <c r="G17" s="111"/>
    </row>
    <row r="18" spans="1:7" ht="25.5" customHeight="1">
      <c r="A18" s="110" t="s">
        <v>81</v>
      </c>
      <c r="B18" s="110" t="s">
        <v>97</v>
      </c>
      <c r="C18" s="113" t="s">
        <v>101</v>
      </c>
      <c r="D18" s="113" t="s">
        <v>36</v>
      </c>
      <c r="E18" s="106">
        <f t="shared" si="0"/>
        <v>335</v>
      </c>
      <c r="F18" s="106">
        <v>300</v>
      </c>
      <c r="G18" s="111"/>
    </row>
    <row r="19" spans="1:7" ht="25.5" customHeight="1">
      <c r="A19" s="110" t="s">
        <v>84</v>
      </c>
      <c r="B19" s="110" t="s">
        <v>64</v>
      </c>
      <c r="C19" s="113" t="s">
        <v>58</v>
      </c>
      <c r="D19" s="113" t="s">
        <v>36</v>
      </c>
      <c r="E19" s="106">
        <f t="shared" si="0"/>
        <v>335</v>
      </c>
      <c r="F19" s="106">
        <v>300</v>
      </c>
      <c r="G19" s="111"/>
    </row>
    <row r="20" spans="1:7" ht="25.5" customHeight="1">
      <c r="A20" s="117"/>
      <c r="B20" s="117"/>
      <c r="C20" s="120"/>
      <c r="D20" s="121" t="s">
        <v>105</v>
      </c>
      <c r="E20" s="121">
        <f>SUM(E15:E19)</f>
        <v>1990</v>
      </c>
      <c r="F20" s="118">
        <f>SUM(F15:F19)</f>
        <v>1800</v>
      </c>
      <c r="G20" s="111"/>
    </row>
  </sheetData>
  <autoFilter ref="B3:F13" xr:uid="{F86044A1-54B7-4A3B-BA9E-6F376B3A8AE6}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044A1-54B7-4A3B-BA9E-6F376B3A8AE6}">
  <sheetPr codeName="Sheet3"/>
  <dimension ref="A1:F6"/>
  <sheetViews>
    <sheetView zoomScale="70" zoomScaleNormal="70" workbookViewId="0">
      <selection activeCell="D16" sqref="D16"/>
    </sheetView>
  </sheetViews>
  <sheetFormatPr defaultColWidth="8.81640625" defaultRowHeight="14.5"/>
  <cols>
    <col min="1" max="1" width="33" style="107" customWidth="1"/>
    <col min="2" max="2" width="47.6328125" style="107" customWidth="1"/>
    <col min="3" max="3" width="20.36328125" style="107" customWidth="1"/>
    <col min="4" max="4" width="16" style="109" customWidth="1"/>
    <col min="5" max="5" width="22.6328125" style="109" customWidth="1"/>
    <col min="6" max="6" width="87.7265625" style="108" customWidth="1"/>
    <col min="7" max="16384" width="8.81640625" style="108"/>
  </cols>
  <sheetData>
    <row r="1" spans="1:6">
      <c r="C1" s="107" t="s">
        <v>61</v>
      </c>
    </row>
    <row r="3" spans="1:6">
      <c r="A3" s="103" t="s">
        <v>43</v>
      </c>
      <c r="B3" s="103" t="s">
        <v>44</v>
      </c>
      <c r="C3" s="103" t="s">
        <v>45</v>
      </c>
      <c r="D3" s="104" t="s">
        <v>46</v>
      </c>
      <c r="E3" s="105" t="s">
        <v>65</v>
      </c>
      <c r="F3" s="112" t="s">
        <v>48</v>
      </c>
    </row>
    <row r="4" spans="1:6" ht="21" customHeight="1">
      <c r="A4" s="135" t="s">
        <v>89</v>
      </c>
      <c r="B4" s="138" t="s">
        <v>66</v>
      </c>
      <c r="C4" s="138" t="s">
        <v>38</v>
      </c>
      <c r="D4" s="138" t="s">
        <v>75</v>
      </c>
      <c r="E4" s="138">
        <f>ROUNDUP(400*1.05,0)+20</f>
        <v>440</v>
      </c>
      <c r="F4" s="114" t="s">
        <v>50</v>
      </c>
    </row>
    <row r="5" spans="1:6" ht="21" customHeight="1">
      <c r="A5" s="136"/>
      <c r="B5" s="139"/>
      <c r="C5" s="139" t="s">
        <v>38</v>
      </c>
      <c r="D5" s="139" t="s">
        <v>74</v>
      </c>
      <c r="E5" s="139">
        <v>400</v>
      </c>
      <c r="F5" s="114" t="s">
        <v>49</v>
      </c>
    </row>
    <row r="6" spans="1:6" ht="21" customHeight="1">
      <c r="A6" s="137"/>
      <c r="B6" s="140"/>
      <c r="C6" s="140" t="s">
        <v>38</v>
      </c>
      <c r="D6" s="140" t="s">
        <v>75</v>
      </c>
      <c r="E6" s="140">
        <v>400</v>
      </c>
      <c r="F6" s="114"/>
    </row>
  </sheetData>
  <autoFilter ref="A3:E6" xr:uid="{F86044A1-54B7-4A3B-BA9E-6F376B3A8AE6}"/>
  <mergeCells count="5">
    <mergeCell ref="A4:A6"/>
    <mergeCell ref="B4:B6"/>
    <mergeCell ref="C4:C6"/>
    <mergeCell ref="D4:D6"/>
    <mergeCell ref="E4:E6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c099e4b-e381-4360-bcff-5e1f51ab48dc">
      <UserInfo>
        <DisplayName/>
        <AccountId xsi:nil="true"/>
        <AccountType/>
      </UserInfo>
    </SharedWithUsers>
    <lcf76f155ced4ddcb4097134ff3c332f xmlns="4bf10b48-52f7-4ad4-b1e1-de514cec68e0">
      <Terms xmlns="http://schemas.microsoft.com/office/infopath/2007/PartnerControls"/>
    </lcf76f155ced4ddcb4097134ff3c332f>
    <TaxCatchAll xmlns="cc099e4b-e381-4360-bcff-5e1f51ab48d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EF22111-2CA2-4A7A-BCC2-C0B940653DBF}">
  <ds:schemaRefs>
    <ds:schemaRef ds:uri="http://schemas.microsoft.com/office/2006/metadata/properties"/>
    <ds:schemaRef ds:uri="http://schemas.microsoft.com/office/infopath/2007/PartnerControls"/>
    <ds:schemaRef ds:uri="8acacb1a-d766-4a03-bc0c-a95b168db3c7"/>
    <ds:schemaRef ds:uri="1972f4fa-a3a2-4010-a47e-cf3d6c5d1421"/>
    <ds:schemaRef ds:uri="cc099e4b-e381-4360-bcff-5e1f51ab48dc"/>
    <ds:schemaRef ds:uri="4bf10b48-52f7-4ad4-b1e1-de514cec68e0"/>
  </ds:schemaRefs>
</ds:datastoreItem>
</file>

<file path=customXml/itemProps2.xml><?xml version="1.0" encoding="utf-8"?>
<ds:datastoreItem xmlns:ds="http://schemas.openxmlformats.org/officeDocument/2006/customXml" ds:itemID="{9CC92E1B-5B81-492B-80C0-75EDCC7491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C908CEA-99AD-4541-A415-314D04F5A5C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PO</vt:lpstr>
      <vt:lpstr>LAYOUT </vt:lpstr>
      <vt:lpstr>DETAIL QUANTITY _MEN</vt:lpstr>
      <vt:lpstr>DETAIL QUANTITY _ WOMEN</vt:lpstr>
      <vt:lpstr>PO!Print_Area</vt:lpstr>
      <vt:lpstr>PO!Print_Titles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Intern Sales</dc:creator>
  <cp:keywords/>
  <dc:description/>
  <cp:lastModifiedBy>Lai Vu Thi</cp:lastModifiedBy>
  <cp:revision/>
  <dcterms:created xsi:type="dcterms:W3CDTF">2020-11-11T02:21:38Z</dcterms:created>
  <dcterms:modified xsi:type="dcterms:W3CDTF">2025-05-07T11:27:20Z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d_ProgID">
    <vt:lpwstr/>
  </property>
  <property fmtid="{D5CDD505-2E9C-101B-9397-08002B2CF9AE}" pid="3" name="MediaServiceImageTags">
    <vt:lpwstr/>
  </property>
  <property fmtid="{D5CDD505-2E9C-101B-9397-08002B2CF9AE}" pid="4" name="ContentTypeId">
    <vt:lpwstr>0x0101001AFD962EB702FD4AAE11AB5F7C60F514</vt:lpwstr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