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"/>
    </mc:Choice>
  </mc:AlternateContent>
  <xr:revisionPtr revIDLastSave="123" documentId="13_ncr:1_{E11DB73C-1ED5-4338-9B46-16860248CAE1}" xr6:coauthVersionLast="47" xr6:coauthVersionMax="47" xr10:uidLastSave="{DAD9047C-9716-4A92-B1BC-C64802B2376D}"/>
  <bookViews>
    <workbookView xWindow="-110" yWindow="-110" windowWidth="19420" windowHeight="10300" firstSheet="1" activeTab="2" xr2:uid="{00000000-000D-0000-FFFF-FFFF00000000}"/>
  </bookViews>
  <sheets>
    <sheet name="PO" sheetId="2" state="hidden" r:id="rId1"/>
    <sheet name="LAYOUT " sheetId="5" r:id="rId2"/>
    <sheet name="DETAIL QUANTITY _MEN" sheetId="7" r:id="rId3"/>
    <sheet name="DETAIL QUANTITY _ WOMEN" sheetId="6" r:id="rId4"/>
  </sheets>
  <definedNames>
    <definedName name="_xlnm._FilterDatabase" localSheetId="3" hidden="1">'DETAIL QUANTITY _ WOMEN'!$A$3:$E$6</definedName>
    <definedName name="_xlnm._FilterDatabase" localSheetId="2" hidden="1">'DETAIL QUANTITY _MEN'!$B$3:$F$13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7" l="1"/>
  <c r="F14" i="7" l="1"/>
  <c r="F20" i="7"/>
  <c r="E20" i="7"/>
  <c r="E14" i="7"/>
  <c r="E5" i="7"/>
  <c r="E6" i="7"/>
  <c r="E7" i="7"/>
  <c r="E8" i="7"/>
  <c r="E9" i="7"/>
  <c r="E10" i="7"/>
  <c r="E11" i="7"/>
  <c r="E12" i="7"/>
  <c r="E13" i="7"/>
  <c r="E15" i="7"/>
  <c r="E16" i="7"/>
  <c r="E18" i="7"/>
  <c r="E19" i="7"/>
  <c r="E4" i="7"/>
  <c r="I11" i="2" l="1"/>
  <c r="K11" i="2" s="1"/>
  <c r="M11" i="2" s="1"/>
  <c r="I12" i="2"/>
  <c r="K12" i="2" s="1"/>
  <c r="I14" i="2" l="1"/>
  <c r="K14" i="2"/>
  <c r="M12" i="2"/>
  <c r="M14" i="2" s="1"/>
</calcChain>
</file>

<file path=xl/sharedStrings.xml><?xml version="1.0" encoding="utf-8"?>
<sst xmlns="http://schemas.openxmlformats.org/spreadsheetml/2006/main" count="146" uniqueCount="109">
  <si>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</si>
  <si>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</si>
  <si>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</si>
  <si>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</si>
  <si>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</si>
  <si>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</si>
  <si>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</si>
  <si>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</si>
  <si>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</si>
  <si>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</si>
  <si>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</si>
  <si>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</si>
  <si>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</si>
  <si>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</si>
  <si>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</si>
  <si>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</si>
  <si>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</si>
  <si>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</si>
  <si>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</si>
  <si>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</si>
  <si>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</si>
  <si>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</si>
  <si>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</si>
  <si>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</si>
  <si>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</si>
  <si>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</si>
  <si>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</si>
  <si>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</si>
  <si>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</si>
  <si>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</si>
  <si>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</si>
  <si>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</si>
  <si>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</si>
  <si>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</si>
  <si>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</si>
  <si>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</si>
  <si>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</si>
  <si>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</si>
  <si>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</si>
  <si>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</si>
  <si>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</si>
  <si>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</si>
  <si>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</si>
  <si>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</si>
  <si>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</si>
  <si>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 xml:space="preserve"> LABEL COLOR</t>
  </si>
  <si>
    <t>Total Pcs</t>
  </si>
  <si>
    <t>T25  SU25  G2838</t>
  </si>
  <si>
    <t xml:space="preserve">LAYOUT </t>
  </si>
  <si>
    <t xml:space="preserve">- Chú ý đúng màu sắc nhãn </t>
  </si>
  <si>
    <t>- Follow symbol như layout ở trên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</si>
  <si>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</si>
  <si>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</si>
  <si>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</si>
  <si>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</si>
  <si>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SHADOW FUSION BACK TSHIRT MEN BLACK</t>
  </si>
  <si>
    <t>SHADOW FUSION BACK HOODIE MEN BLACK</t>
  </si>
  <si>
    <t>UNITY FLAG BACK HOODIE MEN BLACK</t>
  </si>
  <si>
    <t>UNITY FLAG BACK TSHIRT MEN OFF WHITE</t>
  </si>
  <si>
    <t>UNITY FLAG BACK TSHIRT MEN BLACK</t>
  </si>
  <si>
    <t>32.0625.0101.168.9005</t>
  </si>
  <si>
    <t>S</t>
  </si>
  <si>
    <t>32.0625.0115.134.9005</t>
  </si>
  <si>
    <t>32.0625.0101.136.9005</t>
  </si>
  <si>
    <t>32.0625.0101.135.9001</t>
  </si>
  <si>
    <t>FINAL ORDER</t>
  </si>
  <si>
    <t>SHADOW FUSION PINK TSHIRT WOMEN BLACK</t>
  </si>
  <si>
    <t>SHADOW FUSION PINK HOODIE WOMEN BLACK</t>
  </si>
  <si>
    <t>ART NOUVEAU TSHIRT MEN BLACK</t>
  </si>
  <si>
    <t>ART NOUVEAU HOODIE MEN BLACK</t>
  </si>
  <si>
    <t>ART NOUVEAU HOODIE WOMEN OFF WHITE</t>
  </si>
  <si>
    <t>GRAPHICON COLOR TSHIRT MEN OFF WHITE</t>
  </si>
  <si>
    <t>GRAPHICON COLOR SWEATSHIRT MEN OFF WHITE</t>
  </si>
  <si>
    <t>C0057-SST140</t>
  </si>
  <si>
    <t>C0057-HOD125</t>
  </si>
  <si>
    <t>C0057-SST141</t>
  </si>
  <si>
    <t>C0057-HOD126</t>
  </si>
  <si>
    <t>C0057-SST142</t>
  </si>
  <si>
    <t>C0057-HOD127</t>
  </si>
  <si>
    <t>C0057-SST144</t>
  </si>
  <si>
    <t>C0057-HOD129</t>
  </si>
  <si>
    <t>C0057-SST145</t>
  </si>
  <si>
    <t>C0057-SST146</t>
  </si>
  <si>
    <t>C0057-SST147</t>
  </si>
  <si>
    <t>C0057-SST148</t>
  </si>
  <si>
    <t>C0057-HOD130</t>
  </si>
  <si>
    <t>C0057-HOD137</t>
  </si>
  <si>
    <t>C0057-CRW034</t>
  </si>
  <si>
    <t>32.0624.0115.145.9005</t>
  </si>
  <si>
    <t>32.1224.0201.011.9005</t>
  </si>
  <si>
    <t>32.1224.0215.012.9005</t>
  </si>
  <si>
    <t>32.1224.0101.033.9005</t>
  </si>
  <si>
    <t>32.1224.0115.032.9005</t>
  </si>
  <si>
    <t>32.1224.0215.031.9001</t>
  </si>
  <si>
    <t>32.1224.0101.017.9001</t>
  </si>
  <si>
    <t>32.1224.0103.018.9001</t>
  </si>
  <si>
    <t>32.0625.0115.117.9005</t>
  </si>
  <si>
    <t>32.0625.0101.111.9001</t>
  </si>
  <si>
    <t>32.0625.0101.116.9005</t>
  </si>
  <si>
    <t>32.0625.0101.115.9005</t>
  </si>
  <si>
    <t xml:space="preserve">ORBYZ EVENT HOODIE MEN BLACK SS25 </t>
  </si>
  <si>
    <t xml:space="preserve">ORBYZ THEME LION GATE TSHIRT MEN WHITE </t>
  </si>
  <si>
    <t xml:space="preserve">ORBYZ THEME LION GATE TSHIRT MEN BLACK </t>
  </si>
  <si>
    <t xml:space="preserve">ORBYZ EVENT TSHIRT MEN BLACK SS25 </t>
  </si>
  <si>
    <t>TOTAL BLACK:</t>
  </si>
  <si>
    <t>TOTAL WHITE:</t>
  </si>
  <si>
    <t>_Thành phần: 100% cotton</t>
  </si>
  <si>
    <t>UA STYLE</t>
  </si>
  <si>
    <t xml:space="preserve">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</si>
</sst>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11" borderId="4" xfId="0" applyFont="1" applyFill="1" applyBorder="1" applyAlignment="1">
      <alignment vertical="center"/>
    </xf>
    <xf numFmtId="0" fontId="26" fillId="11" borderId="1" xfId="0" applyFont="1" applyFill="1" applyBorder="1" applyAlignment="1">
      <alignment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437030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9CCB83-4881-4FD7-949C-253F38DCABE0}"/>
            </a:ext>
          </a:extLst>
        </xdr:cNvPr>
        <xdr:cNvSpPr txBox="1"/>
      </xdr:nvSpPr>
      <xdr:spPr>
        <a:xfrm>
          <a:off x="1693433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54428</xdr:colOff>
      <xdr:row>8</xdr:row>
      <xdr:rowOff>30599</xdr:rowOff>
    </xdr:from>
    <xdr:to>
      <xdr:col>6</xdr:col>
      <xdr:colOff>6014357</xdr:colOff>
      <xdr:row>11</xdr:row>
      <xdr:rowOff>162942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A84E8-5F05-6850-93E2-542902CC6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6214" y="1890242"/>
          <a:ext cx="5959929" cy="1112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353784</xdr:colOff>
      <xdr:row>5</xdr:row>
      <xdr:rowOff>-1</xdr:rowOff>
    </xdr:from>
    <xdr:to>
      <xdr:col>5</xdr:col>
      <xdr:colOff>3474849</xdr:colOff>
      <xdr:row>8</xdr:row>
      <xdr:rowOff>81642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205C9-1B4F-11CF-A2CE-845C5C0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5570" y="1070428"/>
          <a:ext cx="3121065" cy="70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zoomScale="55" zoomScaleNormal="55" zoomScaleSheetLayoutView="55" zoomScalePageLayoutView="55" workbookViewId="0">
      <selection activeCell="I13" sqref="I13"/>
    </sheetView>
  </sheetViews>
  <sheetFormatPr defaultColWidth="9.453125" defaultRowHeight="20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17" t="s">
        <v>6</v>
      </c>
      <c r="G5" s="118"/>
      <c r="H5" s="119" t="s">
        <v>7</v>
      </c>
      <c r="I5" s="120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17" t="s">
        <v>10</v>
      </c>
      <c r="G6" s="118"/>
      <c r="H6" s="121" t="s">
        <v>53</v>
      </c>
      <c r="I6" s="122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25"/>
      <c r="C7" s="125"/>
      <c r="D7" s="29"/>
      <c r="E7" s="21"/>
      <c r="F7" s="117" t="s">
        <v>13</v>
      </c>
      <c r="G7" s="118"/>
      <c r="H7" s="123">
        <v>45736</v>
      </c>
      <c r="I7" s="124"/>
      <c r="J7" s="22"/>
      <c r="K7" s="22"/>
      <c r="L7" s="23"/>
      <c r="M7" s="24" t="s">
        <v>14</v>
      </c>
      <c r="N7" s="30" t="s">
        <v>47</v>
      </c>
    </row>
    <row r="8" spans="1:19" ht="30.75" customHeight="1">
      <c r="A8" s="96" t="s">
        <v>15</v>
      </c>
      <c r="B8" s="129"/>
      <c r="C8" s="129"/>
      <c r="D8" s="31"/>
      <c r="E8" s="21"/>
      <c r="F8" s="117" t="s">
        <v>16</v>
      </c>
      <c r="G8" s="118"/>
      <c r="H8" s="123"/>
      <c r="I8" s="124"/>
      <c r="J8" s="32"/>
      <c r="K8" s="32"/>
      <c r="L8" s="23"/>
      <c r="M8" s="24" t="s">
        <v>17</v>
      </c>
      <c r="N8" s="33" t="s">
        <v>54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80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 t="e">
        <f>'DETAIL QUANTITY _ WOMEN'!#REF!</f>
        <v>#REF!</v>
      </c>
      <c r="J11" s="44">
        <v>0</v>
      </c>
      <c r="K11" s="44" t="e">
        <f t="shared" ref="K11" si="0">I11-J11</f>
        <v>#REF!</v>
      </c>
      <c r="L11" s="91"/>
      <c r="M11" s="45" t="e">
        <f>K11*L11</f>
        <v>#REF!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 t="e">
        <f>'DETAIL QUANTITY _ WOMEN'!#REF!</f>
        <v>#REF!</v>
      </c>
      <c r="J12" s="44">
        <v>0</v>
      </c>
      <c r="K12" s="44" t="e">
        <f t="shared" ref="K12" si="1">I12-J12</f>
        <v>#REF!</v>
      </c>
      <c r="L12" s="91"/>
      <c r="M12" s="45" t="e">
        <f>K12*L12</f>
        <v>#REF!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 t="e">
        <f>SUM(I11:I13)</f>
        <v>#REF!</v>
      </c>
      <c r="J14" s="63"/>
      <c r="K14" s="62" t="e">
        <f>SUM(K11:K13)</f>
        <v>#REF!</v>
      </c>
      <c r="L14" s="64"/>
      <c r="M14" s="65" t="e">
        <f>SUM(M11:M13)</f>
        <v>#REF!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27" t="s">
        <v>40</v>
      </c>
      <c r="B16" s="127"/>
      <c r="C16" s="72"/>
      <c r="D16" s="73"/>
      <c r="E16" s="128" t="s">
        <v>41</v>
      </c>
      <c r="F16" s="128"/>
      <c r="G16" s="128"/>
      <c r="H16" s="74"/>
      <c r="I16" s="75"/>
      <c r="J16" s="75"/>
      <c r="K16" s="75"/>
      <c r="L16" s="126" t="s">
        <v>42</v>
      </c>
      <c r="M16" s="126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topLeftCell="A9" zoomScale="115" zoomScaleNormal="11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5" t="s">
        <v>51</v>
      </c>
      <c r="C1" s="115"/>
      <c r="D1" s="115"/>
      <c r="E1" s="115"/>
      <c r="F1" s="115"/>
      <c r="G1" s="115"/>
      <c r="H1" s="115"/>
      <c r="I1" s="115"/>
      <c r="J1" s="115"/>
    </row>
    <row r="2" spans="1:15">
      <c r="A2" s="1"/>
    </row>
    <row r="8" spans="1:15">
      <c r="O8" s="116" t="s">
        <v>52</v>
      </c>
    </row>
    <row r="9" spans="1:15">
      <c r="O9" s="116"/>
    </row>
    <row r="10" spans="1:15">
      <c r="O10" s="116"/>
    </row>
    <row r="11" spans="1:15">
      <c r="O11" s="116" t="s">
        <v>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E065-5507-4740-A334-8591D9CC380A}">
  <dimension ref="A1:G20"/>
  <sheetViews>
    <sheetView tabSelected="1" topLeftCell="B8" zoomScale="70" zoomScaleNormal="70" workbookViewId="0">
      <selection activeCell="G19" sqref="G19:G20"/>
    </sheetView>
  </sheetViews>
  <sheetFormatPr defaultColWidth="8.81640625" defaultRowHeight="14.5"/>
  <cols>
    <col min="1" max="1" width="21.54296875" style="107" customWidth="1"/>
    <col min="2" max="2" width="33" style="107" customWidth="1"/>
    <col min="3" max="3" width="47.6328125" style="107" customWidth="1"/>
    <col min="4" max="4" width="20.36328125" style="107" customWidth="1"/>
    <col min="5" max="5" width="16" style="109" customWidth="1"/>
    <col min="6" max="6" width="22.6328125" style="109" customWidth="1"/>
    <col min="7" max="7" width="87.7265625" style="108" customWidth="1"/>
    <col min="8" max="16384" width="8.81640625" style="108"/>
  </cols>
  <sheetData>
    <row r="1" spans="1:7">
      <c r="D1" s="107" t="s">
        <v>61</v>
      </c>
    </row>
    <row r="3" spans="1:7">
      <c r="A3" s="103" t="s">
        <v>107</v>
      </c>
      <c r="B3" s="103" t="s">
        <v>43</v>
      </c>
      <c r="C3" s="103" t="s">
        <v>44</v>
      </c>
      <c r="D3" s="103" t="s">
        <v>45</v>
      </c>
      <c r="E3" s="104" t="s">
        <v>46</v>
      </c>
      <c r="F3" s="105" t="s">
        <v>108</v>
      </c>
      <c r="G3" s="112" t="s">
        <v>48</v>
      </c>
    </row>
    <row r="4" spans="1:7" ht="21" customHeight="1">
      <c r="A4" s="110" t="s">
        <v>73</v>
      </c>
      <c r="B4" s="110" t="s">
        <v>60</v>
      </c>
      <c r="C4" s="113" t="s">
        <v>55</v>
      </c>
      <c r="D4" s="113" t="s">
        <v>38</v>
      </c>
      <c r="E4" s="106">
        <f>ROUNDUP(F4*1.05,0)+20</f>
        <v>650</v>
      </c>
      <c r="F4" s="106">
        <v>600</v>
      </c>
      <c r="G4" s="114" t="s">
        <v>50</v>
      </c>
    </row>
    <row r="5" spans="1:7" ht="21" customHeight="1">
      <c r="A5" s="110" t="s">
        <v>74</v>
      </c>
      <c r="B5" s="110" t="s">
        <v>88</v>
      </c>
      <c r="C5" s="113" t="s">
        <v>56</v>
      </c>
      <c r="D5" s="113" t="s">
        <v>38</v>
      </c>
      <c r="E5" s="106">
        <f t="shared" ref="E5:E19" si="0">ROUNDUP(F5*1.05,0)+20</f>
        <v>440</v>
      </c>
      <c r="F5" s="106">
        <v>400</v>
      </c>
      <c r="G5" s="114" t="s">
        <v>49</v>
      </c>
    </row>
    <row r="6" spans="1:7" ht="21" customHeight="1">
      <c r="A6" s="110" t="s">
        <v>76</v>
      </c>
      <c r="B6" s="110" t="s">
        <v>90</v>
      </c>
      <c r="C6" s="113" t="s">
        <v>67</v>
      </c>
      <c r="D6" s="113" t="s">
        <v>38</v>
      </c>
      <c r="E6" s="106">
        <f t="shared" si="0"/>
        <v>335</v>
      </c>
      <c r="F6" s="106">
        <v>300</v>
      </c>
      <c r="G6" s="132" t="s">
        <v>106</v>
      </c>
    </row>
    <row r="7" spans="1:7" ht="21" customHeight="1">
      <c r="A7" s="110" t="s">
        <v>77</v>
      </c>
      <c r="B7" s="110" t="s">
        <v>91</v>
      </c>
      <c r="C7" s="113" t="s">
        <v>68</v>
      </c>
      <c r="D7" s="113" t="s">
        <v>38</v>
      </c>
      <c r="E7" s="106">
        <f t="shared" si="0"/>
        <v>545</v>
      </c>
      <c r="F7" s="106">
        <v>500</v>
      </c>
      <c r="G7" s="111"/>
    </row>
    <row r="8" spans="1:7" ht="21" customHeight="1">
      <c r="A8" s="110" t="s">
        <v>78</v>
      </c>
      <c r="B8" s="110" t="s">
        <v>92</v>
      </c>
      <c r="C8" s="113" t="s">
        <v>69</v>
      </c>
      <c r="D8" s="113" t="s">
        <v>38</v>
      </c>
      <c r="E8" s="106">
        <f t="shared" si="0"/>
        <v>440</v>
      </c>
      <c r="F8" s="106">
        <v>400</v>
      </c>
      <c r="G8" s="111"/>
    </row>
    <row r="9" spans="1:7" ht="25.5" customHeight="1">
      <c r="A9" s="110" t="s">
        <v>80</v>
      </c>
      <c r="B9" s="110" t="s">
        <v>96</v>
      </c>
      <c r="C9" s="113" t="s">
        <v>100</v>
      </c>
      <c r="D9" s="113" t="s">
        <v>38</v>
      </c>
      <c r="E9" s="106">
        <f t="shared" si="0"/>
        <v>335</v>
      </c>
      <c r="F9" s="106">
        <v>300</v>
      </c>
      <c r="G9" s="111"/>
    </row>
    <row r="10" spans="1:7" ht="25.5" customHeight="1">
      <c r="A10" s="110" t="s">
        <v>82</v>
      </c>
      <c r="B10" s="110" t="s">
        <v>98</v>
      </c>
      <c r="C10" s="113" t="s">
        <v>103</v>
      </c>
      <c r="D10" s="113" t="s">
        <v>38</v>
      </c>
      <c r="E10" s="106">
        <f t="shared" si="0"/>
        <v>440</v>
      </c>
      <c r="F10" s="106">
        <v>400</v>
      </c>
      <c r="G10" s="111"/>
    </row>
    <row r="11" spans="1:7" ht="25.5" customHeight="1">
      <c r="A11" s="110" t="s">
        <v>83</v>
      </c>
      <c r="B11" s="110" t="s">
        <v>99</v>
      </c>
      <c r="C11" s="113" t="s">
        <v>102</v>
      </c>
      <c r="D11" s="113" t="s">
        <v>38</v>
      </c>
      <c r="E11" s="106">
        <f t="shared" si="0"/>
        <v>440</v>
      </c>
      <c r="F11" s="106">
        <v>400</v>
      </c>
      <c r="G11" s="111"/>
    </row>
    <row r="12" spans="1:7" ht="25.5" customHeight="1">
      <c r="A12" s="110" t="s">
        <v>84</v>
      </c>
      <c r="B12" s="110" t="s">
        <v>63</v>
      </c>
      <c r="C12" s="113" t="s">
        <v>59</v>
      </c>
      <c r="D12" s="113" t="s">
        <v>38</v>
      </c>
      <c r="E12" s="106">
        <f t="shared" si="0"/>
        <v>440</v>
      </c>
      <c r="F12" s="106">
        <v>400</v>
      </c>
      <c r="G12" s="111"/>
    </row>
    <row r="13" spans="1:7" ht="25.5" customHeight="1">
      <c r="A13" s="110" t="s">
        <v>85</v>
      </c>
      <c r="B13" s="110" t="s">
        <v>62</v>
      </c>
      <c r="C13" s="113" t="s">
        <v>57</v>
      </c>
      <c r="D13" s="113" t="s">
        <v>38</v>
      </c>
      <c r="E13" s="106">
        <f t="shared" si="0"/>
        <v>335</v>
      </c>
      <c r="F13" s="106">
        <v>300</v>
      </c>
      <c r="G13" s="111"/>
    </row>
    <row r="14" spans="1:7" ht="25.5" customHeight="1">
      <c r="A14" s="130"/>
      <c r="B14" s="130"/>
      <c r="C14" s="139"/>
      <c r="D14" s="139" t="s">
        <v>104</v>
      </c>
      <c r="E14" s="131">
        <f>SUM(E4:E13)</f>
        <v>4400</v>
      </c>
      <c r="F14" s="131">
        <f>SUM(F4:F13)</f>
        <v>4000</v>
      </c>
      <c r="G14" s="111"/>
    </row>
    <row r="15" spans="1:7" ht="25.5" customHeight="1">
      <c r="A15" s="110" t="s">
        <v>86</v>
      </c>
      <c r="B15" s="110" t="s">
        <v>93</v>
      </c>
      <c r="C15" s="113" t="s">
        <v>70</v>
      </c>
      <c r="D15" s="113" t="s">
        <v>36</v>
      </c>
      <c r="E15" s="106">
        <f t="shared" si="0"/>
        <v>650</v>
      </c>
      <c r="F15" s="106">
        <v>600</v>
      </c>
      <c r="G15" s="114"/>
    </row>
    <row r="16" spans="1:7" ht="25.5" customHeight="1">
      <c r="A16" s="110" t="s">
        <v>79</v>
      </c>
      <c r="B16" s="110" t="s">
        <v>94</v>
      </c>
      <c r="C16" s="113" t="s">
        <v>71</v>
      </c>
      <c r="D16" s="113" t="s">
        <v>36</v>
      </c>
      <c r="E16" s="106">
        <f t="shared" si="0"/>
        <v>440</v>
      </c>
      <c r="F16" s="106">
        <v>400</v>
      </c>
      <c r="G16" s="114"/>
    </row>
    <row r="17" spans="1:7" ht="25.5" customHeight="1">
      <c r="A17" s="110" t="s">
        <v>87</v>
      </c>
      <c r="B17" s="110" t="s">
        <v>95</v>
      </c>
      <c r="C17" s="113" t="s">
        <v>72</v>
      </c>
      <c r="D17" s="113" t="s">
        <v>36</v>
      </c>
      <c r="E17" s="106">
        <f>ROUNDUP(F17*1.05,0)+20</f>
        <v>230</v>
      </c>
      <c r="F17" s="106">
        <v>200</v>
      </c>
      <c r="G17" s="111"/>
    </row>
    <row r="18" spans="1:7" ht="25.5" customHeight="1">
      <c r="A18" s="110" t="s">
        <v>81</v>
      </c>
      <c r="B18" s="110" t="s">
        <v>97</v>
      </c>
      <c r="C18" s="113" t="s">
        <v>101</v>
      </c>
      <c r="D18" s="113" t="s">
        <v>36</v>
      </c>
      <c r="E18" s="106">
        <f t="shared" si="0"/>
        <v>335</v>
      </c>
      <c r="F18" s="106">
        <v>300</v>
      </c>
      <c r="G18" s="111"/>
    </row>
    <row r="19" spans="1:7" ht="25.5" customHeight="1">
      <c r="A19" s="110" t="s">
        <v>84</v>
      </c>
      <c r="B19" s="110" t="s">
        <v>64</v>
      </c>
      <c r="C19" s="113" t="s">
        <v>58</v>
      </c>
      <c r="D19" s="113" t="s">
        <v>36</v>
      </c>
      <c r="E19" s="106">
        <f t="shared" si="0"/>
        <v>335</v>
      </c>
      <c r="F19" s="106">
        <v>300</v>
      </c>
      <c r="G19" s="111"/>
    </row>
    <row r="20" spans="1:7" ht="25.5" customHeight="1">
      <c r="A20" s="130"/>
      <c r="B20" s="130"/>
      <c r="C20" s="139"/>
      <c r="D20" s="140" t="s">
        <v>105</v>
      </c>
      <c r="E20" s="140">
        <f>SUM(E15:E19)</f>
        <v>1990</v>
      </c>
      <c r="F20" s="131">
        <f>SUM(F15:F19)</f>
        <v>1800</v>
      </c>
      <c r="G20" s="111"/>
    </row>
  </sheetData>
  <autoFilter ref="B3:F13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F6"/>
  <sheetViews>
    <sheetView zoomScale="70" zoomScaleNormal="70" workbookViewId="0">
      <selection activeCell="E8" sqref="E8"/>
    </sheetView>
  </sheetViews>
  <sheetFormatPr defaultColWidth="8.81640625" defaultRowHeight="14.5"/>
  <cols>
    <col min="1" max="1" width="33" style="107" customWidth="1"/>
    <col min="2" max="2" width="47.6328125" style="107" customWidth="1"/>
    <col min="3" max="3" width="20.36328125" style="107" customWidth="1"/>
    <col min="4" max="4" width="16" style="109" customWidth="1"/>
    <col min="5" max="5" width="22.6328125" style="109" customWidth="1"/>
    <col min="6" max="6" width="87.7265625" style="108" customWidth="1"/>
    <col min="7" max="16384" width="8.81640625" style="108"/>
  </cols>
  <sheetData>
    <row r="1" spans="1:6">
      <c r="C1" s="107" t="s">
        <v>61</v>
      </c>
    </row>
    <row r="3" spans="1:6">
      <c r="A3" s="103" t="s">
        <v>43</v>
      </c>
      <c r="B3" s="103" t="s">
        <v>44</v>
      </c>
      <c r="C3" s="103" t="s">
        <v>45</v>
      </c>
      <c r="D3" s="104" t="s">
        <v>46</v>
      </c>
      <c r="E3" s="105" t="s">
        <v>65</v>
      </c>
      <c r="F3" s="112" t="s">
        <v>48</v>
      </c>
    </row>
    <row r="4" spans="1:6" ht="21" customHeight="1">
      <c r="A4" s="133" t="s">
        <v>89</v>
      </c>
      <c r="B4" s="136" t="s">
        <v>66</v>
      </c>
      <c r="C4" s="136" t="s">
        <v>38</v>
      </c>
      <c r="D4" s="136" t="s">
        <v>75</v>
      </c>
      <c r="E4" s="136">
        <v>400</v>
      </c>
      <c r="F4" s="114" t="s">
        <v>50</v>
      </c>
    </row>
    <row r="5" spans="1:6" ht="21" customHeight="1">
      <c r="A5" s="134"/>
      <c r="B5" s="137"/>
      <c r="C5" s="137" t="s">
        <v>38</v>
      </c>
      <c r="D5" s="137" t="s">
        <v>74</v>
      </c>
      <c r="E5" s="137">
        <v>400</v>
      </c>
      <c r="F5" s="114" t="s">
        <v>49</v>
      </c>
    </row>
    <row r="6" spans="1:6" ht="21" customHeight="1">
      <c r="A6" s="135"/>
      <c r="B6" s="138"/>
      <c r="C6" s="138" t="s">
        <v>38</v>
      </c>
      <c r="D6" s="138" t="s">
        <v>75</v>
      </c>
      <c r="E6" s="138">
        <v>400</v>
      </c>
      <c r="F6" s="114"/>
    </row>
  </sheetData>
  <autoFilter ref="A3:E6" xr:uid="{F86044A1-54B7-4A3B-BA9E-6F376B3A8AE6}"/>
  <mergeCells count="5">
    <mergeCell ref="A4:A6"/>
    <mergeCell ref="B4:B6"/>
    <mergeCell ref="C4:C6"/>
    <mergeCell ref="D4:D6"/>
    <mergeCell ref="E4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_MEN</vt:lpstr>
      <vt:lpstr>DETAIL QUANTITY _ 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Lai Vu Thi</cp:lastModifiedBy>
  <cp:revision/>
  <dcterms:created xsi:type="dcterms:W3CDTF">2020-11-11T02:21:38Z</dcterms:created>
  <dcterms:modified xsi:type="dcterms:W3CDTF">2025-05-07T11:07:34Z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