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2-SU25/2-PRODUCTION/4-INTERNAL-PURCHASE-ORDER/4-2-TRIM-ORDER/TRIM-PO/SIGN-PO/"/>
    </mc:Choice>
  </mc:AlternateContent>
  <xr:revisionPtr revIDLastSave="66" documentId="13_ncr:1_{A55C6A2F-0028-4AE0-8043-DFA5BB240116}" xr6:coauthVersionLast="47" xr6:coauthVersionMax="47" xr10:uidLastSave="{0464BD06-726C-49B8-B224-052D054F2520}"/>
  <bookViews>
    <workbookView xWindow="-110" yWindow="-110" windowWidth="19420" windowHeight="1030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DETAIL!$A$1:$E$10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9" i="3"/>
  <c r="D8" i="3"/>
  <c r="D7" i="3"/>
  <c r="D6" i="3"/>
  <c r="D5" i="3"/>
  <c r="D4" i="3"/>
  <c r="D3" i="3"/>
  <c r="D2" i="3"/>
  <c r="B23" i="3"/>
  <c r="B24" i="3" s="1"/>
  <c r="D12" i="3" l="1"/>
  <c r="I11" i="2" s="1"/>
  <c r="I13" i="2" s="1"/>
  <c r="H7" i="2"/>
  <c r="K11" i="2" l="1"/>
  <c r="M11" i="2" s="1"/>
  <c r="M13" i="2" s="1"/>
  <c r="K13" i="2" l="1"/>
</calcChain>
</file>

<file path=xl/sharedStrings.xml><?xml version="1.0" encoding="utf-8"?>
<sst xmlns="http://schemas.openxmlformats.org/spreadsheetml/2006/main" count="82" uniqueCount="74">
  <si>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</si>
  <si>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</si>
  <si>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</si>
  <si>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</si>
  <si>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</si>
  <si>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</si>
  <si>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</si>
  <si>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</si>
  <si>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</si>
  <si>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</si>
  <si>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</si>
  <si>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</si>
  <si>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</si>
  <si>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</si>
  <si>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</si>
  <si>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</si>
  <si>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</si>
  <si>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</si>
  <si>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</si>
  <si>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</si>
  <si>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</si>
  <si>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</si>
  <si>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</si>
  <si>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</si>
  <si>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</si>
  <si>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</si>
  <si>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</si>
  <si>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</si>
  <si>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</si>
  <si>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</si>
  <si>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</si>
  <si>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</si>
  <si>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</si>
  <si>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</si>
  <si>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</si>
  <si>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</si>
  <si>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</si>
  <si>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</si>
  <si>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</si>
  <si>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</si>
  <si>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</si>
  <si>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</si>
  <si>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</si>
  <si>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</si>
  <si>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</si>
  <si>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</si>
  <si>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</si>
  <si>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</si>
  <si>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</si>
  <si>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</si>
  <si>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</si>
  <si>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ERP</t>
  </si>
  <si>
    <t>T25  SU25  G2838</t>
  </si>
  <si>
    <t>HOODIE</t>
  </si>
  <si>
    <t>SS TEE</t>
  </si>
  <si>
    <t>SU25-DROP NOS</t>
  </si>
  <si>
    <t>32.0625.0101.168.9005</t>
  </si>
  <si>
    <t>SHADOW FUSION BACK TSHIRT MEN BLACK</t>
  </si>
  <si>
    <t>32.0625.0115.169.9005</t>
  </si>
  <si>
    <t>SHADOW FUSION BACK HOODIE MEN BLACK</t>
  </si>
  <si>
    <t>32.0625.0101.135.9001</t>
  </si>
  <si>
    <t>UNITY FLAG BACK TSHIRT MEN OFF WHITE</t>
  </si>
  <si>
    <t>32.0625.0101.136.9005</t>
  </si>
  <si>
    <t>UNITY FLAG BACK TSHIRT MEN BLACK</t>
  </si>
  <si>
    <t>32.0625.0101.138.9001</t>
  </si>
  <si>
    <t>UNITY FLAG COLOR BACK TSHIRT MEN WHITE</t>
  </si>
  <si>
    <t>32.0625.0101.139.9005</t>
  </si>
  <si>
    <t>UNITY FLAG COLOR BACK TSHIRT MEN BLACK</t>
  </si>
  <si>
    <t>32.0625.0115.134.9005</t>
  </si>
  <si>
    <t>UNITY FLAG BACK HOODIE MEN BLACK</t>
  </si>
  <si>
    <t>32.0625.0115.137.9001</t>
  </si>
  <si>
    <t>UNITY FLAG BACK HOODIE MEN OFF WHITE</t>
  </si>
  <si>
    <t>32.0625.0115.140.9005</t>
  </si>
  <si>
    <t>UNITY FLAG COLOR BACK HOODIE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</si>
</sst>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6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" fontId="0" fillId="0" borderId="0" xfId="0" applyNumberFormat="1"/>
    <xf numFmtId="1" fontId="25" fillId="9" borderId="0" xfId="0" applyNumberFormat="1" applyFont="1" applyFill="1"/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55" zoomScaleNormal="55" zoomScaleSheetLayoutView="55" zoomScalePageLayoutView="55" workbookViewId="0">
      <selection activeCell="M11" sqref="M11"/>
    </sheetView>
  </sheetViews>
  <sheetFormatPr defaultColWidth="9.26953125" defaultRowHeight="20"/>
  <cols>
    <col min="1" max="1" width="27" style="97" customWidth="1"/>
    <col min="2" max="2" width="14.54296875" style="7" customWidth="1"/>
    <col min="3" max="3" width="28.7265625" style="7" customWidth="1"/>
    <col min="4" max="4" width="33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98" t="s">
        <v>50</v>
      </c>
      <c r="D5" s="17"/>
      <c r="E5" s="18"/>
      <c r="F5" s="110" t="s">
        <v>6</v>
      </c>
      <c r="G5" s="111"/>
      <c r="H5" s="118" t="s">
        <v>39</v>
      </c>
      <c r="I5" s="119"/>
      <c r="J5" s="19"/>
      <c r="K5" s="19"/>
      <c r="L5" s="20"/>
      <c r="M5" s="21" t="s">
        <v>7</v>
      </c>
      <c r="N5" s="22">
        <v>45712</v>
      </c>
    </row>
    <row r="6" spans="1:19" ht="30.75" customHeight="1">
      <c r="A6" s="94" t="s">
        <v>8</v>
      </c>
      <c r="B6" s="23"/>
      <c r="D6" s="24"/>
      <c r="E6" s="18"/>
      <c r="F6" s="110" t="s">
        <v>9</v>
      </c>
      <c r="G6" s="111"/>
      <c r="H6" s="120" t="s">
        <v>55</v>
      </c>
      <c r="I6" s="121"/>
      <c r="J6" s="19"/>
      <c r="K6" s="19"/>
      <c r="L6" s="20"/>
      <c r="M6" s="21" t="s">
        <v>10</v>
      </c>
      <c r="N6" s="25" t="s">
        <v>51</v>
      </c>
    </row>
    <row r="7" spans="1:19" ht="30.75" customHeight="1">
      <c r="A7" s="94" t="s">
        <v>11</v>
      </c>
      <c r="B7" s="109"/>
      <c r="C7" s="109"/>
      <c r="D7" s="26"/>
      <c r="E7" s="18"/>
      <c r="F7" s="110" t="s">
        <v>12</v>
      </c>
      <c r="G7" s="111"/>
      <c r="H7" s="112">
        <f>N5+20</f>
        <v>45732</v>
      </c>
      <c r="I7" s="113"/>
      <c r="J7" s="19"/>
      <c r="K7" s="19"/>
      <c r="L7" s="20"/>
      <c r="M7" s="21" t="s">
        <v>13</v>
      </c>
      <c r="N7" s="27" t="s">
        <v>52</v>
      </c>
    </row>
    <row r="8" spans="1:19" ht="30.75" customHeight="1">
      <c r="A8" s="95" t="s">
        <v>14</v>
      </c>
      <c r="B8" s="117"/>
      <c r="C8" s="117"/>
      <c r="D8" s="28"/>
      <c r="E8" s="18"/>
      <c r="F8" s="110" t="s">
        <v>15</v>
      </c>
      <c r="G8" s="111"/>
      <c r="H8" s="112" t="s">
        <v>37</v>
      </c>
      <c r="I8" s="113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80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99">
        <f>DETAIL!D12</f>
        <v>1375</v>
      </c>
      <c r="J11" s="41">
        <v>0</v>
      </c>
      <c r="K11" s="41">
        <f t="shared" ref="K11" si="0">I11-J11</f>
        <v>1375</v>
      </c>
      <c r="L11" s="89"/>
      <c r="M11" s="42">
        <f t="shared" ref="M11" si="1">K11*L11</f>
        <v>0</v>
      </c>
      <c r="N11" s="90"/>
    </row>
    <row r="12" spans="1:19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1375</v>
      </c>
      <c r="J13" s="61"/>
      <c r="K13" s="60">
        <f>SUM(K11:K12)</f>
        <v>1375</v>
      </c>
      <c r="L13" s="62"/>
      <c r="M13" s="63">
        <f>SUM(M11:M12)</f>
        <v>0</v>
      </c>
      <c r="N13" s="64"/>
    </row>
    <row r="14" spans="1:19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>
      <c r="A15" s="115" t="s">
        <v>31</v>
      </c>
      <c r="B15" s="115"/>
      <c r="C15" s="70"/>
      <c r="D15" s="71"/>
      <c r="E15" s="116" t="s">
        <v>32</v>
      </c>
      <c r="F15" s="116"/>
      <c r="G15" s="116"/>
      <c r="H15" s="72"/>
      <c r="I15" s="73"/>
      <c r="J15" s="73"/>
      <c r="K15" s="73"/>
      <c r="L15" s="114" t="s">
        <v>33</v>
      </c>
      <c r="M15" s="114"/>
      <c r="N15" s="64"/>
    </row>
    <row r="16" spans="1:19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ColWidth="9.1796875" defaultRowHeight="102"/>
  <cols>
    <col min="1" max="1" width="89.54296875" style="101" customWidth="1"/>
    <col min="2" max="2" width="101.81640625" style="102" customWidth="1"/>
    <col min="3" max="16384" width="9.1796875" style="103"/>
  </cols>
  <sheetData>
    <row r="1" spans="1:2" s="100" customFormat="1" ht="64">
      <c r="A1" s="122" t="s">
        <v>43</v>
      </c>
      <c r="B1" s="123"/>
    </row>
    <row r="2" spans="1:2" s="100" customFormat="1" ht="64">
      <c r="A2" s="124" t="s">
        <v>44</v>
      </c>
      <c r="B2" s="125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E24"/>
  <sheetViews>
    <sheetView tabSelected="1" workbookViewId="0">
      <selection activeCell="G10" sqref="G10"/>
    </sheetView>
  </sheetViews>
  <sheetFormatPr defaultColWidth="12.1796875" defaultRowHeight="14.5"/>
  <cols>
    <col min="1" max="1" width="33.7265625" bestFit="1" customWidth="1"/>
    <col min="2" max="2" width="45.26953125" customWidth="1"/>
    <col min="3" max="3" width="17.26953125" hidden="1" customWidth="1"/>
    <col min="4" max="4" width="20.7265625" customWidth="1"/>
    <col min="5" max="5" width="12.1796875" customWidth="1"/>
  </cols>
  <sheetData>
    <row r="1" spans="1:5" ht="15.5">
      <c r="A1" s="104" t="s">
        <v>46</v>
      </c>
      <c r="B1" s="105" t="s">
        <v>19</v>
      </c>
      <c r="C1" s="106" t="s">
        <v>47</v>
      </c>
      <c r="D1" s="106" t="s">
        <v>48</v>
      </c>
    </row>
    <row r="2" spans="1:5">
      <c r="A2" t="s">
        <v>56</v>
      </c>
      <c r="B2" t="s">
        <v>57</v>
      </c>
      <c r="C2">
        <v>2626</v>
      </c>
      <c r="D2" s="107">
        <f>ROUNDUP(C2/40,0)*2+5</f>
        <v>137</v>
      </c>
      <c r="E2" t="s">
        <v>54</v>
      </c>
    </row>
    <row r="3" spans="1:5">
      <c r="A3" t="s">
        <v>58</v>
      </c>
      <c r="B3" t="s">
        <v>59</v>
      </c>
      <c r="C3">
        <v>1259</v>
      </c>
      <c r="D3" s="107">
        <f>ROUNDUP(C3/10,0)*2+5</f>
        <v>257</v>
      </c>
      <c r="E3" t="s">
        <v>53</v>
      </c>
    </row>
    <row r="4" spans="1:5">
      <c r="A4" t="s">
        <v>60</v>
      </c>
      <c r="B4" t="s">
        <v>61</v>
      </c>
      <c r="C4">
        <v>1658</v>
      </c>
      <c r="D4" s="107">
        <f>ROUNDUP(C4/40,0)*2+5</f>
        <v>89</v>
      </c>
      <c r="E4" t="s">
        <v>54</v>
      </c>
    </row>
    <row r="5" spans="1:5">
      <c r="A5" t="s">
        <v>62</v>
      </c>
      <c r="B5" t="s">
        <v>63</v>
      </c>
      <c r="C5">
        <v>3571</v>
      </c>
      <c r="D5" s="107">
        <f>ROUNDUP(C5/40,0)*2+5</f>
        <v>185</v>
      </c>
      <c r="E5" t="s">
        <v>54</v>
      </c>
    </row>
    <row r="6" spans="1:5">
      <c r="A6" t="s">
        <v>64</v>
      </c>
      <c r="B6" t="s">
        <v>65</v>
      </c>
      <c r="C6">
        <v>526</v>
      </c>
      <c r="D6" s="107">
        <f>ROUNDUP(C6/40,0)*2+5</f>
        <v>33</v>
      </c>
      <c r="E6" t="s">
        <v>54</v>
      </c>
    </row>
    <row r="7" spans="1:5">
      <c r="A7" t="s">
        <v>66</v>
      </c>
      <c r="B7" t="s">
        <v>67</v>
      </c>
      <c r="C7">
        <v>1155</v>
      </c>
      <c r="D7" s="107">
        <f>ROUNDUP(C7/40,0)*2+5</f>
        <v>63</v>
      </c>
      <c r="E7" t="s">
        <v>54</v>
      </c>
    </row>
    <row r="8" spans="1:5">
      <c r="A8" t="s">
        <v>68</v>
      </c>
      <c r="B8" t="s">
        <v>69</v>
      </c>
      <c r="C8">
        <v>2027</v>
      </c>
      <c r="D8" s="107">
        <f>ROUNDUP(C8/10,0)*2+5</f>
        <v>411</v>
      </c>
      <c r="E8" t="s">
        <v>53</v>
      </c>
    </row>
    <row r="9" spans="1:5">
      <c r="A9" t="s">
        <v>70</v>
      </c>
      <c r="B9" t="s">
        <v>71</v>
      </c>
      <c r="C9">
        <v>210</v>
      </c>
      <c r="D9" s="107">
        <f>ROUNDUP(C9/10,0)*2+5</f>
        <v>47</v>
      </c>
      <c r="E9" t="s">
        <v>53</v>
      </c>
    </row>
    <row r="10" spans="1:5">
      <c r="A10" t="s">
        <v>72</v>
      </c>
      <c r="B10" t="s">
        <v>73</v>
      </c>
      <c r="C10">
        <v>735</v>
      </c>
      <c r="D10" s="107">
        <f>ROUNDUP(C10/10,0)*2+5</f>
        <v>153</v>
      </c>
      <c r="E10" t="s">
        <v>53</v>
      </c>
    </row>
    <row r="12" spans="1:5">
      <c r="D12" s="108">
        <f>SUM(D2:D11)</f>
        <v>1375</v>
      </c>
    </row>
    <row r="13" spans="1:5">
      <c r="D13" s="107"/>
    </row>
    <row r="23" spans="2:2">
      <c r="B23">
        <f>1/50</f>
        <v>0.02</v>
      </c>
    </row>
    <row r="24" spans="2:2">
      <c r="B24">
        <f>B23*2</f>
        <v>0.04</v>
      </c>
    </row>
  </sheetData>
  <autoFilter ref="A1:E10" xr:uid="{E4194E84-7785-440C-BD8B-E712CFFDF2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  <ds:schemaRef ds:uri="4bf10b48-52f7-4ad4-b1e1-de514cec68e0"/>
    <ds:schemaRef ds:uri="cc099e4b-e381-4360-bcff-5e1f51ab48dc"/>
  </ds:schemaRefs>
</ds:datastoreItem>
</file>

<file path=customXml/itemProps3.xml><?xml version="1.0" encoding="utf-8"?>
<ds:datastoreItem xmlns:ds="http://schemas.openxmlformats.org/officeDocument/2006/customXml" ds:itemID="{C165A6EB-4851-43AB-9A11-DD0149301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2024-08-16T06:41:12Z</cp:lastPrinted>
  <dcterms:created xsi:type="dcterms:W3CDTF">2020-11-11T02:21:38Z</dcterms:created>
  <dcterms:modified xsi:type="dcterms:W3CDTF">2025-04-02T09:41:10Z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