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2-PRODUCTION/4-INTERNAL-PURCHASE-ORDER/4-2-TRIM-ORDER/TRIM-PO/SIGN-PO/"/>
    </mc:Choice>
  </mc:AlternateContent>
  <xr:revisionPtr revIDLastSave="141" documentId="8_{DFB9D267-CEA0-4045-B48D-BF49A0376F93}" xr6:coauthVersionLast="47" xr6:coauthVersionMax="47" xr10:uidLastSave="{D60B5B62-2BCE-4222-B513-2E0CFCBFFB9E}"/>
  <bookViews>
    <workbookView xWindow="-120" yWindow="-120" windowWidth="29040" windowHeight="15720" xr2:uid="{00000000-000D-0000-FFFF-FFFF00000000}"/>
  </bookViews>
  <sheets>
    <sheet name="MER.QT-1.BM2" sheetId="1" r:id="rId1"/>
    <sheet name="DETAIL" sheetId="2" r:id="rId2"/>
  </sheets>
  <definedNames>
    <definedName name="_xlnm._FilterDatabase" localSheetId="1" hidden="1">DETAIL!$A$2:$L$46</definedName>
    <definedName name="_xlnm._FilterDatabase" localSheetId="0" hidden="1">'MER.QT-1.BM2'!$A$10:$N$11</definedName>
    <definedName name="_xlnm.Print_Area" localSheetId="1">DETAIL!$A$1:$H$75</definedName>
    <definedName name="_xlnm.Print_Area" localSheetId="0">'MER.QT-1.BM2'!$A$1:$O$16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H4" i="2" s="1"/>
  <c r="G5" i="2"/>
  <c r="G6" i="2"/>
  <c r="G7" i="2"/>
  <c r="G8" i="2"/>
  <c r="H8" i="2" s="1"/>
  <c r="G9" i="2"/>
  <c r="G10" i="2"/>
  <c r="G11" i="2"/>
  <c r="G12" i="2"/>
  <c r="H12" i="2" s="1"/>
  <c r="G13" i="2"/>
  <c r="G14" i="2"/>
  <c r="G15" i="2"/>
  <c r="G16" i="2"/>
  <c r="H16" i="2" s="1"/>
  <c r="G17" i="2"/>
  <c r="G18" i="2"/>
  <c r="H18" i="2" s="1"/>
  <c r="G19" i="2"/>
  <c r="H19" i="2" s="1"/>
  <c r="G20" i="2"/>
  <c r="H20" i="2" s="1"/>
  <c r="G21" i="2"/>
  <c r="G22" i="2"/>
  <c r="G23" i="2"/>
  <c r="G24" i="2"/>
  <c r="G25" i="2"/>
  <c r="G26" i="2"/>
  <c r="G27" i="2"/>
  <c r="G28" i="2"/>
  <c r="H28" i="2" s="1"/>
  <c r="G29" i="2"/>
  <c r="G30" i="2"/>
  <c r="G31" i="2"/>
  <c r="G32" i="2"/>
  <c r="G33" i="2"/>
  <c r="G34" i="2"/>
  <c r="H34" i="2" s="1"/>
  <c r="G35" i="2"/>
  <c r="H35" i="2" s="1"/>
  <c r="G36" i="2"/>
  <c r="H36" i="2" s="1"/>
  <c r="G37" i="2"/>
  <c r="G38" i="2"/>
  <c r="G39" i="2"/>
  <c r="G40" i="2"/>
  <c r="G41" i="2"/>
  <c r="G42" i="2"/>
  <c r="G43" i="2"/>
  <c r="G44" i="2"/>
  <c r="H44" i="2" s="1"/>
  <c r="G45" i="2"/>
  <c r="G46" i="2"/>
  <c r="H46" i="2" s="1"/>
  <c r="G47" i="2"/>
  <c r="G48" i="2"/>
  <c r="G49" i="2"/>
  <c r="G50" i="2"/>
  <c r="H50" i="2" s="1"/>
  <c r="G51" i="2"/>
  <c r="H51" i="2" s="1"/>
  <c r="G52" i="2"/>
  <c r="H52" i="2" s="1"/>
  <c r="G53" i="2"/>
  <c r="G54" i="2"/>
  <c r="G55" i="2"/>
  <c r="G56" i="2"/>
  <c r="G57" i="2"/>
  <c r="G58" i="2"/>
  <c r="G59" i="2"/>
  <c r="G60" i="2"/>
  <c r="H60" i="2" s="1"/>
  <c r="G61" i="2"/>
  <c r="G62" i="2"/>
  <c r="G63" i="2"/>
  <c r="G64" i="2"/>
  <c r="G65" i="2"/>
  <c r="G66" i="2"/>
  <c r="H66" i="2" s="1"/>
  <c r="G67" i="2"/>
  <c r="H67" i="2" s="1"/>
  <c r="G68" i="2"/>
  <c r="H68" i="2" s="1"/>
  <c r="G69" i="2"/>
  <c r="G70" i="2"/>
  <c r="H70" i="2" s="1"/>
  <c r="G71" i="2"/>
  <c r="G72" i="2"/>
  <c r="G73" i="2"/>
  <c r="G74" i="2"/>
  <c r="G3" i="2"/>
  <c r="H3" i="2" s="1"/>
  <c r="H9" i="2"/>
  <c r="H13" i="2"/>
  <c r="H17" i="2"/>
  <c r="H21" i="2"/>
  <c r="H29" i="2"/>
  <c r="H32" i="2"/>
  <c r="H33" i="2"/>
  <c r="H37" i="2"/>
  <c r="H38" i="2"/>
  <c r="H41" i="2"/>
  <c r="H43" i="2"/>
  <c r="H45" i="2"/>
  <c r="H53" i="2"/>
  <c r="H54" i="2"/>
  <c r="H57" i="2"/>
  <c r="H61" i="2"/>
  <c r="H64" i="2"/>
  <c r="H65" i="2"/>
  <c r="H72" i="2"/>
  <c r="H73" i="2"/>
  <c r="H5" i="2"/>
  <c r="H6" i="2"/>
  <c r="H10" i="2"/>
  <c r="H22" i="2"/>
  <c r="H26" i="2"/>
  <c r="H30" i="2"/>
  <c r="H62" i="2"/>
  <c r="H69" i="2"/>
  <c r="H7" i="2"/>
  <c r="H11" i="2"/>
  <c r="H15" i="2"/>
  <c r="H23" i="2"/>
  <c r="H27" i="2"/>
  <c r="H31" i="2"/>
  <c r="H47" i="2"/>
  <c r="H55" i="2"/>
  <c r="H59" i="2"/>
  <c r="H63" i="2"/>
  <c r="H25" i="2"/>
  <c r="H49" i="2"/>
  <c r="H39" i="2"/>
  <c r="H58" i="2"/>
  <c r="H71" i="2"/>
  <c r="H42" i="2"/>
  <c r="H74" i="2"/>
  <c r="H48" i="2"/>
  <c r="H56" i="2"/>
  <c r="H14" i="2"/>
  <c r="H24" i="2"/>
  <c r="H40" i="2"/>
  <c r="H75" i="2" l="1"/>
  <c r="I11" i="1" s="1"/>
  <c r="I14" i="1" s="1"/>
  <c r="K12" i="1"/>
  <c r="M12" i="1" s="1"/>
  <c r="K11" i="1" l="1"/>
  <c r="K14" i="1" s="1"/>
  <c r="M11" i="1" l="1"/>
  <c r="M14" i="1" s="1"/>
</calcChain>
</file>

<file path=xl/sharedStrings.xml><?xml version="1.0" encoding="utf-8"?>
<sst xmlns="http://schemas.openxmlformats.org/spreadsheetml/2006/main" count="348" uniqueCount="104">
  <si>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</si>
  <si>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</si>
  <si>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</si>
  <si>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</si>
  <si>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</si>
  <si>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</si>
  <si>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</si>
  <si>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</si>
  <si>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</si>
  <si>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</si>
  <si>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</si>
  <si>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</si>
  <si>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</si>
  <si>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</si>
  <si>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</si>
  <si>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</si>
  <si>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</si>
  <si>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</si>
  <si>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</si>
  <si>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</si>
  <si>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</si>
  <si>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</si>
  <si>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</si>
  <si>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</si>
  <si>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</si>
  <si>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</si>
  <si>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</si>
  <si>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</si>
  <si>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</si>
  <si>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</si>
  <si>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</si>
  <si>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</si>
  <si>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</si>
  <si>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</si>
  <si>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</si>
  <si>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</si>
  <si>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</si>
  <si>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BLACK/WHITE</t>
  </si>
  <si>
    <t>T17-JKC60</t>
  </si>
  <si>
    <t>FLAG LABEL</t>
  </si>
  <si>
    <t>ALL STYLES</t>
  </si>
  <si>
    <t>AS LAST SEASON</t>
  </si>
  <si>
    <t>BARCODE STICKER</t>
  </si>
  <si>
    <t>WHITE</t>
  </si>
  <si>
    <t>SKU</t>
  </si>
  <si>
    <t>STYLE NAME</t>
  </si>
  <si>
    <t>SIZE</t>
  </si>
  <si>
    <t>EAN NO.</t>
  </si>
  <si>
    <t>PO Q'TY</t>
  </si>
  <si>
    <t>EXTRA</t>
  </si>
  <si>
    <t>ORDER Q'TY</t>
  </si>
  <si>
    <t>SMALL</t>
  </si>
  <si>
    <t>LARGE</t>
  </si>
  <si>
    <t>X-LARGE</t>
  </si>
  <si>
    <t xml:space="preserve">PLEASE SEE DETAIL SHEET FOR SIZE RUN </t>
  </si>
  <si>
    <t>PUR.QT-2.BM1</t>
  </si>
  <si>
    <t>POLYBAG STICKER</t>
  </si>
  <si>
    <t>STYLE</t>
  </si>
  <si>
    <t>AQUA</t>
  </si>
  <si>
    <t xml:space="preserve">MEDIUM </t>
  </si>
  <si>
    <t>SH TRIMS</t>
  </si>
  <si>
    <t>SS26 - DROP 2</t>
  </si>
  <si>
    <t>TTT15JK001</t>
  </si>
  <si>
    <t>TTT DIGICAT WORK JACKET</t>
  </si>
  <si>
    <t>TTT15HD001</t>
  </si>
  <si>
    <t>TTT DASH LINE WASH HOOD</t>
  </si>
  <si>
    <t>TTT15ES001</t>
  </si>
  <si>
    <t>TTT SIBERIAN GIRL RAGLAN LONGSLEEVE</t>
  </si>
  <si>
    <t>TTT15ES002</t>
  </si>
  <si>
    <t>TTT ENTITY WAFFLE LONGSLEEVE</t>
  </si>
  <si>
    <t>TTT15LS001</t>
  </si>
  <si>
    <t>TTT DOGU LONGSLEEVE</t>
  </si>
  <si>
    <t>TTT15LS002</t>
  </si>
  <si>
    <t>TTT DOUBLE HEADED LONGSLEEVE</t>
  </si>
  <si>
    <t>TTT15LS003</t>
  </si>
  <si>
    <t>TTT GAS MASK INSTRUCTION LONGSLEEVE</t>
  </si>
  <si>
    <t>TTT15LS004</t>
  </si>
  <si>
    <t>TTT FEMALE LEG THROWING LONGSLEEVE</t>
  </si>
  <si>
    <t>TTT15LS005</t>
  </si>
  <si>
    <t>TTT BASTARDA GLOW IN THE DARK LONGSLEEVE</t>
  </si>
  <si>
    <t>TTT15TS001</t>
  </si>
  <si>
    <t>TTT STRUNG T-SHIRT</t>
  </si>
  <si>
    <t>TTT15TS003</t>
  </si>
  <si>
    <t>TTT BLOCK T-SHIRT</t>
  </si>
  <si>
    <t>TTT15TS004</t>
  </si>
  <si>
    <t>TTT BUGS T-SHIRT</t>
  </si>
  <si>
    <t>TTT15TS005</t>
  </si>
  <si>
    <t>TTT CLOGGED BEAR ALL OVER PRINT T-SHIRT</t>
  </si>
  <si>
    <t>TTT15TS006</t>
  </si>
  <si>
    <t>TTT COMBO CHEVRON T-SHIRT</t>
  </si>
  <si>
    <t>TTT15TS007</t>
  </si>
  <si>
    <t>TTT CHEVRON BRETHREN T-SHIRT</t>
  </si>
  <si>
    <t>TTT15TS008</t>
  </si>
  <si>
    <t>TTT SQUARES T-SHIRT</t>
  </si>
  <si>
    <t>TTT15TS009</t>
  </si>
  <si>
    <t>TTT OVERBOOT T-SHIRT</t>
  </si>
  <si>
    <t>TTT15TS010</t>
  </si>
  <si>
    <t>TTT DIGICAT T-SHIRT</t>
  </si>
  <si>
    <t>WASHED BLACK</t>
  </si>
  <si>
    <t xml:space="preserve">WASHED BLACK </t>
  </si>
  <si>
    <t>GREEN</t>
  </si>
  <si>
    <t>DREAM BLUE</t>
  </si>
  <si>
    <t xml:space="preserve">BLACK </t>
  </si>
  <si>
    <t>T17  SS26   G2959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</si>
</sst>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b/>
      <sz val="14"/>
      <color indexed="62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rgb="FF00000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/>
  </cellStyleXfs>
  <cellXfs count="11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7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7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1" fontId="22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2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18" fillId="3" borderId="1" xfId="4" applyNumberFormat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1" fontId="22" fillId="6" borderId="1" xfId="3" applyNumberFormat="1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center" vertical="center"/>
    </xf>
    <xf numFmtId="164" fontId="20" fillId="6" borderId="1" xfId="2" applyNumberFormat="1" applyFont="1" applyFill="1" applyBorder="1" applyAlignment="1">
      <alignment horizontal="center" vertical="center"/>
    </xf>
    <xf numFmtId="164" fontId="20" fillId="6" borderId="1" xfId="4" applyNumberFormat="1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7" borderId="1" xfId="6" applyFont="1" applyFill="1" applyBorder="1" applyAlignment="1">
      <alignment horizontal="center" vertical="center" wrapText="1"/>
    </xf>
    <xf numFmtId="164" fontId="26" fillId="5" borderId="1" xfId="6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3" fillId="8" borderId="1" xfId="3" applyNumberFormat="1" applyFont="1" applyFill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10" applyFont="1" applyAlignment="1">
      <alignment horizontal="center"/>
    </xf>
    <xf numFmtId="0" fontId="28" fillId="0" borderId="0" xfId="10"/>
    <xf numFmtId="0" fontId="28" fillId="0" borderId="0" xfId="10" applyAlignment="1">
      <alignment horizontal="center"/>
    </xf>
    <xf numFmtId="0" fontId="20" fillId="3" borderId="1" xfId="2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 vertical="center" wrapText="1"/>
    </xf>
    <xf numFmtId="0" fontId="25" fillId="3" borderId="0" xfId="2" applyFont="1" applyFill="1" applyAlignment="1">
      <alignment horizontal="center" vertical="center" wrapText="1"/>
    </xf>
    <xf numFmtId="3" fontId="18" fillId="3" borderId="1" xfId="2" applyNumberFormat="1" applyFont="1" applyFill="1" applyBorder="1" applyAlignment="1">
      <alignment horizontal="center" vertical="center" wrapText="1"/>
    </xf>
    <xf numFmtId="164" fontId="20" fillId="3" borderId="0" xfId="2" applyNumberFormat="1" applyFont="1" applyFill="1" applyAlignment="1">
      <alignment horizontal="center" vertical="center" wrapText="1"/>
    </xf>
    <xf numFmtId="164" fontId="18" fillId="3" borderId="1" xfId="2" applyNumberFormat="1" applyFont="1" applyFill="1" applyBorder="1" applyAlignment="1">
      <alignment vertical="center" wrapText="1"/>
    </xf>
    <xf numFmtId="0" fontId="20" fillId="3" borderId="0" xfId="2" applyFont="1" applyFill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28" fillId="0" borderId="0" xfId="10" applyAlignment="1">
      <alignment vertical="center"/>
    </xf>
    <xf numFmtId="0" fontId="30" fillId="0" borderId="0" xfId="10" applyFont="1" applyAlignment="1">
      <alignment vertical="center"/>
    </xf>
    <xf numFmtId="0" fontId="31" fillId="0" borderId="0" xfId="10" applyFont="1" applyAlignment="1">
      <alignment vertical="center"/>
    </xf>
    <xf numFmtId="0" fontId="30" fillId="0" borderId="0" xfId="10" applyFont="1" applyAlignment="1">
      <alignment horizontal="center" vertical="center"/>
    </xf>
    <xf numFmtId="0" fontId="32" fillId="9" borderId="1" xfId="10" applyFont="1" applyFill="1" applyBorder="1" applyAlignment="1">
      <alignment horizontal="center"/>
    </xf>
    <xf numFmtId="0" fontId="32" fillId="9" borderId="4" xfId="10" applyFont="1" applyFill="1" applyBorder="1" applyAlignment="1">
      <alignment horizontal="center"/>
    </xf>
    <xf numFmtId="0" fontId="33" fillId="0" borderId="0" xfId="10" applyFont="1" applyAlignment="1">
      <alignment horizontal="center"/>
    </xf>
    <xf numFmtId="0" fontId="34" fillId="10" borderId="13" xfId="10" applyFont="1" applyFill="1" applyBorder="1" applyAlignment="1">
      <alignment horizontal="center"/>
    </xf>
    <xf numFmtId="0" fontId="34" fillId="0" borderId="13" xfId="10" applyFont="1" applyBorder="1" applyAlignment="1">
      <alignment horizontal="center"/>
    </xf>
    <xf numFmtId="1" fontId="35" fillId="0" borderId="14" xfId="10" applyNumberFormat="1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35" fillId="0" borderId="1" xfId="10" applyFont="1" applyBorder="1"/>
    <xf numFmtId="0" fontId="36" fillId="0" borderId="0" xfId="10" applyFont="1"/>
    <xf numFmtId="0" fontId="34" fillId="10" borderId="15" xfId="10" applyFont="1" applyFill="1" applyBorder="1" applyAlignment="1">
      <alignment horizontal="center"/>
    </xf>
    <xf numFmtId="0" fontId="34" fillId="0" borderId="15" xfId="10" applyFont="1" applyBorder="1" applyAlignment="1">
      <alignment horizontal="center"/>
    </xf>
    <xf numFmtId="1" fontId="35" fillId="0" borderId="16" xfId="10" applyNumberFormat="1" applyFont="1" applyBorder="1" applyAlignment="1">
      <alignment horizontal="center"/>
    </xf>
    <xf numFmtId="0" fontId="37" fillId="11" borderId="0" xfId="10" applyFont="1" applyFill="1" applyAlignment="1">
      <alignment horizontal="left"/>
    </xf>
    <xf numFmtId="0" fontId="36" fillId="11" borderId="0" xfId="10" applyFont="1" applyFill="1" applyAlignment="1">
      <alignment horizontal="left"/>
    </xf>
    <xf numFmtId="0" fontId="35" fillId="10" borderId="15" xfId="10" applyFont="1" applyFill="1" applyBorder="1" applyAlignment="1">
      <alignment horizontal="center"/>
    </xf>
    <xf numFmtId="1" fontId="34" fillId="0" borderId="16" xfId="10" applyNumberFormat="1" applyFont="1" applyBorder="1" applyAlignment="1">
      <alignment horizontal="center"/>
    </xf>
    <xf numFmtId="0" fontId="34" fillId="11" borderId="15" xfId="10" applyFont="1" applyFill="1" applyBorder="1" applyAlignment="1">
      <alignment horizontal="center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20" fillId="3" borderId="17" xfId="2" applyFont="1" applyFill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2 2" xfId="10" xr:uid="{BE957F55-BD41-4693-ACD0-046DE592CA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427180</xdr:colOff>
      <xdr:row>10</xdr:row>
      <xdr:rowOff>1227488</xdr:rowOff>
    </xdr:from>
    <xdr:to>
      <xdr:col>4</xdr:col>
      <xdr:colOff>752129</xdr:colOff>
      <xdr:row>10</xdr:row>
      <xdr:rowOff>2539999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635B033-A975-40C9-BAA1-64FB85CE6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07" y="4991306"/>
          <a:ext cx="3118949" cy="131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view="pageBreakPreview" zoomScale="55" zoomScaleNormal="40" zoomScaleSheetLayoutView="55" zoomScalePageLayoutView="55" workbookViewId="0">
      <selection activeCell="Z10" sqref="Z10"/>
    </sheetView>
  </sheetViews>
  <sheetFormatPr defaultColWidth="9.140625" defaultRowHeight="15"/>
  <cols>
    <col min="1" max="1" width="17.42578125" style="1" customWidth="1"/>
    <col min="2" max="2" width="10.42578125" style="1" customWidth="1"/>
    <col min="3" max="3" width="20.140625" style="1" customWidth="1"/>
    <col min="4" max="4" width="19.85546875" style="1" customWidth="1"/>
    <col min="5" max="5" width="18.140625" style="1" customWidth="1"/>
    <col min="6" max="6" width="12.140625" style="1" customWidth="1"/>
    <col min="7" max="7" width="17.140625" style="1" customWidth="1"/>
    <col min="8" max="8" width="12.57031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20" style="1" bestFit="1" customWidth="1"/>
    <col min="13" max="13" width="30.42578125" style="1" customWidth="1"/>
    <col min="14" max="14" width="27.140625" style="1" customWidth="1"/>
    <col min="15" max="15" width="7.28515625" style="1" customWidth="1"/>
    <col min="16" max="16384" width="9.140625" style="1"/>
  </cols>
  <sheetData>
    <row r="1" spans="1:17" ht="24.9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4" t="s">
        <v>0</v>
      </c>
      <c r="N1" s="2" t="s">
        <v>55</v>
      </c>
    </row>
    <row r="2" spans="1:17" ht="21.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4" t="s">
        <v>1</v>
      </c>
      <c r="N2" s="3" t="s">
        <v>2</v>
      </c>
    </row>
    <row r="3" spans="1:17" ht="21.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8"/>
      <c r="M3" s="4" t="s">
        <v>4</v>
      </c>
      <c r="N3" s="3">
        <v>1</v>
      </c>
    </row>
    <row r="4" spans="1:17" ht="9.9499999999999993" customHeight="1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8"/>
      <c r="N4" s="8"/>
    </row>
    <row r="5" spans="1:17" s="32" customFormat="1" ht="28.5" customHeight="1">
      <c r="A5" s="33" t="s">
        <v>5</v>
      </c>
      <c r="B5" s="104" t="s">
        <v>60</v>
      </c>
      <c r="C5" s="104"/>
      <c r="D5" s="104"/>
      <c r="E5" s="34"/>
      <c r="F5" s="105" t="s">
        <v>6</v>
      </c>
      <c r="G5" s="106"/>
      <c r="H5" s="102" t="s">
        <v>35</v>
      </c>
      <c r="I5" s="103"/>
      <c r="J5" s="35"/>
      <c r="K5" s="35"/>
      <c r="L5" s="36"/>
      <c r="M5" s="37" t="s">
        <v>7</v>
      </c>
      <c r="N5" s="29"/>
    </row>
    <row r="6" spans="1:17" s="32" customFormat="1" ht="28.5" customHeight="1">
      <c r="A6" s="38" t="s">
        <v>8</v>
      </c>
      <c r="B6" s="109"/>
      <c r="C6" s="109"/>
      <c r="D6" s="109"/>
      <c r="E6" s="34"/>
      <c r="F6" s="105" t="s">
        <v>9</v>
      </c>
      <c r="G6" s="106"/>
      <c r="H6" s="102" t="s">
        <v>61</v>
      </c>
      <c r="I6" s="103"/>
      <c r="J6" s="35"/>
      <c r="K6" s="35"/>
      <c r="L6" s="36"/>
      <c r="M6" s="37" t="s">
        <v>10</v>
      </c>
      <c r="N6" s="30"/>
    </row>
    <row r="7" spans="1:17" s="32" customFormat="1" ht="28.5" customHeight="1">
      <c r="A7" s="38" t="s">
        <v>11</v>
      </c>
      <c r="B7" s="110"/>
      <c r="C7" s="110"/>
      <c r="D7" s="39"/>
      <c r="E7" s="34"/>
      <c r="F7" s="105" t="s">
        <v>12</v>
      </c>
      <c r="G7" s="106"/>
      <c r="H7" s="111"/>
      <c r="I7" s="112"/>
      <c r="J7" s="35"/>
      <c r="K7" s="35"/>
      <c r="L7" s="36"/>
      <c r="M7" s="37" t="s">
        <v>13</v>
      </c>
      <c r="N7" s="72" t="s">
        <v>103</v>
      </c>
    </row>
    <row r="8" spans="1:17" s="32" customFormat="1" ht="28.5" customHeight="1">
      <c r="A8" s="40" t="s">
        <v>14</v>
      </c>
      <c r="B8" s="113"/>
      <c r="C8" s="113"/>
      <c r="D8" s="41"/>
      <c r="E8" s="34"/>
      <c r="F8" s="105" t="s">
        <v>15</v>
      </c>
      <c r="G8" s="106"/>
      <c r="H8" s="111"/>
      <c r="I8" s="112"/>
      <c r="J8" s="42"/>
      <c r="K8" s="42"/>
      <c r="L8" s="36"/>
      <c r="M8" s="37" t="s">
        <v>16</v>
      </c>
      <c r="N8" s="31"/>
    </row>
    <row r="9" spans="1:17" ht="5.45" customHeight="1">
      <c r="A9" s="7"/>
      <c r="B9" s="7"/>
      <c r="C9" s="7"/>
      <c r="D9" s="7"/>
      <c r="E9" s="6"/>
      <c r="F9" s="7"/>
      <c r="G9" s="7"/>
      <c r="H9" s="7"/>
      <c r="I9" s="7"/>
      <c r="J9" s="6"/>
      <c r="K9" s="6"/>
      <c r="L9" s="6"/>
      <c r="M9" s="8"/>
      <c r="N9" s="8"/>
    </row>
    <row r="10" spans="1:17" s="65" customFormat="1" ht="99.75" customHeight="1">
      <c r="A10" s="61" t="s">
        <v>17</v>
      </c>
      <c r="B10" s="62" t="s">
        <v>18</v>
      </c>
      <c r="C10" s="62" t="s">
        <v>19</v>
      </c>
      <c r="D10" s="62" t="s">
        <v>20</v>
      </c>
      <c r="E10" s="62" t="s">
        <v>21</v>
      </c>
      <c r="F10" s="61" t="s">
        <v>22</v>
      </c>
      <c r="G10" s="61" t="s">
        <v>23</v>
      </c>
      <c r="H10" s="61" t="s">
        <v>24</v>
      </c>
      <c r="I10" s="63" t="s">
        <v>25</v>
      </c>
      <c r="J10" s="63" t="s">
        <v>26</v>
      </c>
      <c r="K10" s="63" t="s">
        <v>27</v>
      </c>
      <c r="L10" s="64" t="s">
        <v>28</v>
      </c>
      <c r="M10" s="61" t="s">
        <v>29</v>
      </c>
      <c r="N10" s="61" t="s">
        <v>3</v>
      </c>
    </row>
    <row r="11" spans="1:17" s="43" customFormat="1" ht="216.95" customHeight="1">
      <c r="A11" s="44" t="s">
        <v>40</v>
      </c>
      <c r="B11" s="45"/>
      <c r="C11" s="71" t="s">
        <v>42</v>
      </c>
      <c r="D11" s="71"/>
      <c r="E11" s="71" t="s">
        <v>41</v>
      </c>
      <c r="F11" s="46"/>
      <c r="G11" s="47" t="s">
        <v>43</v>
      </c>
      <c r="H11" s="48" t="s">
        <v>34</v>
      </c>
      <c r="I11" s="49">
        <f>DETAIL!H75</f>
        <v>3344</v>
      </c>
      <c r="J11" s="50">
        <v>0</v>
      </c>
      <c r="K11" s="73">
        <f>I11-J11</f>
        <v>3344</v>
      </c>
      <c r="L11" s="51">
        <v>300</v>
      </c>
      <c r="M11" s="52">
        <f>K11*L11</f>
        <v>1003200</v>
      </c>
      <c r="N11" s="67" t="s">
        <v>54</v>
      </c>
      <c r="Q11" s="43">
        <v>500</v>
      </c>
    </row>
    <row r="12" spans="1:17" s="43" customFormat="1" ht="152.1" hidden="1" customHeight="1">
      <c r="A12" s="44" t="s">
        <v>38</v>
      </c>
      <c r="B12" s="45"/>
      <c r="C12" s="45" t="s">
        <v>39</v>
      </c>
      <c r="D12" s="45"/>
      <c r="E12" s="45" t="s">
        <v>36</v>
      </c>
      <c r="F12" s="46"/>
      <c r="G12" s="47" t="s">
        <v>37</v>
      </c>
      <c r="H12" s="48" t="s">
        <v>34</v>
      </c>
      <c r="I12" s="49"/>
      <c r="J12" s="50">
        <v>0</v>
      </c>
      <c r="K12" s="66">
        <f>I12-J12</f>
        <v>0</v>
      </c>
      <c r="L12" s="51"/>
      <c r="M12" s="52">
        <f>K12*L12</f>
        <v>0</v>
      </c>
      <c r="N12" s="67"/>
    </row>
    <row r="13" spans="1:17" s="43" customFormat="1" ht="21.75" customHeight="1">
      <c r="A13" s="53"/>
      <c r="B13" s="53"/>
      <c r="C13" s="54"/>
      <c r="D13" s="54"/>
      <c r="E13" s="54"/>
      <c r="F13" s="55"/>
      <c r="G13" s="56"/>
      <c r="H13" s="53"/>
      <c r="I13" s="57"/>
      <c r="J13" s="57"/>
      <c r="K13" s="57"/>
      <c r="L13" s="58"/>
      <c r="M13" s="59"/>
      <c r="N13" s="60"/>
    </row>
    <row r="14" spans="1:17" s="80" customFormat="1" ht="48.75" customHeight="1">
      <c r="A14" s="74"/>
      <c r="B14" s="115"/>
      <c r="C14" s="115"/>
      <c r="D14" s="115"/>
      <c r="E14" s="115"/>
      <c r="F14" s="74"/>
      <c r="G14" s="75"/>
      <c r="H14" s="75" t="s">
        <v>30</v>
      </c>
      <c r="I14" s="76">
        <f>SUM(I11:I12)</f>
        <v>3344</v>
      </c>
      <c r="J14" s="76"/>
      <c r="K14" s="76">
        <f>SUM(K11:K12)</f>
        <v>3344</v>
      </c>
      <c r="L14" s="77"/>
      <c r="M14" s="78">
        <f>SUM(M11:M13)</f>
        <v>1003200</v>
      </c>
      <c r="N14" s="79"/>
    </row>
    <row r="15" spans="1:17" ht="21.75" customHeight="1">
      <c r="A15" s="10"/>
      <c r="B15" s="10"/>
      <c r="C15" s="11"/>
      <c r="D15" s="11"/>
      <c r="E15" s="11"/>
      <c r="F15" s="11"/>
      <c r="G15" s="9"/>
      <c r="H15" s="9"/>
      <c r="I15" s="9"/>
      <c r="J15" s="9"/>
      <c r="K15" s="9"/>
      <c r="L15" s="12"/>
      <c r="M15" s="12"/>
      <c r="N15" s="9"/>
    </row>
    <row r="16" spans="1:17" ht="21.6" customHeight="1">
      <c r="A16" s="114" t="s">
        <v>31</v>
      </c>
      <c r="B16" s="114"/>
      <c r="C16" s="13"/>
      <c r="D16" s="14"/>
      <c r="E16" s="108" t="s">
        <v>32</v>
      </c>
      <c r="F16" s="108"/>
      <c r="G16" s="108"/>
      <c r="H16" s="15"/>
      <c r="I16" s="16"/>
      <c r="J16" s="16"/>
      <c r="K16" s="16"/>
      <c r="L16" s="107" t="s">
        <v>33</v>
      </c>
      <c r="M16" s="107"/>
      <c r="N16" s="9"/>
    </row>
    <row r="17" spans="1:10" ht="21.75" customHeight="1">
      <c r="A17" s="17"/>
      <c r="B17" s="18"/>
      <c r="C17" s="17"/>
      <c r="D17" s="17"/>
      <c r="E17" s="17"/>
      <c r="F17" s="17"/>
      <c r="G17" s="17"/>
      <c r="H17" s="19"/>
      <c r="I17" s="19"/>
      <c r="J17" s="19"/>
    </row>
    <row r="18" spans="1:10" ht="21.75" customHeight="1">
      <c r="A18" s="17"/>
      <c r="B18" s="18"/>
      <c r="C18" s="17"/>
      <c r="D18" s="17"/>
      <c r="E18" s="17"/>
      <c r="F18" s="17"/>
      <c r="G18" s="17"/>
      <c r="H18" s="19"/>
      <c r="I18" s="19"/>
      <c r="J18" s="19"/>
    </row>
    <row r="19" spans="1:10" ht="21.75" customHeight="1">
      <c r="A19" s="20"/>
      <c r="B19" s="21"/>
      <c r="C19" s="17"/>
      <c r="D19" s="17"/>
      <c r="E19" s="17"/>
      <c r="F19" s="17"/>
      <c r="G19" s="22"/>
      <c r="H19" s="22"/>
      <c r="I19" s="17"/>
      <c r="J19" s="19"/>
    </row>
    <row r="20" spans="1:10" ht="21.75" customHeight="1">
      <c r="A20" s="19"/>
      <c r="B20" s="23"/>
      <c r="C20" s="24"/>
      <c r="D20" s="19"/>
      <c r="E20" s="25"/>
      <c r="F20" s="25"/>
      <c r="G20" s="19"/>
      <c r="H20" s="26"/>
      <c r="I20" s="26"/>
      <c r="J20" s="1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45" customHeight="1"/>
    <row r="59" ht="23.45" customHeight="1"/>
    <row r="60" ht="23.45" customHeight="1"/>
    <row r="61" ht="23.45" customHeight="1"/>
  </sheetData>
  <mergeCells count="16">
    <mergeCell ref="H5:I5"/>
    <mergeCell ref="B5:D5"/>
    <mergeCell ref="H6:I6"/>
    <mergeCell ref="F5:G5"/>
    <mergeCell ref="L16:M16"/>
    <mergeCell ref="E16:G16"/>
    <mergeCell ref="B6:D6"/>
    <mergeCell ref="B7:C7"/>
    <mergeCell ref="H8:I8"/>
    <mergeCell ref="B8:C8"/>
    <mergeCell ref="F6:G6"/>
    <mergeCell ref="F7:G7"/>
    <mergeCell ref="F8:G8"/>
    <mergeCell ref="A16:B16"/>
    <mergeCell ref="H7:I7"/>
    <mergeCell ref="B14:E14"/>
  </mergeCells>
  <printOptions horizontalCentered="1"/>
  <pageMargins left="0.25" right="0.25" top="1.0416666666666667" bottom="0.75" header="0.3" footer="0.3"/>
  <pageSetup paperSize="9" scale="3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372A-6E8A-4D08-9307-38733871B8C2}">
  <sheetPr>
    <outlinePr summaryBelow="0" summaryRight="0"/>
  </sheetPr>
  <dimension ref="A1:L807"/>
  <sheetViews>
    <sheetView view="pageBreakPreview" zoomScale="115" zoomScaleNormal="100" zoomScaleSheetLayoutView="115" workbookViewId="0">
      <selection activeCell="D11" sqref="D11"/>
    </sheetView>
  </sheetViews>
  <sheetFormatPr defaultColWidth="14.42578125" defaultRowHeight="15" customHeight="1"/>
  <cols>
    <col min="1" max="1" width="14.42578125" style="69"/>
    <col min="2" max="2" width="47" style="69" customWidth="1"/>
    <col min="3" max="3" width="18.85546875" style="69" customWidth="1"/>
    <col min="4" max="4" width="14.42578125" style="69"/>
    <col min="5" max="5" width="23.28515625" style="69" customWidth="1"/>
    <col min="6" max="8" width="14.42578125" style="70" customWidth="1"/>
    <col min="9" max="9" width="17.5703125" style="69" customWidth="1"/>
    <col min="10" max="10" width="13.140625" style="69" customWidth="1"/>
    <col min="11" max="16384" width="14.42578125" style="69"/>
  </cols>
  <sheetData>
    <row r="1" spans="1:12" s="81" customFormat="1" ht="21.95" customHeight="1">
      <c r="A1" s="82"/>
      <c r="B1" s="83" t="s">
        <v>56</v>
      </c>
      <c r="C1" s="82"/>
      <c r="D1" s="82"/>
      <c r="E1" s="82"/>
      <c r="F1" s="84"/>
      <c r="G1" s="84"/>
      <c r="H1" s="84"/>
      <c r="I1" s="82"/>
    </row>
    <row r="2" spans="1:12" s="87" customFormat="1" ht="18.75" customHeight="1">
      <c r="A2" s="85" t="s">
        <v>44</v>
      </c>
      <c r="B2" s="85" t="s">
        <v>45</v>
      </c>
      <c r="C2" s="85" t="s">
        <v>23</v>
      </c>
      <c r="D2" s="85" t="s">
        <v>46</v>
      </c>
      <c r="E2" s="86" t="s">
        <v>47</v>
      </c>
      <c r="F2" s="85" t="s">
        <v>48</v>
      </c>
      <c r="G2" s="85" t="s">
        <v>49</v>
      </c>
      <c r="H2" s="85" t="s">
        <v>50</v>
      </c>
      <c r="I2" s="86" t="s">
        <v>57</v>
      </c>
    </row>
    <row r="3" spans="1:12" s="93" customFormat="1" ht="18.75" customHeight="1">
      <c r="A3" s="88" t="s">
        <v>62</v>
      </c>
      <c r="B3" s="88" t="s">
        <v>63</v>
      </c>
      <c r="C3" s="89" t="s">
        <v>98</v>
      </c>
      <c r="D3" s="89" t="s">
        <v>51</v>
      </c>
      <c r="E3" s="90">
        <v>4560123553253</v>
      </c>
      <c r="F3" s="91">
        <v>10</v>
      </c>
      <c r="G3" s="91">
        <f>ROUNDUP(F3*21%,0)</f>
        <v>3</v>
      </c>
      <c r="H3" s="91">
        <f>SUM(F3:G3)</f>
        <v>13</v>
      </c>
      <c r="I3" s="92"/>
    </row>
    <row r="4" spans="1:12" s="93" customFormat="1" ht="18.75" customHeight="1">
      <c r="A4" s="94" t="s">
        <v>62</v>
      </c>
      <c r="B4" s="94" t="s">
        <v>63</v>
      </c>
      <c r="C4" s="95" t="s">
        <v>98</v>
      </c>
      <c r="D4" s="95" t="s">
        <v>59</v>
      </c>
      <c r="E4" s="96">
        <v>4560123553254</v>
      </c>
      <c r="F4" s="91">
        <v>20</v>
      </c>
      <c r="G4" s="91">
        <f t="shared" ref="G4:G67" si="0">ROUNDUP(F4*21%,0)</f>
        <v>5</v>
      </c>
      <c r="H4" s="91">
        <f t="shared" ref="H4:H18" si="1">SUM(F4:G4)</f>
        <v>25</v>
      </c>
      <c r="I4" s="92"/>
      <c r="J4" s="97"/>
      <c r="K4" s="98"/>
      <c r="L4" s="98"/>
    </row>
    <row r="5" spans="1:12" s="93" customFormat="1" ht="18.75" customHeight="1">
      <c r="A5" s="94" t="s">
        <v>62</v>
      </c>
      <c r="B5" s="94" t="s">
        <v>63</v>
      </c>
      <c r="C5" s="95" t="s">
        <v>98</v>
      </c>
      <c r="D5" s="95" t="s">
        <v>52</v>
      </c>
      <c r="E5" s="96">
        <v>4560123553255</v>
      </c>
      <c r="F5" s="91">
        <v>22</v>
      </c>
      <c r="G5" s="91">
        <f t="shared" si="0"/>
        <v>5</v>
      </c>
      <c r="H5" s="91">
        <f t="shared" si="1"/>
        <v>27</v>
      </c>
      <c r="I5" s="92"/>
      <c r="J5" s="97"/>
      <c r="K5" s="98"/>
      <c r="L5" s="98"/>
    </row>
    <row r="6" spans="1:12" s="93" customFormat="1" ht="18.75" customHeight="1">
      <c r="A6" s="94" t="s">
        <v>62</v>
      </c>
      <c r="B6" s="94" t="s">
        <v>63</v>
      </c>
      <c r="C6" s="95" t="s">
        <v>98</v>
      </c>
      <c r="D6" s="95" t="s">
        <v>53</v>
      </c>
      <c r="E6" s="96">
        <v>4560123553256</v>
      </c>
      <c r="F6" s="91">
        <v>12</v>
      </c>
      <c r="G6" s="91">
        <f t="shared" si="0"/>
        <v>3</v>
      </c>
      <c r="H6" s="91">
        <f t="shared" si="1"/>
        <v>15</v>
      </c>
      <c r="I6" s="92"/>
      <c r="J6" s="97"/>
      <c r="K6" s="98"/>
      <c r="L6" s="98"/>
    </row>
    <row r="7" spans="1:12" s="93" customFormat="1" ht="18.75" customHeight="1">
      <c r="A7" s="94" t="s">
        <v>64</v>
      </c>
      <c r="B7" s="99" t="s">
        <v>65</v>
      </c>
      <c r="C7" s="95" t="s">
        <v>99</v>
      </c>
      <c r="D7" s="95" t="s">
        <v>51</v>
      </c>
      <c r="E7" s="96">
        <v>4560123553257</v>
      </c>
      <c r="F7" s="91">
        <v>8</v>
      </c>
      <c r="G7" s="91">
        <f t="shared" si="0"/>
        <v>2</v>
      </c>
      <c r="H7" s="91">
        <f t="shared" si="1"/>
        <v>10</v>
      </c>
      <c r="I7" s="92"/>
      <c r="J7" s="97"/>
      <c r="K7" s="98"/>
      <c r="L7" s="98"/>
    </row>
    <row r="8" spans="1:12" s="93" customFormat="1" ht="18.75" customHeight="1">
      <c r="A8" s="94" t="s">
        <v>64</v>
      </c>
      <c r="B8" s="99" t="s">
        <v>65</v>
      </c>
      <c r="C8" s="95" t="s">
        <v>99</v>
      </c>
      <c r="D8" s="95" t="s">
        <v>59</v>
      </c>
      <c r="E8" s="96">
        <v>4560123553258</v>
      </c>
      <c r="F8" s="91">
        <v>20</v>
      </c>
      <c r="G8" s="91">
        <f t="shared" si="0"/>
        <v>5</v>
      </c>
      <c r="H8" s="91">
        <f t="shared" si="1"/>
        <v>25</v>
      </c>
      <c r="I8" s="92"/>
      <c r="J8" s="97"/>
      <c r="K8" s="98"/>
      <c r="L8" s="98"/>
    </row>
    <row r="9" spans="1:12" s="93" customFormat="1" ht="18.75" customHeight="1">
      <c r="A9" s="94" t="s">
        <v>64</v>
      </c>
      <c r="B9" s="99" t="s">
        <v>65</v>
      </c>
      <c r="C9" s="95" t="s">
        <v>99</v>
      </c>
      <c r="D9" s="95" t="s">
        <v>52</v>
      </c>
      <c r="E9" s="96">
        <v>4560123553259</v>
      </c>
      <c r="F9" s="91">
        <v>29</v>
      </c>
      <c r="G9" s="91">
        <f t="shared" si="0"/>
        <v>7</v>
      </c>
      <c r="H9" s="91">
        <f t="shared" si="1"/>
        <v>36</v>
      </c>
      <c r="I9" s="92"/>
      <c r="J9" s="97"/>
      <c r="K9" s="98"/>
      <c r="L9" s="98"/>
    </row>
    <row r="10" spans="1:12" s="93" customFormat="1" ht="18.75" customHeight="1">
      <c r="A10" s="94" t="s">
        <v>64</v>
      </c>
      <c r="B10" s="99" t="s">
        <v>65</v>
      </c>
      <c r="C10" s="95" t="s">
        <v>99</v>
      </c>
      <c r="D10" s="95" t="s">
        <v>53</v>
      </c>
      <c r="E10" s="96">
        <v>4560123553260</v>
      </c>
      <c r="F10" s="91">
        <v>15</v>
      </c>
      <c r="G10" s="91">
        <f t="shared" si="0"/>
        <v>4</v>
      </c>
      <c r="H10" s="91">
        <f t="shared" si="1"/>
        <v>19</v>
      </c>
      <c r="I10" s="92"/>
      <c r="J10" s="97"/>
      <c r="K10" s="97"/>
      <c r="L10" s="97"/>
    </row>
    <row r="11" spans="1:12" s="93" customFormat="1" ht="18.75" customHeight="1">
      <c r="A11" s="94" t="s">
        <v>66</v>
      </c>
      <c r="B11" s="99" t="s">
        <v>67</v>
      </c>
      <c r="C11" s="95" t="s">
        <v>37</v>
      </c>
      <c r="D11" s="95" t="s">
        <v>51</v>
      </c>
      <c r="E11" s="96">
        <v>4560123553268</v>
      </c>
      <c r="F11" s="91">
        <v>13</v>
      </c>
      <c r="G11" s="91">
        <f t="shared" si="0"/>
        <v>3</v>
      </c>
      <c r="H11" s="91">
        <f t="shared" si="1"/>
        <v>16</v>
      </c>
      <c r="I11" s="92"/>
      <c r="J11" s="97"/>
      <c r="K11" s="98"/>
      <c r="L11" s="98"/>
    </row>
    <row r="12" spans="1:12" s="93" customFormat="1" ht="18.75" customHeight="1">
      <c r="A12" s="94" t="s">
        <v>66</v>
      </c>
      <c r="B12" s="99" t="s">
        <v>67</v>
      </c>
      <c r="C12" s="95" t="s">
        <v>37</v>
      </c>
      <c r="D12" s="95" t="s">
        <v>59</v>
      </c>
      <c r="E12" s="100">
        <v>4560123553265</v>
      </c>
      <c r="F12" s="91">
        <v>32</v>
      </c>
      <c r="G12" s="91">
        <f t="shared" si="0"/>
        <v>7</v>
      </c>
      <c r="H12" s="91">
        <f t="shared" si="1"/>
        <v>39</v>
      </c>
      <c r="I12" s="92"/>
      <c r="J12" s="97"/>
      <c r="K12" s="98"/>
      <c r="L12" s="98"/>
    </row>
    <row r="13" spans="1:12" s="93" customFormat="1" ht="18.75" customHeight="1">
      <c r="A13" s="94" t="s">
        <v>66</v>
      </c>
      <c r="B13" s="99" t="s">
        <v>67</v>
      </c>
      <c r="C13" s="95" t="s">
        <v>37</v>
      </c>
      <c r="D13" s="95" t="s">
        <v>52</v>
      </c>
      <c r="E13" s="96">
        <v>4560123553266</v>
      </c>
      <c r="F13" s="91">
        <v>41</v>
      </c>
      <c r="G13" s="91">
        <f t="shared" si="0"/>
        <v>9</v>
      </c>
      <c r="H13" s="91">
        <f t="shared" si="1"/>
        <v>50</v>
      </c>
      <c r="I13" s="92"/>
      <c r="J13" s="97"/>
      <c r="K13" s="98"/>
      <c r="L13" s="98"/>
    </row>
    <row r="14" spans="1:12" s="93" customFormat="1" ht="18.75" customHeight="1">
      <c r="A14" s="94" t="s">
        <v>66</v>
      </c>
      <c r="B14" s="99" t="s">
        <v>67</v>
      </c>
      <c r="C14" s="95" t="s">
        <v>37</v>
      </c>
      <c r="D14" s="95" t="s">
        <v>53</v>
      </c>
      <c r="E14" s="96">
        <v>4560123553267</v>
      </c>
      <c r="F14" s="91">
        <v>29</v>
      </c>
      <c r="G14" s="91">
        <f t="shared" si="0"/>
        <v>7</v>
      </c>
      <c r="H14" s="91">
        <f t="shared" si="1"/>
        <v>36</v>
      </c>
      <c r="I14" s="92"/>
      <c r="J14" s="97"/>
      <c r="K14" s="98"/>
      <c r="L14" s="98"/>
    </row>
    <row r="15" spans="1:12" s="93" customFormat="1" ht="18.75" customHeight="1">
      <c r="A15" s="94" t="s">
        <v>68</v>
      </c>
      <c r="B15" s="99" t="s">
        <v>69</v>
      </c>
      <c r="C15" s="101" t="s">
        <v>100</v>
      </c>
      <c r="D15" s="95" t="s">
        <v>51</v>
      </c>
      <c r="E15" s="96">
        <v>4560123553261</v>
      </c>
      <c r="F15" s="91">
        <v>10</v>
      </c>
      <c r="G15" s="91">
        <f t="shared" si="0"/>
        <v>3</v>
      </c>
      <c r="H15" s="91">
        <f t="shared" si="1"/>
        <v>13</v>
      </c>
      <c r="I15" s="92"/>
      <c r="J15" s="97"/>
      <c r="K15" s="98"/>
      <c r="L15" s="98"/>
    </row>
    <row r="16" spans="1:12" s="93" customFormat="1" ht="18.75" customHeight="1">
      <c r="A16" s="94" t="s">
        <v>68</v>
      </c>
      <c r="B16" s="99" t="s">
        <v>69</v>
      </c>
      <c r="C16" s="101" t="s">
        <v>100</v>
      </c>
      <c r="D16" s="95" t="s">
        <v>59</v>
      </c>
      <c r="E16" s="96">
        <v>4560123553262</v>
      </c>
      <c r="F16" s="91">
        <v>38</v>
      </c>
      <c r="G16" s="91">
        <f t="shared" si="0"/>
        <v>8</v>
      </c>
      <c r="H16" s="91">
        <f t="shared" si="1"/>
        <v>46</v>
      </c>
      <c r="I16" s="92"/>
      <c r="J16" s="97"/>
      <c r="K16" s="98"/>
      <c r="L16" s="98"/>
    </row>
    <row r="17" spans="1:12" s="93" customFormat="1" ht="18.75" customHeight="1">
      <c r="A17" s="94" t="s">
        <v>68</v>
      </c>
      <c r="B17" s="99" t="s">
        <v>69</v>
      </c>
      <c r="C17" s="101" t="s">
        <v>100</v>
      </c>
      <c r="D17" s="95" t="s">
        <v>52</v>
      </c>
      <c r="E17" s="96">
        <v>4560123553263</v>
      </c>
      <c r="F17" s="91">
        <v>48</v>
      </c>
      <c r="G17" s="91">
        <f t="shared" si="0"/>
        <v>11</v>
      </c>
      <c r="H17" s="91">
        <f t="shared" si="1"/>
        <v>59</v>
      </c>
      <c r="I17" s="92"/>
      <c r="J17" s="97"/>
      <c r="K17" s="98"/>
      <c r="L17" s="98"/>
    </row>
    <row r="18" spans="1:12" s="93" customFormat="1" ht="18.75" customHeight="1">
      <c r="A18" s="94" t="s">
        <v>68</v>
      </c>
      <c r="B18" s="99" t="s">
        <v>69</v>
      </c>
      <c r="C18" s="101" t="s">
        <v>100</v>
      </c>
      <c r="D18" s="95" t="s">
        <v>53</v>
      </c>
      <c r="E18" s="96">
        <v>4560123553264</v>
      </c>
      <c r="F18" s="91">
        <v>34</v>
      </c>
      <c r="G18" s="91">
        <f t="shared" si="0"/>
        <v>8</v>
      </c>
      <c r="H18" s="91">
        <f t="shared" si="1"/>
        <v>42</v>
      </c>
      <c r="I18" s="92"/>
      <c r="J18" s="97"/>
      <c r="K18" s="98"/>
      <c r="L18" s="98"/>
    </row>
    <row r="19" spans="1:12" s="93" customFormat="1" ht="18.75" customHeight="1">
      <c r="A19" s="94" t="s">
        <v>70</v>
      </c>
      <c r="B19" s="99" t="s">
        <v>71</v>
      </c>
      <c r="C19" s="95" t="s">
        <v>100</v>
      </c>
      <c r="D19" s="95" t="s">
        <v>51</v>
      </c>
      <c r="E19" s="96">
        <v>4560123553284</v>
      </c>
      <c r="F19" s="91">
        <v>7</v>
      </c>
      <c r="G19" s="91">
        <f t="shared" si="0"/>
        <v>2</v>
      </c>
      <c r="H19" s="91">
        <f t="shared" ref="H19:H30" si="2">SUM(F19:G19)</f>
        <v>9</v>
      </c>
      <c r="I19" s="92"/>
      <c r="J19" s="97"/>
      <c r="K19" s="98"/>
      <c r="L19" s="98"/>
    </row>
    <row r="20" spans="1:12" s="93" customFormat="1" ht="18.75" customHeight="1">
      <c r="A20" s="94" t="s">
        <v>70</v>
      </c>
      <c r="B20" s="99" t="s">
        <v>71</v>
      </c>
      <c r="C20" s="95" t="s">
        <v>100</v>
      </c>
      <c r="D20" s="95" t="s">
        <v>59</v>
      </c>
      <c r="E20" s="96">
        <v>4560123553281</v>
      </c>
      <c r="F20" s="91">
        <v>22</v>
      </c>
      <c r="G20" s="91">
        <f t="shared" si="0"/>
        <v>5</v>
      </c>
      <c r="H20" s="91">
        <f t="shared" si="2"/>
        <v>27</v>
      </c>
      <c r="I20" s="92"/>
      <c r="J20" s="97"/>
      <c r="K20" s="98"/>
      <c r="L20" s="98"/>
    </row>
    <row r="21" spans="1:12" s="93" customFormat="1" ht="18.75" customHeight="1">
      <c r="A21" s="94" t="s">
        <v>70</v>
      </c>
      <c r="B21" s="99" t="s">
        <v>71</v>
      </c>
      <c r="C21" s="95" t="s">
        <v>100</v>
      </c>
      <c r="D21" s="95" t="s">
        <v>52</v>
      </c>
      <c r="E21" s="96">
        <v>4560123553282</v>
      </c>
      <c r="F21" s="91">
        <v>30</v>
      </c>
      <c r="G21" s="91">
        <f t="shared" si="0"/>
        <v>7</v>
      </c>
      <c r="H21" s="91">
        <f t="shared" si="2"/>
        <v>37</v>
      </c>
      <c r="I21" s="92"/>
      <c r="J21" s="97"/>
      <c r="K21" s="98"/>
      <c r="L21" s="98"/>
    </row>
    <row r="22" spans="1:12" s="93" customFormat="1" ht="18.75" customHeight="1">
      <c r="A22" s="94" t="s">
        <v>70</v>
      </c>
      <c r="B22" s="99" t="s">
        <v>71</v>
      </c>
      <c r="C22" s="95" t="s">
        <v>100</v>
      </c>
      <c r="D22" s="95" t="s">
        <v>53</v>
      </c>
      <c r="E22" s="96">
        <v>4560123553283</v>
      </c>
      <c r="F22" s="91">
        <v>21</v>
      </c>
      <c r="G22" s="91">
        <f t="shared" si="0"/>
        <v>5</v>
      </c>
      <c r="H22" s="91">
        <f t="shared" si="2"/>
        <v>26</v>
      </c>
      <c r="I22" s="92"/>
      <c r="J22" s="97"/>
      <c r="K22" s="97"/>
      <c r="L22" s="97"/>
    </row>
    <row r="23" spans="1:12" s="93" customFormat="1" ht="18.75" customHeight="1">
      <c r="A23" s="94" t="s">
        <v>72</v>
      </c>
      <c r="B23" s="99" t="s">
        <v>73</v>
      </c>
      <c r="C23" s="95" t="s">
        <v>43</v>
      </c>
      <c r="D23" s="95" t="s">
        <v>51</v>
      </c>
      <c r="E23" s="96">
        <v>4560123553273</v>
      </c>
      <c r="F23" s="91">
        <v>6</v>
      </c>
      <c r="G23" s="91">
        <f t="shared" si="0"/>
        <v>2</v>
      </c>
      <c r="H23" s="91">
        <f t="shared" si="2"/>
        <v>8</v>
      </c>
      <c r="I23" s="92"/>
      <c r="J23" s="97"/>
      <c r="K23" s="98"/>
      <c r="L23" s="98"/>
    </row>
    <row r="24" spans="1:12" s="93" customFormat="1" ht="18.75" customHeight="1">
      <c r="A24" s="94" t="s">
        <v>72</v>
      </c>
      <c r="B24" s="99" t="s">
        <v>73</v>
      </c>
      <c r="C24" s="95" t="s">
        <v>43</v>
      </c>
      <c r="D24" s="95" t="s">
        <v>59</v>
      </c>
      <c r="E24" s="100">
        <v>4560123553274</v>
      </c>
      <c r="F24" s="91">
        <v>22</v>
      </c>
      <c r="G24" s="91">
        <f t="shared" si="0"/>
        <v>5</v>
      </c>
      <c r="H24" s="91">
        <f t="shared" si="2"/>
        <v>27</v>
      </c>
      <c r="I24" s="92"/>
      <c r="J24" s="97"/>
      <c r="K24" s="98"/>
      <c r="L24" s="98"/>
    </row>
    <row r="25" spans="1:12" s="93" customFormat="1" ht="18.75" customHeight="1">
      <c r="A25" s="94" t="s">
        <v>72</v>
      </c>
      <c r="B25" s="99" t="s">
        <v>73</v>
      </c>
      <c r="C25" s="95" t="s">
        <v>43</v>
      </c>
      <c r="D25" s="95" t="s">
        <v>52</v>
      </c>
      <c r="E25" s="96">
        <v>4560123553275</v>
      </c>
      <c r="F25" s="91">
        <v>32</v>
      </c>
      <c r="G25" s="91">
        <f t="shared" si="0"/>
        <v>7</v>
      </c>
      <c r="H25" s="91">
        <f t="shared" si="2"/>
        <v>39</v>
      </c>
      <c r="I25" s="92"/>
      <c r="J25" s="97"/>
      <c r="K25" s="98"/>
      <c r="L25" s="98"/>
    </row>
    <row r="26" spans="1:12" s="93" customFormat="1" ht="18.75" customHeight="1">
      <c r="A26" s="94" t="s">
        <v>72</v>
      </c>
      <c r="B26" s="99" t="s">
        <v>73</v>
      </c>
      <c r="C26" s="95" t="s">
        <v>43</v>
      </c>
      <c r="D26" s="95" t="s">
        <v>53</v>
      </c>
      <c r="E26" s="96">
        <v>4560123553276</v>
      </c>
      <c r="F26" s="91">
        <v>21</v>
      </c>
      <c r="G26" s="91">
        <f t="shared" si="0"/>
        <v>5</v>
      </c>
      <c r="H26" s="91">
        <f t="shared" si="2"/>
        <v>26</v>
      </c>
      <c r="I26" s="92"/>
      <c r="J26" s="97"/>
      <c r="K26" s="98"/>
      <c r="L26" s="98"/>
    </row>
    <row r="27" spans="1:12" s="93" customFormat="1" ht="18.75" customHeight="1">
      <c r="A27" s="94" t="s">
        <v>74</v>
      </c>
      <c r="B27" s="99" t="s">
        <v>75</v>
      </c>
      <c r="C27" s="101" t="s">
        <v>43</v>
      </c>
      <c r="D27" s="95" t="s">
        <v>51</v>
      </c>
      <c r="E27" s="96">
        <v>4560123553289</v>
      </c>
      <c r="F27" s="91">
        <v>13</v>
      </c>
      <c r="G27" s="91">
        <f t="shared" si="0"/>
        <v>3</v>
      </c>
      <c r="H27" s="91">
        <f t="shared" si="2"/>
        <v>16</v>
      </c>
      <c r="I27" s="92"/>
      <c r="J27" s="97"/>
      <c r="K27" s="98"/>
      <c r="L27" s="98"/>
    </row>
    <row r="28" spans="1:12" s="93" customFormat="1" ht="18.75" customHeight="1">
      <c r="A28" s="94" t="s">
        <v>74</v>
      </c>
      <c r="B28" s="99" t="s">
        <v>75</v>
      </c>
      <c r="C28" s="101" t="s">
        <v>43</v>
      </c>
      <c r="D28" s="95" t="s">
        <v>59</v>
      </c>
      <c r="E28" s="96">
        <v>4560123553290</v>
      </c>
      <c r="F28" s="91">
        <v>48</v>
      </c>
      <c r="G28" s="91">
        <f t="shared" si="0"/>
        <v>11</v>
      </c>
      <c r="H28" s="91">
        <f t="shared" si="2"/>
        <v>59</v>
      </c>
      <c r="I28" s="92"/>
      <c r="J28" s="97"/>
      <c r="K28" s="98"/>
      <c r="L28" s="98"/>
    </row>
    <row r="29" spans="1:12" s="93" customFormat="1" ht="18.75" customHeight="1">
      <c r="A29" s="94" t="s">
        <v>74</v>
      </c>
      <c r="B29" s="99" t="s">
        <v>75</v>
      </c>
      <c r="C29" s="101" t="s">
        <v>43</v>
      </c>
      <c r="D29" s="95" t="s">
        <v>52</v>
      </c>
      <c r="E29" s="96">
        <v>4560123553291</v>
      </c>
      <c r="F29" s="91">
        <v>58</v>
      </c>
      <c r="G29" s="91">
        <f t="shared" si="0"/>
        <v>13</v>
      </c>
      <c r="H29" s="91">
        <f t="shared" si="2"/>
        <v>71</v>
      </c>
      <c r="I29" s="92"/>
      <c r="J29" s="97"/>
      <c r="K29" s="98"/>
      <c r="L29" s="98"/>
    </row>
    <row r="30" spans="1:12" s="93" customFormat="1" ht="18.75" customHeight="1">
      <c r="A30" s="94" t="s">
        <v>74</v>
      </c>
      <c r="B30" s="99" t="s">
        <v>75</v>
      </c>
      <c r="C30" s="101" t="s">
        <v>43</v>
      </c>
      <c r="D30" s="95" t="s">
        <v>53</v>
      </c>
      <c r="E30" s="96">
        <v>4560123553292</v>
      </c>
      <c r="F30" s="91">
        <v>45</v>
      </c>
      <c r="G30" s="91">
        <f t="shared" si="0"/>
        <v>10</v>
      </c>
      <c r="H30" s="91">
        <f t="shared" si="2"/>
        <v>55</v>
      </c>
      <c r="I30" s="92"/>
      <c r="J30" s="97"/>
      <c r="K30" s="98"/>
      <c r="L30" s="98"/>
    </row>
    <row r="31" spans="1:12" s="93" customFormat="1" ht="18.75" customHeight="1">
      <c r="A31" s="88" t="s">
        <v>76</v>
      </c>
      <c r="B31" s="88" t="s">
        <v>77</v>
      </c>
      <c r="C31" s="89" t="s">
        <v>101</v>
      </c>
      <c r="D31" s="89" t="s">
        <v>51</v>
      </c>
      <c r="E31" s="90">
        <v>4560123553277</v>
      </c>
      <c r="F31" s="91">
        <v>9</v>
      </c>
      <c r="G31" s="91">
        <f t="shared" si="0"/>
        <v>2</v>
      </c>
      <c r="H31" s="91">
        <f>SUM(F31:G31)</f>
        <v>11</v>
      </c>
      <c r="I31" s="92"/>
    </row>
    <row r="32" spans="1:12" s="93" customFormat="1" ht="18.75" customHeight="1">
      <c r="A32" s="94" t="s">
        <v>76</v>
      </c>
      <c r="B32" s="94" t="s">
        <v>77</v>
      </c>
      <c r="C32" s="95" t="s">
        <v>101</v>
      </c>
      <c r="D32" s="95" t="s">
        <v>59</v>
      </c>
      <c r="E32" s="96">
        <v>4560123553278</v>
      </c>
      <c r="F32" s="91">
        <v>24</v>
      </c>
      <c r="G32" s="91">
        <f t="shared" si="0"/>
        <v>6</v>
      </c>
      <c r="H32" s="91">
        <f t="shared" ref="H32:H74" si="3">SUM(F32:G32)</f>
        <v>30</v>
      </c>
      <c r="I32" s="92"/>
      <c r="J32" s="97"/>
      <c r="K32" s="98"/>
      <c r="L32" s="98"/>
    </row>
    <row r="33" spans="1:12" s="93" customFormat="1" ht="18.75" customHeight="1">
      <c r="A33" s="94" t="s">
        <v>76</v>
      </c>
      <c r="B33" s="94" t="s">
        <v>77</v>
      </c>
      <c r="C33" s="95" t="s">
        <v>101</v>
      </c>
      <c r="D33" s="95" t="s">
        <v>52</v>
      </c>
      <c r="E33" s="96">
        <v>4560123553279</v>
      </c>
      <c r="F33" s="91">
        <v>31</v>
      </c>
      <c r="G33" s="91">
        <f t="shared" si="0"/>
        <v>7</v>
      </c>
      <c r="H33" s="91">
        <f t="shared" si="3"/>
        <v>38</v>
      </c>
      <c r="I33" s="92"/>
      <c r="J33" s="97"/>
      <c r="K33" s="98"/>
      <c r="L33" s="98"/>
    </row>
    <row r="34" spans="1:12" s="93" customFormat="1" ht="18.75" customHeight="1">
      <c r="A34" s="94" t="s">
        <v>76</v>
      </c>
      <c r="B34" s="94" t="s">
        <v>77</v>
      </c>
      <c r="C34" s="95" t="s">
        <v>101</v>
      </c>
      <c r="D34" s="95" t="s">
        <v>53</v>
      </c>
      <c r="E34" s="96">
        <v>4560123553280</v>
      </c>
      <c r="F34" s="91">
        <v>23</v>
      </c>
      <c r="G34" s="91">
        <f t="shared" si="0"/>
        <v>5</v>
      </c>
      <c r="H34" s="91">
        <f t="shared" si="3"/>
        <v>28</v>
      </c>
      <c r="I34" s="92"/>
      <c r="J34" s="97"/>
      <c r="K34" s="98"/>
      <c r="L34" s="98"/>
    </row>
    <row r="35" spans="1:12" s="93" customFormat="1" ht="18.75" customHeight="1">
      <c r="A35" s="94" t="s">
        <v>78</v>
      </c>
      <c r="B35" s="99" t="s">
        <v>79</v>
      </c>
      <c r="C35" s="95" t="s">
        <v>102</v>
      </c>
      <c r="D35" s="95" t="s">
        <v>51</v>
      </c>
      <c r="E35" s="96">
        <v>4560123553285</v>
      </c>
      <c r="F35" s="91">
        <v>13</v>
      </c>
      <c r="G35" s="91">
        <f t="shared" si="0"/>
        <v>3</v>
      </c>
      <c r="H35" s="91">
        <f t="shared" si="3"/>
        <v>16</v>
      </c>
      <c r="I35" s="92"/>
      <c r="J35" s="97"/>
      <c r="K35" s="98"/>
      <c r="L35" s="98"/>
    </row>
    <row r="36" spans="1:12" s="93" customFormat="1" ht="18.75" customHeight="1">
      <c r="A36" s="94" t="s">
        <v>78</v>
      </c>
      <c r="B36" s="99" t="s">
        <v>79</v>
      </c>
      <c r="C36" s="95" t="s">
        <v>102</v>
      </c>
      <c r="D36" s="95" t="s">
        <v>59</v>
      </c>
      <c r="E36" s="96">
        <v>4560123553288</v>
      </c>
      <c r="F36" s="91">
        <v>48</v>
      </c>
      <c r="G36" s="91">
        <f t="shared" si="0"/>
        <v>11</v>
      </c>
      <c r="H36" s="91">
        <f t="shared" si="3"/>
        <v>59</v>
      </c>
      <c r="I36" s="92"/>
      <c r="J36" s="97"/>
      <c r="K36" s="98"/>
      <c r="L36" s="98"/>
    </row>
    <row r="37" spans="1:12" s="93" customFormat="1" ht="18.75" customHeight="1">
      <c r="A37" s="94" t="s">
        <v>78</v>
      </c>
      <c r="B37" s="99" t="s">
        <v>79</v>
      </c>
      <c r="C37" s="95" t="s">
        <v>102</v>
      </c>
      <c r="D37" s="95" t="s">
        <v>52</v>
      </c>
      <c r="E37" s="96">
        <v>4560123553286</v>
      </c>
      <c r="F37" s="91">
        <v>59</v>
      </c>
      <c r="G37" s="91">
        <f t="shared" si="0"/>
        <v>13</v>
      </c>
      <c r="H37" s="91">
        <f t="shared" si="3"/>
        <v>72</v>
      </c>
      <c r="I37" s="92"/>
      <c r="J37" s="97"/>
      <c r="K37" s="98"/>
      <c r="L37" s="98"/>
    </row>
    <row r="38" spans="1:12" s="93" customFormat="1" ht="18.75" customHeight="1">
      <c r="A38" s="94" t="s">
        <v>78</v>
      </c>
      <c r="B38" s="99" t="s">
        <v>79</v>
      </c>
      <c r="C38" s="95" t="s">
        <v>102</v>
      </c>
      <c r="D38" s="95" t="s">
        <v>53</v>
      </c>
      <c r="E38" s="96">
        <v>4560123553287</v>
      </c>
      <c r="F38" s="91">
        <v>45</v>
      </c>
      <c r="G38" s="91">
        <f t="shared" si="0"/>
        <v>10</v>
      </c>
      <c r="H38" s="91">
        <f t="shared" si="3"/>
        <v>55</v>
      </c>
      <c r="I38" s="92"/>
      <c r="J38" s="97"/>
      <c r="K38" s="97"/>
      <c r="L38" s="97"/>
    </row>
    <row r="39" spans="1:12" s="93" customFormat="1" ht="18.75" customHeight="1">
      <c r="A39" s="94" t="s">
        <v>80</v>
      </c>
      <c r="B39" s="99" t="s">
        <v>81</v>
      </c>
      <c r="C39" s="95" t="s">
        <v>43</v>
      </c>
      <c r="D39" s="95" t="s">
        <v>51</v>
      </c>
      <c r="E39" s="96">
        <v>4560123553296</v>
      </c>
      <c r="F39" s="91">
        <v>19</v>
      </c>
      <c r="G39" s="91">
        <f t="shared" si="0"/>
        <v>4</v>
      </c>
      <c r="H39" s="91">
        <f t="shared" si="3"/>
        <v>23</v>
      </c>
      <c r="I39" s="92"/>
      <c r="J39" s="97"/>
      <c r="K39" s="98"/>
      <c r="L39" s="98"/>
    </row>
    <row r="40" spans="1:12" s="93" customFormat="1" ht="18.75" customHeight="1">
      <c r="A40" s="94" t="s">
        <v>80</v>
      </c>
      <c r="B40" s="99" t="s">
        <v>81</v>
      </c>
      <c r="C40" s="95" t="s">
        <v>43</v>
      </c>
      <c r="D40" s="95" t="s">
        <v>59</v>
      </c>
      <c r="E40" s="100">
        <v>4560123553293</v>
      </c>
      <c r="F40" s="91">
        <v>83</v>
      </c>
      <c r="G40" s="91">
        <f t="shared" si="0"/>
        <v>18</v>
      </c>
      <c r="H40" s="91">
        <f t="shared" si="3"/>
        <v>101</v>
      </c>
      <c r="I40" s="92"/>
      <c r="J40" s="97"/>
      <c r="K40" s="98"/>
      <c r="L40" s="98"/>
    </row>
    <row r="41" spans="1:12" s="93" customFormat="1" ht="18.75" customHeight="1">
      <c r="A41" s="94" t="s">
        <v>80</v>
      </c>
      <c r="B41" s="99" t="s">
        <v>81</v>
      </c>
      <c r="C41" s="95" t="s">
        <v>43</v>
      </c>
      <c r="D41" s="95" t="s">
        <v>52</v>
      </c>
      <c r="E41" s="96">
        <v>4560123553295</v>
      </c>
      <c r="F41" s="91">
        <v>106</v>
      </c>
      <c r="G41" s="91">
        <f t="shared" si="0"/>
        <v>23</v>
      </c>
      <c r="H41" s="91">
        <f t="shared" si="3"/>
        <v>129</v>
      </c>
      <c r="I41" s="92"/>
      <c r="J41" s="97"/>
      <c r="K41" s="98"/>
      <c r="L41" s="98"/>
    </row>
    <row r="42" spans="1:12" s="93" customFormat="1" ht="18.75" customHeight="1">
      <c r="A42" s="94" t="s">
        <v>80</v>
      </c>
      <c r="B42" s="99" t="s">
        <v>81</v>
      </c>
      <c r="C42" s="95" t="s">
        <v>43</v>
      </c>
      <c r="D42" s="95" t="s">
        <v>53</v>
      </c>
      <c r="E42" s="96">
        <v>4560123553294</v>
      </c>
      <c r="F42" s="91">
        <v>46</v>
      </c>
      <c r="G42" s="91">
        <f t="shared" si="0"/>
        <v>10</v>
      </c>
      <c r="H42" s="91">
        <f t="shared" si="3"/>
        <v>56</v>
      </c>
      <c r="I42" s="92"/>
      <c r="J42" s="97"/>
      <c r="K42" s="98"/>
      <c r="L42" s="98"/>
    </row>
    <row r="43" spans="1:12" s="93" customFormat="1" ht="18.75" customHeight="1">
      <c r="A43" s="94" t="s">
        <v>82</v>
      </c>
      <c r="B43" s="99" t="s">
        <v>83</v>
      </c>
      <c r="C43" s="101" t="s">
        <v>99</v>
      </c>
      <c r="D43" s="95" t="s">
        <v>51</v>
      </c>
      <c r="E43" s="96">
        <v>4560123553298</v>
      </c>
      <c r="F43" s="91">
        <v>27</v>
      </c>
      <c r="G43" s="91">
        <f t="shared" si="0"/>
        <v>6</v>
      </c>
      <c r="H43" s="91">
        <f t="shared" si="3"/>
        <v>33</v>
      </c>
      <c r="I43" s="92"/>
      <c r="J43" s="97"/>
      <c r="K43" s="98"/>
      <c r="L43" s="98"/>
    </row>
    <row r="44" spans="1:12" s="93" customFormat="1" ht="18.75" customHeight="1">
      <c r="A44" s="94" t="s">
        <v>82</v>
      </c>
      <c r="B44" s="99" t="s">
        <v>83</v>
      </c>
      <c r="C44" s="101" t="s">
        <v>99</v>
      </c>
      <c r="D44" s="95" t="s">
        <v>59</v>
      </c>
      <c r="E44" s="96">
        <v>4560123553299</v>
      </c>
      <c r="F44" s="91">
        <v>101</v>
      </c>
      <c r="G44" s="91">
        <f t="shared" si="0"/>
        <v>22</v>
      </c>
      <c r="H44" s="91">
        <f t="shared" si="3"/>
        <v>123</v>
      </c>
      <c r="I44" s="92"/>
      <c r="J44" s="97"/>
      <c r="K44" s="98"/>
      <c r="L44" s="98"/>
    </row>
    <row r="45" spans="1:12" s="93" customFormat="1" ht="18.75" customHeight="1">
      <c r="A45" s="94" t="s">
        <v>82</v>
      </c>
      <c r="B45" s="99" t="s">
        <v>83</v>
      </c>
      <c r="C45" s="101" t="s">
        <v>99</v>
      </c>
      <c r="D45" s="95" t="s">
        <v>52</v>
      </c>
      <c r="E45" s="96">
        <v>4560123553297</v>
      </c>
      <c r="F45" s="91">
        <v>119</v>
      </c>
      <c r="G45" s="91">
        <f t="shared" si="0"/>
        <v>25</v>
      </c>
      <c r="H45" s="91">
        <f t="shared" si="3"/>
        <v>144</v>
      </c>
      <c r="I45" s="92"/>
      <c r="J45" s="97"/>
      <c r="K45" s="98"/>
      <c r="L45" s="98"/>
    </row>
    <row r="46" spans="1:12" s="93" customFormat="1" ht="18.75" customHeight="1">
      <c r="A46" s="94" t="s">
        <v>82</v>
      </c>
      <c r="B46" s="99" t="s">
        <v>83</v>
      </c>
      <c r="C46" s="101" t="s">
        <v>99</v>
      </c>
      <c r="D46" s="95" t="s">
        <v>53</v>
      </c>
      <c r="E46" s="96">
        <v>4560123553300</v>
      </c>
      <c r="F46" s="91">
        <v>84</v>
      </c>
      <c r="G46" s="91">
        <f t="shared" si="0"/>
        <v>18</v>
      </c>
      <c r="H46" s="91">
        <f t="shared" si="3"/>
        <v>102</v>
      </c>
      <c r="I46" s="92"/>
      <c r="J46" s="97"/>
      <c r="K46" s="98"/>
      <c r="L46" s="98"/>
    </row>
    <row r="47" spans="1:12" s="93" customFormat="1" ht="18.75" customHeight="1">
      <c r="A47" s="94" t="s">
        <v>84</v>
      </c>
      <c r="B47" s="99" t="s">
        <v>85</v>
      </c>
      <c r="C47" s="101" t="s">
        <v>58</v>
      </c>
      <c r="D47" s="95" t="s">
        <v>51</v>
      </c>
      <c r="E47" s="96">
        <v>4560123553309</v>
      </c>
      <c r="F47" s="91">
        <v>10</v>
      </c>
      <c r="G47" s="91">
        <f t="shared" si="0"/>
        <v>3</v>
      </c>
      <c r="H47" s="91">
        <f t="shared" si="3"/>
        <v>13</v>
      </c>
      <c r="I47" s="92"/>
      <c r="J47" s="97"/>
      <c r="K47" s="98"/>
      <c r="L47" s="98"/>
    </row>
    <row r="48" spans="1:12" s="93" customFormat="1" ht="18.75" customHeight="1">
      <c r="A48" s="94" t="s">
        <v>84</v>
      </c>
      <c r="B48" s="99" t="s">
        <v>85</v>
      </c>
      <c r="C48" s="101" t="s">
        <v>58</v>
      </c>
      <c r="D48" s="95" t="s">
        <v>59</v>
      </c>
      <c r="E48" s="96">
        <v>4560123553310</v>
      </c>
      <c r="F48" s="91">
        <v>34</v>
      </c>
      <c r="G48" s="91">
        <f t="shared" si="0"/>
        <v>8</v>
      </c>
      <c r="H48" s="91">
        <f t="shared" si="3"/>
        <v>42</v>
      </c>
      <c r="I48" s="92"/>
      <c r="J48" s="97"/>
      <c r="K48" s="98"/>
      <c r="L48" s="98"/>
    </row>
    <row r="49" spans="1:12" s="93" customFormat="1" ht="18.75" customHeight="1">
      <c r="A49" s="94" t="s">
        <v>84</v>
      </c>
      <c r="B49" s="99" t="s">
        <v>85</v>
      </c>
      <c r="C49" s="101" t="s">
        <v>58</v>
      </c>
      <c r="D49" s="95" t="s">
        <v>52</v>
      </c>
      <c r="E49" s="96">
        <v>4560123553311</v>
      </c>
      <c r="F49" s="91">
        <v>43</v>
      </c>
      <c r="G49" s="91">
        <f t="shared" si="0"/>
        <v>10</v>
      </c>
      <c r="H49" s="91">
        <f t="shared" si="3"/>
        <v>53</v>
      </c>
      <c r="I49" s="92"/>
      <c r="J49" s="97"/>
      <c r="K49" s="98"/>
      <c r="L49" s="98"/>
    </row>
    <row r="50" spans="1:12" s="93" customFormat="1" ht="18.75" customHeight="1">
      <c r="A50" s="94" t="s">
        <v>84</v>
      </c>
      <c r="B50" s="99" t="s">
        <v>85</v>
      </c>
      <c r="C50" s="101" t="s">
        <v>58</v>
      </c>
      <c r="D50" s="95" t="s">
        <v>53</v>
      </c>
      <c r="E50" s="96">
        <v>4560123553312</v>
      </c>
      <c r="F50" s="91">
        <v>19</v>
      </c>
      <c r="G50" s="91">
        <f t="shared" si="0"/>
        <v>4</v>
      </c>
      <c r="H50" s="91">
        <f t="shared" si="3"/>
        <v>23</v>
      </c>
      <c r="I50" s="92"/>
      <c r="J50" s="97"/>
      <c r="K50" s="98"/>
      <c r="L50" s="98"/>
    </row>
    <row r="51" spans="1:12" s="93" customFormat="1" ht="18.75" customHeight="1">
      <c r="A51" s="94" t="s">
        <v>86</v>
      </c>
      <c r="B51" s="99" t="s">
        <v>87</v>
      </c>
      <c r="C51" s="101" t="s">
        <v>37</v>
      </c>
      <c r="D51" s="95" t="s">
        <v>51</v>
      </c>
      <c r="E51" s="96">
        <v>4560123553317</v>
      </c>
      <c r="F51" s="91">
        <v>7</v>
      </c>
      <c r="G51" s="91">
        <f t="shared" si="0"/>
        <v>2</v>
      </c>
      <c r="H51" s="91">
        <f t="shared" si="3"/>
        <v>9</v>
      </c>
      <c r="I51" s="92"/>
      <c r="J51" s="97"/>
      <c r="K51" s="98"/>
      <c r="L51" s="98"/>
    </row>
    <row r="52" spans="1:12" s="93" customFormat="1" ht="18.75" customHeight="1">
      <c r="A52" s="94" t="s">
        <v>86</v>
      </c>
      <c r="B52" s="99" t="s">
        <v>87</v>
      </c>
      <c r="C52" s="101" t="s">
        <v>37</v>
      </c>
      <c r="D52" s="95" t="s">
        <v>59</v>
      </c>
      <c r="E52" s="96">
        <v>4560123553318</v>
      </c>
      <c r="F52" s="91">
        <v>17</v>
      </c>
      <c r="G52" s="91">
        <f t="shared" si="0"/>
        <v>4</v>
      </c>
      <c r="H52" s="91">
        <f t="shared" si="3"/>
        <v>21</v>
      </c>
      <c r="I52" s="92"/>
      <c r="J52" s="97"/>
      <c r="K52" s="98"/>
      <c r="L52" s="98"/>
    </row>
    <row r="53" spans="1:12" s="93" customFormat="1" ht="18.75" customHeight="1">
      <c r="A53" s="94" t="s">
        <v>86</v>
      </c>
      <c r="B53" s="99" t="s">
        <v>87</v>
      </c>
      <c r="C53" s="101" t="s">
        <v>37</v>
      </c>
      <c r="D53" s="95" t="s">
        <v>52</v>
      </c>
      <c r="E53" s="96">
        <v>4560123553319</v>
      </c>
      <c r="F53" s="91">
        <v>24</v>
      </c>
      <c r="G53" s="91">
        <f t="shared" si="0"/>
        <v>6</v>
      </c>
      <c r="H53" s="91">
        <f t="shared" si="3"/>
        <v>30</v>
      </c>
      <c r="I53" s="92"/>
      <c r="J53" s="97"/>
      <c r="K53" s="98"/>
      <c r="L53" s="98"/>
    </row>
    <row r="54" spans="1:12" s="93" customFormat="1" ht="18.75" customHeight="1">
      <c r="A54" s="94" t="s">
        <v>86</v>
      </c>
      <c r="B54" s="99" t="s">
        <v>87</v>
      </c>
      <c r="C54" s="101" t="s">
        <v>37</v>
      </c>
      <c r="D54" s="95" t="s">
        <v>53</v>
      </c>
      <c r="E54" s="96">
        <v>4560123553320</v>
      </c>
      <c r="F54" s="91">
        <v>18</v>
      </c>
      <c r="G54" s="91">
        <f t="shared" si="0"/>
        <v>4</v>
      </c>
      <c r="H54" s="91">
        <f t="shared" si="3"/>
        <v>22</v>
      </c>
      <c r="I54" s="92"/>
      <c r="J54" s="97"/>
      <c r="K54" s="98"/>
      <c r="L54" s="98"/>
    </row>
    <row r="55" spans="1:12" s="93" customFormat="1" ht="18.75" customHeight="1">
      <c r="A55" s="94" t="s">
        <v>88</v>
      </c>
      <c r="B55" s="99" t="s">
        <v>89</v>
      </c>
      <c r="C55" s="101" t="s">
        <v>102</v>
      </c>
      <c r="D55" s="95" t="s">
        <v>51</v>
      </c>
      <c r="E55" s="96">
        <v>4560123553313</v>
      </c>
      <c r="F55" s="91">
        <v>13</v>
      </c>
      <c r="G55" s="91">
        <f t="shared" si="0"/>
        <v>3</v>
      </c>
      <c r="H55" s="91">
        <f t="shared" si="3"/>
        <v>16</v>
      </c>
      <c r="I55" s="92"/>
      <c r="J55" s="97"/>
      <c r="K55" s="98"/>
      <c r="L55" s="98"/>
    </row>
    <row r="56" spans="1:12" s="93" customFormat="1" ht="18.75" customHeight="1">
      <c r="A56" s="94" t="s">
        <v>88</v>
      </c>
      <c r="B56" s="99" t="s">
        <v>89</v>
      </c>
      <c r="C56" s="101" t="s">
        <v>102</v>
      </c>
      <c r="D56" s="95" t="s">
        <v>59</v>
      </c>
      <c r="E56" s="96">
        <v>4560123553315</v>
      </c>
      <c r="F56" s="91">
        <v>42</v>
      </c>
      <c r="G56" s="91">
        <f t="shared" si="0"/>
        <v>9</v>
      </c>
      <c r="H56" s="91">
        <f t="shared" si="3"/>
        <v>51</v>
      </c>
      <c r="I56" s="92"/>
      <c r="J56" s="97"/>
      <c r="K56" s="98"/>
      <c r="L56" s="98"/>
    </row>
    <row r="57" spans="1:12" s="93" customFormat="1" ht="18.75" customHeight="1">
      <c r="A57" s="94" t="s">
        <v>88</v>
      </c>
      <c r="B57" s="99" t="s">
        <v>89</v>
      </c>
      <c r="C57" s="101" t="s">
        <v>102</v>
      </c>
      <c r="D57" s="95" t="s">
        <v>52</v>
      </c>
      <c r="E57" s="96">
        <v>4560123553314</v>
      </c>
      <c r="F57" s="91">
        <v>53</v>
      </c>
      <c r="G57" s="91">
        <f t="shared" si="0"/>
        <v>12</v>
      </c>
      <c r="H57" s="91">
        <f t="shared" si="3"/>
        <v>65</v>
      </c>
      <c r="I57" s="92"/>
      <c r="J57" s="97"/>
      <c r="K57" s="98"/>
      <c r="L57" s="98"/>
    </row>
    <row r="58" spans="1:12" s="93" customFormat="1" ht="18.75" customHeight="1">
      <c r="A58" s="94" t="s">
        <v>88</v>
      </c>
      <c r="B58" s="99" t="s">
        <v>89</v>
      </c>
      <c r="C58" s="101" t="s">
        <v>102</v>
      </c>
      <c r="D58" s="95" t="s">
        <v>53</v>
      </c>
      <c r="E58" s="96">
        <v>4560123553316</v>
      </c>
      <c r="F58" s="91">
        <v>36</v>
      </c>
      <c r="G58" s="91">
        <f t="shared" si="0"/>
        <v>8</v>
      </c>
      <c r="H58" s="91">
        <f t="shared" si="3"/>
        <v>44</v>
      </c>
      <c r="I58" s="92"/>
      <c r="J58" s="97"/>
      <c r="K58" s="98"/>
      <c r="L58" s="98"/>
    </row>
    <row r="59" spans="1:12" s="93" customFormat="1" ht="18.75" customHeight="1">
      <c r="A59" s="94" t="s">
        <v>90</v>
      </c>
      <c r="B59" s="99" t="s">
        <v>91</v>
      </c>
      <c r="C59" s="101" t="s">
        <v>43</v>
      </c>
      <c r="D59" s="95" t="s">
        <v>51</v>
      </c>
      <c r="E59" s="96">
        <v>4560123553324</v>
      </c>
      <c r="F59" s="91">
        <v>21</v>
      </c>
      <c r="G59" s="91">
        <f t="shared" si="0"/>
        <v>5</v>
      </c>
      <c r="H59" s="91">
        <f t="shared" si="3"/>
        <v>26</v>
      </c>
      <c r="I59" s="92"/>
      <c r="J59" s="97"/>
      <c r="K59" s="98"/>
      <c r="L59" s="98"/>
    </row>
    <row r="60" spans="1:12" s="93" customFormat="1" ht="18.75" customHeight="1">
      <c r="A60" s="94" t="s">
        <v>90</v>
      </c>
      <c r="B60" s="99" t="s">
        <v>91</v>
      </c>
      <c r="C60" s="101" t="s">
        <v>43</v>
      </c>
      <c r="D60" s="95" t="s">
        <v>59</v>
      </c>
      <c r="E60" s="96">
        <v>4560123553321</v>
      </c>
      <c r="F60" s="91">
        <v>79</v>
      </c>
      <c r="G60" s="91">
        <f t="shared" si="0"/>
        <v>17</v>
      </c>
      <c r="H60" s="91">
        <f t="shared" si="3"/>
        <v>96</v>
      </c>
      <c r="I60" s="92"/>
      <c r="J60" s="97"/>
      <c r="K60" s="98"/>
      <c r="L60" s="98"/>
    </row>
    <row r="61" spans="1:12" s="93" customFormat="1" ht="18.75" customHeight="1">
      <c r="A61" s="94" t="s">
        <v>90</v>
      </c>
      <c r="B61" s="99" t="s">
        <v>91</v>
      </c>
      <c r="C61" s="101" t="s">
        <v>43</v>
      </c>
      <c r="D61" s="95" t="s">
        <v>52</v>
      </c>
      <c r="E61" s="96">
        <v>4560123553322</v>
      </c>
      <c r="F61" s="91">
        <v>86</v>
      </c>
      <c r="G61" s="91">
        <f t="shared" si="0"/>
        <v>19</v>
      </c>
      <c r="H61" s="91">
        <f t="shared" si="3"/>
        <v>105</v>
      </c>
      <c r="I61" s="92"/>
      <c r="J61" s="97"/>
      <c r="K61" s="98"/>
      <c r="L61" s="98"/>
    </row>
    <row r="62" spans="1:12" s="93" customFormat="1" ht="18.75" customHeight="1">
      <c r="A62" s="94" t="s">
        <v>90</v>
      </c>
      <c r="B62" s="99" t="s">
        <v>91</v>
      </c>
      <c r="C62" s="101" t="s">
        <v>43</v>
      </c>
      <c r="D62" s="95" t="s">
        <v>53</v>
      </c>
      <c r="E62" s="96">
        <v>4560123553323</v>
      </c>
      <c r="F62" s="91">
        <v>59</v>
      </c>
      <c r="G62" s="91">
        <f t="shared" si="0"/>
        <v>13</v>
      </c>
      <c r="H62" s="91">
        <f t="shared" si="3"/>
        <v>72</v>
      </c>
      <c r="I62" s="92"/>
      <c r="J62" s="97"/>
      <c r="K62" s="98"/>
      <c r="L62" s="98"/>
    </row>
    <row r="63" spans="1:12" s="93" customFormat="1" ht="18.75" customHeight="1">
      <c r="A63" s="94" t="s">
        <v>92</v>
      </c>
      <c r="B63" s="99" t="s">
        <v>93</v>
      </c>
      <c r="C63" s="101" t="s">
        <v>100</v>
      </c>
      <c r="D63" s="95" t="s">
        <v>51</v>
      </c>
      <c r="E63" s="96">
        <v>4560123553328</v>
      </c>
      <c r="F63" s="91">
        <v>8</v>
      </c>
      <c r="G63" s="91">
        <f t="shared" si="0"/>
        <v>2</v>
      </c>
      <c r="H63" s="91">
        <f t="shared" si="3"/>
        <v>10</v>
      </c>
      <c r="I63" s="92"/>
      <c r="J63" s="97"/>
      <c r="K63" s="98"/>
      <c r="L63" s="98"/>
    </row>
    <row r="64" spans="1:12" s="93" customFormat="1" ht="18.75" customHeight="1">
      <c r="A64" s="94" t="s">
        <v>92</v>
      </c>
      <c r="B64" s="99" t="s">
        <v>93</v>
      </c>
      <c r="C64" s="101" t="s">
        <v>100</v>
      </c>
      <c r="D64" s="95" t="s">
        <v>59</v>
      </c>
      <c r="E64" s="96">
        <v>4560123553325</v>
      </c>
      <c r="F64" s="91">
        <v>67</v>
      </c>
      <c r="G64" s="91">
        <f t="shared" si="0"/>
        <v>15</v>
      </c>
      <c r="H64" s="91">
        <f t="shared" si="3"/>
        <v>82</v>
      </c>
      <c r="I64" s="92"/>
      <c r="J64" s="97"/>
      <c r="K64" s="98"/>
      <c r="L64" s="98"/>
    </row>
    <row r="65" spans="1:12" s="93" customFormat="1" ht="18.75" customHeight="1">
      <c r="A65" s="94" t="s">
        <v>92</v>
      </c>
      <c r="B65" s="99" t="s">
        <v>93</v>
      </c>
      <c r="C65" s="101" t="s">
        <v>100</v>
      </c>
      <c r="D65" s="95" t="s">
        <v>52</v>
      </c>
      <c r="E65" s="96">
        <v>4560123553326</v>
      </c>
      <c r="F65" s="91">
        <v>77</v>
      </c>
      <c r="G65" s="91">
        <f t="shared" si="0"/>
        <v>17</v>
      </c>
      <c r="H65" s="91">
        <f t="shared" si="3"/>
        <v>94</v>
      </c>
      <c r="I65" s="92"/>
      <c r="J65" s="97"/>
      <c r="K65" s="98"/>
      <c r="L65" s="98"/>
    </row>
    <row r="66" spans="1:12" s="93" customFormat="1" ht="18.75" customHeight="1">
      <c r="A66" s="94" t="s">
        <v>92</v>
      </c>
      <c r="B66" s="99" t="s">
        <v>93</v>
      </c>
      <c r="C66" s="101" t="s">
        <v>100</v>
      </c>
      <c r="D66" s="95" t="s">
        <v>53</v>
      </c>
      <c r="E66" s="96">
        <v>4560123553327</v>
      </c>
      <c r="F66" s="91">
        <v>33</v>
      </c>
      <c r="G66" s="91">
        <f t="shared" si="0"/>
        <v>7</v>
      </c>
      <c r="H66" s="91">
        <f t="shared" si="3"/>
        <v>40</v>
      </c>
      <c r="I66" s="92"/>
      <c r="J66" s="97"/>
      <c r="K66" s="98"/>
      <c r="L66" s="98"/>
    </row>
    <row r="67" spans="1:12" s="93" customFormat="1" ht="18.75" customHeight="1">
      <c r="A67" s="94" t="s">
        <v>94</v>
      </c>
      <c r="B67" s="99" t="s">
        <v>95</v>
      </c>
      <c r="C67" s="101" t="s">
        <v>43</v>
      </c>
      <c r="D67" s="95" t="s">
        <v>51</v>
      </c>
      <c r="E67" s="96">
        <v>4560123553301</v>
      </c>
      <c r="F67" s="91">
        <v>5</v>
      </c>
      <c r="G67" s="91">
        <f t="shared" si="0"/>
        <v>2</v>
      </c>
      <c r="H67" s="91">
        <f t="shared" si="3"/>
        <v>7</v>
      </c>
      <c r="I67" s="92"/>
      <c r="J67" s="97"/>
      <c r="K67" s="98"/>
      <c r="L67" s="98"/>
    </row>
    <row r="68" spans="1:12" s="93" customFormat="1" ht="18.75" customHeight="1">
      <c r="A68" s="94" t="s">
        <v>94</v>
      </c>
      <c r="B68" s="99" t="s">
        <v>95</v>
      </c>
      <c r="C68" s="101" t="s">
        <v>43</v>
      </c>
      <c r="D68" s="95" t="s">
        <v>59</v>
      </c>
      <c r="E68" s="96">
        <v>4560123553302</v>
      </c>
      <c r="F68" s="91">
        <v>16</v>
      </c>
      <c r="G68" s="91">
        <f t="shared" ref="G68:G74" si="4">ROUNDUP(F68*21%,0)</f>
        <v>4</v>
      </c>
      <c r="H68" s="91">
        <f t="shared" si="3"/>
        <v>20</v>
      </c>
      <c r="I68" s="92"/>
      <c r="J68" s="97"/>
      <c r="K68" s="98"/>
      <c r="L68" s="98"/>
    </row>
    <row r="69" spans="1:12" s="93" customFormat="1" ht="18.75" customHeight="1">
      <c r="A69" s="94" t="s">
        <v>94</v>
      </c>
      <c r="B69" s="99" t="s">
        <v>95</v>
      </c>
      <c r="C69" s="101" t="s">
        <v>43</v>
      </c>
      <c r="D69" s="95" t="s">
        <v>52</v>
      </c>
      <c r="E69" s="96">
        <v>4560123553303</v>
      </c>
      <c r="F69" s="91">
        <v>26</v>
      </c>
      <c r="G69" s="91">
        <f t="shared" si="4"/>
        <v>6</v>
      </c>
      <c r="H69" s="91">
        <f t="shared" si="3"/>
        <v>32</v>
      </c>
      <c r="I69" s="92"/>
      <c r="J69" s="97"/>
      <c r="K69" s="98"/>
      <c r="L69" s="98"/>
    </row>
    <row r="70" spans="1:12" s="93" customFormat="1" ht="18.75" customHeight="1">
      <c r="A70" s="94" t="s">
        <v>94</v>
      </c>
      <c r="B70" s="99" t="s">
        <v>95</v>
      </c>
      <c r="C70" s="101" t="s">
        <v>43</v>
      </c>
      <c r="D70" s="95" t="s">
        <v>53</v>
      </c>
      <c r="E70" s="96">
        <v>4560123553304</v>
      </c>
      <c r="F70" s="91">
        <v>14</v>
      </c>
      <c r="G70" s="91">
        <f t="shared" si="4"/>
        <v>3</v>
      </c>
      <c r="H70" s="91">
        <f t="shared" si="3"/>
        <v>17</v>
      </c>
      <c r="I70" s="92"/>
      <c r="J70" s="97"/>
      <c r="K70" s="98"/>
      <c r="L70" s="98"/>
    </row>
    <row r="71" spans="1:12" s="93" customFormat="1" ht="18.75" customHeight="1">
      <c r="A71" s="94" t="s">
        <v>96</v>
      </c>
      <c r="B71" s="99" t="s">
        <v>97</v>
      </c>
      <c r="C71" s="101" t="s">
        <v>102</v>
      </c>
      <c r="D71" s="95" t="s">
        <v>51</v>
      </c>
      <c r="E71" s="96">
        <v>4560123553307</v>
      </c>
      <c r="F71" s="91">
        <v>29</v>
      </c>
      <c r="G71" s="91">
        <f t="shared" si="4"/>
        <v>7</v>
      </c>
      <c r="H71" s="91">
        <f t="shared" si="3"/>
        <v>36</v>
      </c>
      <c r="I71" s="92"/>
      <c r="J71" s="97"/>
      <c r="K71" s="98"/>
      <c r="L71" s="98"/>
    </row>
    <row r="72" spans="1:12" s="93" customFormat="1" ht="18.75" customHeight="1">
      <c r="A72" s="94" t="s">
        <v>96</v>
      </c>
      <c r="B72" s="99" t="s">
        <v>97</v>
      </c>
      <c r="C72" s="101" t="s">
        <v>102</v>
      </c>
      <c r="D72" s="95" t="s">
        <v>59</v>
      </c>
      <c r="E72" s="96">
        <v>4560123553305</v>
      </c>
      <c r="F72" s="91">
        <v>122</v>
      </c>
      <c r="G72" s="91">
        <f t="shared" si="4"/>
        <v>26</v>
      </c>
      <c r="H72" s="91">
        <f t="shared" si="3"/>
        <v>148</v>
      </c>
      <c r="I72" s="92"/>
      <c r="J72" s="97"/>
      <c r="K72" s="98"/>
      <c r="L72" s="98"/>
    </row>
    <row r="73" spans="1:12" s="93" customFormat="1" ht="18.75" customHeight="1">
      <c r="A73" s="94" t="s">
        <v>96</v>
      </c>
      <c r="B73" s="99" t="s">
        <v>97</v>
      </c>
      <c r="C73" s="101" t="s">
        <v>102</v>
      </c>
      <c r="D73" s="95" t="s">
        <v>52</v>
      </c>
      <c r="E73" s="96">
        <v>4560123553308</v>
      </c>
      <c r="F73" s="91">
        <v>142</v>
      </c>
      <c r="G73" s="91">
        <f t="shared" si="4"/>
        <v>30</v>
      </c>
      <c r="H73" s="91">
        <f t="shared" si="3"/>
        <v>172</v>
      </c>
      <c r="I73" s="92"/>
      <c r="J73" s="97"/>
      <c r="K73" s="98"/>
      <c r="L73" s="98"/>
    </row>
    <row r="74" spans="1:12" s="93" customFormat="1" ht="18.75" customHeight="1">
      <c r="A74" s="94" t="s">
        <v>96</v>
      </c>
      <c r="B74" s="99" t="s">
        <v>97</v>
      </c>
      <c r="C74" s="101" t="s">
        <v>102</v>
      </c>
      <c r="D74" s="95" t="s">
        <v>53</v>
      </c>
      <c r="E74" s="96">
        <v>4560123553306</v>
      </c>
      <c r="F74" s="91">
        <v>88</v>
      </c>
      <c r="G74" s="91">
        <f t="shared" si="4"/>
        <v>19</v>
      </c>
      <c r="H74" s="91">
        <f t="shared" si="3"/>
        <v>107</v>
      </c>
      <c r="I74" s="92"/>
      <c r="J74" s="97"/>
      <c r="K74" s="98"/>
      <c r="L74" s="98"/>
    </row>
    <row r="75" spans="1:12" ht="15.95" customHeight="1">
      <c r="H75" s="68">
        <f>SUM(H3:H74)</f>
        <v>3344</v>
      </c>
    </row>
    <row r="76" spans="1:12" ht="15.95" customHeight="1"/>
    <row r="77" spans="1:12" ht="15.95" customHeight="1"/>
    <row r="78" spans="1:12" ht="15.95" customHeight="1"/>
    <row r="79" spans="1:12" ht="15.95" customHeight="1"/>
    <row r="80" spans="1:12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</sheetData>
  <autoFilter ref="A2:L46" xr:uid="{00000000-0009-0000-0000-000001000000}"/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3461B-BC25-4ED4-8DBC-F889ECCC4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B8122-8668-4A1B-B13E-90DC1811BB9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cc099e4b-e381-4360-bcff-5e1f51ab48dc"/>
    <ds:schemaRef ds:uri="http://schemas.microsoft.com/office/infopath/2007/PartnerControls"/>
    <ds:schemaRef ds:uri="4bf10b48-52f7-4ad4-b1e1-de514cec68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3C9DF2-DF8D-4FC2-86C1-6A783754A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</vt:lpstr>
      <vt:lpstr>DETAIL!Print_Area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Quynh Phan Le Dieu</cp:lastModifiedBy>
  <cp:lastPrinted>2024-05-27T09:58:38Z</cp:lastPrinted>
  <dcterms:created xsi:type="dcterms:W3CDTF">2020-11-11T02:21:38Z</dcterms:created>
  <dcterms:modified xsi:type="dcterms:W3CDTF">2025-09-24T08:21:57Z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