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OCTOBERS VERY OWN/8-FW25/2-PRODUCTION/1-CUSTOMER-ORDER/3. MINI OG Q3 2025/"/>
    </mc:Choice>
  </mc:AlternateContent>
  <xr:revisionPtr revIDLastSave="395" documentId="13_ncr:1_{04655B7F-990D-447C-8DD3-D543AA4C3F5F}" xr6:coauthVersionLast="47" xr6:coauthVersionMax="47" xr10:uidLastSave="{2B66B0CA-E7DA-4137-B1F0-FC60170B7073}"/>
  <bookViews>
    <workbookView xWindow="-110" yWindow="-110" windowWidth="19420" windowHeight="10300" tabRatio="738" xr2:uid="{AE6BB817-CB38-5747-85BD-38225D445297}"/>
  </bookViews>
  <sheets>
    <sheet name="PUR.QT-2.BM1" sheetId="7" r:id="rId1"/>
    <sheet name="M-0425-KT-6048" sheetId="1" r:id="rId2"/>
    <sheet name="M-0425-KT-6049" sheetId="3" r:id="rId3"/>
    <sheet name="M-0425-KT-6052" sheetId="4" r:id="rId4"/>
    <sheet name="M-0425-KB-6055" sheetId="5" r:id="rId5"/>
    <sheet name="M-0425-KT-6050" sheetId="6" r:id="rId6"/>
  </sheets>
  <externalReferences>
    <externalReference r:id="rId7"/>
  </externalReferences>
  <definedNames>
    <definedName name="_Fill" hidden="1">#REF!</definedName>
    <definedName name="INTERNAL_INVOICE">[1]UN!#REF!</definedName>
    <definedName name="KKKKK">[1]UN!#REF!</definedName>
    <definedName name="_xlnm.Print_Area" localSheetId="0">'PUR.QT-2.BM1'!$A$1:$N$21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3" i="1"/>
  <c r="I13" i="6"/>
  <c r="I14" i="6"/>
  <c r="I15" i="6"/>
  <c r="I16" i="6"/>
  <c r="I17" i="6"/>
  <c r="I18" i="6"/>
  <c r="I19" i="6"/>
  <c r="I12" i="6"/>
  <c r="I4" i="6"/>
  <c r="I5" i="6"/>
  <c r="I6" i="6"/>
  <c r="I7" i="6"/>
  <c r="I8" i="6"/>
  <c r="I9" i="6"/>
  <c r="I10" i="6"/>
  <c r="I3" i="6"/>
  <c r="I4" i="5"/>
  <c r="I5" i="5"/>
  <c r="I6" i="5"/>
  <c r="I7" i="5"/>
  <c r="I8" i="5"/>
  <c r="I9" i="5"/>
  <c r="I10" i="5"/>
  <c r="I3" i="5"/>
  <c r="I28" i="4"/>
  <c r="I22" i="4"/>
  <c r="I23" i="4"/>
  <c r="I24" i="4"/>
  <c r="I25" i="4"/>
  <c r="I26" i="4"/>
  <c r="I27" i="4"/>
  <c r="I21" i="4"/>
  <c r="I31" i="4"/>
  <c r="I32" i="4"/>
  <c r="I33" i="4"/>
  <c r="I34" i="4"/>
  <c r="I35" i="4"/>
  <c r="I36" i="4"/>
  <c r="I37" i="4"/>
  <c r="I30" i="4"/>
  <c r="I13" i="4"/>
  <c r="I14" i="4"/>
  <c r="I15" i="4"/>
  <c r="I16" i="4"/>
  <c r="I17" i="4"/>
  <c r="I18" i="4"/>
  <c r="I19" i="4"/>
  <c r="I12" i="4"/>
  <c r="I4" i="4"/>
  <c r="I5" i="4"/>
  <c r="I6" i="4"/>
  <c r="I7" i="4"/>
  <c r="I8" i="4"/>
  <c r="I9" i="4"/>
  <c r="I10" i="4"/>
  <c r="I3" i="4"/>
  <c r="I31" i="3"/>
  <c r="I32" i="3"/>
  <c r="I33" i="3"/>
  <c r="I34" i="3"/>
  <c r="I35" i="3"/>
  <c r="I36" i="3"/>
  <c r="I37" i="3"/>
  <c r="I30" i="3"/>
  <c r="I22" i="3"/>
  <c r="I23" i="3"/>
  <c r="I24" i="3"/>
  <c r="I25" i="3"/>
  <c r="I26" i="3"/>
  <c r="I27" i="3"/>
  <c r="I28" i="3"/>
  <c r="I21" i="3"/>
  <c r="I13" i="3"/>
  <c r="I14" i="3"/>
  <c r="I15" i="3"/>
  <c r="I16" i="3"/>
  <c r="I17" i="3"/>
  <c r="I18" i="3"/>
  <c r="I19" i="3"/>
  <c r="I12" i="3"/>
  <c r="I4" i="3"/>
  <c r="I5" i="3"/>
  <c r="I6" i="3"/>
  <c r="I7" i="3"/>
  <c r="I8" i="3"/>
  <c r="I9" i="3"/>
  <c r="I10" i="3"/>
  <c r="I3" i="3"/>
  <c r="I31" i="1"/>
  <c r="I32" i="1"/>
  <c r="I33" i="1"/>
  <c r="I34" i="1"/>
  <c r="I35" i="1"/>
  <c r="I36" i="1"/>
  <c r="I37" i="1"/>
  <c r="I30" i="1"/>
  <c r="I22" i="1"/>
  <c r="I23" i="1"/>
  <c r="I24" i="1"/>
  <c r="I25" i="1"/>
  <c r="I26" i="1"/>
  <c r="I27" i="1"/>
  <c r="I28" i="1"/>
  <c r="I21" i="1"/>
  <c r="I13" i="1"/>
  <c r="I14" i="1"/>
  <c r="I15" i="1"/>
  <c r="I16" i="1"/>
  <c r="I17" i="1"/>
  <c r="I18" i="1"/>
  <c r="I19" i="1"/>
  <c r="I12" i="1"/>
  <c r="I38" i="1" l="1"/>
  <c r="I11" i="7" s="1"/>
  <c r="I47" i="6"/>
  <c r="I15" i="7" s="1"/>
  <c r="K15" i="7" s="1"/>
  <c r="M15" i="7" s="1"/>
  <c r="H47" i="6"/>
  <c r="I39" i="6"/>
  <c r="I40" i="6"/>
  <c r="I41" i="6"/>
  <c r="I42" i="6"/>
  <c r="I43" i="6"/>
  <c r="I44" i="6"/>
  <c r="I45" i="6"/>
  <c r="I46" i="6"/>
  <c r="I37" i="6"/>
  <c r="I36" i="6"/>
  <c r="I35" i="6"/>
  <c r="I34" i="6"/>
  <c r="I33" i="6"/>
  <c r="I32" i="6"/>
  <c r="I31" i="6"/>
  <c r="I30" i="6"/>
  <c r="I28" i="6"/>
  <c r="I27" i="6"/>
  <c r="I26" i="6"/>
  <c r="I25" i="6"/>
  <c r="I24" i="6"/>
  <c r="I23" i="6"/>
  <c r="I22" i="6"/>
  <c r="I21" i="6"/>
  <c r="I38" i="5"/>
  <c r="I14" i="7" s="1"/>
  <c r="K14" i="7" s="1"/>
  <c r="M14" i="7" s="1"/>
  <c r="H38" i="5"/>
  <c r="I37" i="5"/>
  <c r="I36" i="5"/>
  <c r="I35" i="5"/>
  <c r="I34" i="5"/>
  <c r="I33" i="5"/>
  <c r="I32" i="5"/>
  <c r="I31" i="5"/>
  <c r="I30" i="5"/>
  <c r="I28" i="5"/>
  <c r="I27" i="5"/>
  <c r="I26" i="5"/>
  <c r="I25" i="5"/>
  <c r="I24" i="5"/>
  <c r="I23" i="5"/>
  <c r="I22" i="5"/>
  <c r="I21" i="5"/>
  <c r="I19" i="5"/>
  <c r="I18" i="5"/>
  <c r="I17" i="5"/>
  <c r="I16" i="5"/>
  <c r="I15" i="5"/>
  <c r="I14" i="5"/>
  <c r="I13" i="5"/>
  <c r="I12" i="5"/>
  <c r="H38" i="4"/>
  <c r="H38" i="3"/>
  <c r="I38" i="4" l="1"/>
  <c r="I13" i="7" s="1"/>
  <c r="K13" i="7" s="1"/>
  <c r="M13" i="7" s="1"/>
  <c r="I38" i="3"/>
  <c r="I12" i="7" s="1"/>
  <c r="I18" i="7" l="1"/>
  <c r="K12" i="7"/>
  <c r="M12" i="7" s="1"/>
  <c r="K11" i="7"/>
  <c r="M11" i="7" l="1"/>
  <c r="M18" i="7" s="1"/>
  <c r="K18" i="7"/>
</calcChain>
</file>

<file path=xl/sharedStrings.xml><?xml version="1.0" encoding="utf-8"?>
<sst xmlns="http://schemas.openxmlformats.org/spreadsheetml/2006/main" count="1134" uniqueCount="251">
  <si>
    <t>ITEM</t>
  </si>
  <si>
    <t>COLOUR</t>
  </si>
  <si>
    <t>STYLE #</t>
  </si>
  <si>
    <t>ITEM TYPE</t>
  </si>
  <si>
    <t>SIZE</t>
  </si>
  <si>
    <t>UPC</t>
  </si>
  <si>
    <t>XS</t>
  </si>
  <si>
    <t>SM</t>
  </si>
  <si>
    <t>MD</t>
  </si>
  <si>
    <t>LG</t>
  </si>
  <si>
    <t>XL</t>
  </si>
  <si>
    <t>2XL</t>
  </si>
  <si>
    <t>3XL</t>
  </si>
  <si>
    <t>BLACK</t>
  </si>
  <si>
    <t>MINI OG HOODIE</t>
  </si>
  <si>
    <t>M-0425-KT-6048</t>
  </si>
  <si>
    <t>PULLOVER HOODIE</t>
  </si>
  <si>
    <t>T-SHIRT - SS</t>
  </si>
  <si>
    <t>XXS</t>
  </si>
  <si>
    <t>M-0425-KT-6049-BK-08</t>
  </si>
  <si>
    <t>M-0425-KT-6049-BK-01</t>
  </si>
  <si>
    <t>M-0425-KT-6049-BK-02</t>
  </si>
  <si>
    <t>M-0425-KT-6049-BK-03</t>
  </si>
  <si>
    <t>M-0425-KT-6049-BK-04</t>
  </si>
  <si>
    <t>M-0425-KT-6049-BK-05</t>
  </si>
  <si>
    <t>M-0425-KT-6049-BK-06</t>
  </si>
  <si>
    <t>M-0425-KT-6049-BK-07</t>
  </si>
  <si>
    <t>M-0425-KT-6048-PG-01</t>
  </si>
  <si>
    <t>M-0425-KT-6048-PG-02</t>
  </si>
  <si>
    <t>M-0425-KT-6048-PG-03</t>
  </si>
  <si>
    <t>M-0425-KT-6048-PG-04</t>
  </si>
  <si>
    <t>M-0425-KT-6048-PG-05</t>
  </si>
  <si>
    <t>M-0425-KT-6048-PG-06</t>
  </si>
  <si>
    <t>M-0425-KT-6048-PG-07</t>
  </si>
  <si>
    <t>M-0425-KT-6048-PG-08</t>
  </si>
  <si>
    <t>M-0425-KT-6048-34-01</t>
  </si>
  <si>
    <t>M-0425-KT-6048-34-02</t>
  </si>
  <si>
    <t>M-0425-KT-6048-34-03</t>
  </si>
  <si>
    <t>M-0425-KT-6048-34-04</t>
  </si>
  <si>
    <t>M-0425-KT-6048-34-05</t>
  </si>
  <si>
    <t>M-0425-KT-6048-34-06</t>
  </si>
  <si>
    <t>M-0425-KT-6048-34-07</t>
  </si>
  <si>
    <t>M-0425-KT-6048-34-08</t>
  </si>
  <si>
    <t>ASH HEATHER GREY</t>
  </si>
  <si>
    <t>NAVY</t>
  </si>
  <si>
    <t>SLATE BLUE</t>
  </si>
  <si>
    <t>M-0425-KT-6048-FLS-01</t>
  </si>
  <si>
    <t>M-0425-KT-6048-FLS-02</t>
  </si>
  <si>
    <t>M-0425-KT-6048-FLS-03</t>
  </si>
  <si>
    <t>M-0425-KT-6048-FLS-04</t>
  </si>
  <si>
    <t>M-0425-KT-6048-FLS-05</t>
  </si>
  <si>
    <t>M-0425-KT-6048-FLS-06</t>
  </si>
  <si>
    <t>M-0425-KT-6048-FLS-07</t>
  </si>
  <si>
    <t>M-0425-KT-6048-FLS-08</t>
  </si>
  <si>
    <t>M-0425-KT-6049</t>
  </si>
  <si>
    <t>MINI OG 1/4 ZIP MOCK NECK</t>
  </si>
  <si>
    <t>MOCKNECK</t>
  </si>
  <si>
    <t>M-0425-KT-6048-BK-01</t>
  </si>
  <si>
    <t>M-0425-KT-6048-BK-02</t>
  </si>
  <si>
    <t>M-0425-KT-6048-BK-03</t>
  </si>
  <si>
    <t>M-0425-KT-6048-BK-04</t>
  </si>
  <si>
    <t>M-0425-KT-6048-BK-05</t>
  </si>
  <si>
    <t>M-0425-KT-6048-BK-06</t>
  </si>
  <si>
    <t>M-0425-KT-6048-BK-07</t>
  </si>
  <si>
    <t>M-0425-KT-6048-BK-08</t>
  </si>
  <si>
    <t>M-0425-KT-6049-PG-01</t>
  </si>
  <si>
    <t>M-0425-KT-6049-PG-02</t>
  </si>
  <si>
    <t>M-0425-KT-6049-PG-03</t>
  </si>
  <si>
    <t>M-0425-KT-6049-PG-04</t>
  </si>
  <si>
    <t>M-0425-KT-6049-PG-05</t>
  </si>
  <si>
    <t>M-0425-KT-6049-PG-06</t>
  </si>
  <si>
    <t>M-0425-KT-6049-PG-07</t>
  </si>
  <si>
    <t>M-0425-KT-6049-PG-08</t>
  </si>
  <si>
    <t>M-0425-KT-6049-34-01</t>
  </si>
  <si>
    <t>M-0425-KT-6049-34-02</t>
  </si>
  <si>
    <t>M-0425-KT-6049-34-03</t>
  </si>
  <si>
    <t>M-0425-KT-6049-34-04</t>
  </si>
  <si>
    <t>M-0425-KT-6049-34-05</t>
  </si>
  <si>
    <t>M-0425-KT-6049-34-06</t>
  </si>
  <si>
    <t>M-0425-KT-6049-34-07</t>
  </si>
  <si>
    <t>M-0425-KT-6049-34-08</t>
  </si>
  <si>
    <t>M-0425-KT-6049-FLS-01</t>
  </si>
  <si>
    <t>M-0425-KT-6049-FLS-02</t>
  </si>
  <si>
    <t>M-0425-KT-6049-FLS-03</t>
  </si>
  <si>
    <t>M-0425-KT-6049-FLS-04</t>
  </si>
  <si>
    <t>M-0425-KT-6049-FLS-05</t>
  </si>
  <si>
    <t>M-0425-KT-6049-FLS-06</t>
  </si>
  <si>
    <t>M-0425-KT-6049-FLS-07</t>
  </si>
  <si>
    <t>M-0425-KT-6049-FLS-08</t>
  </si>
  <si>
    <t>M-0425-KT-6052</t>
  </si>
  <si>
    <t>MINI OG CREWNECK</t>
  </si>
  <si>
    <t>CREWNECK</t>
  </si>
  <si>
    <t>M-0425-KT-6052-BK-01</t>
  </si>
  <si>
    <t>M-0425-KT-6052-BK-02</t>
  </si>
  <si>
    <t>M-0425-KT-6052-BK-03</t>
  </si>
  <si>
    <t>M-0425-KT-6052-BK-04</t>
  </si>
  <si>
    <t>M-0425-KT-6052-BK-05</t>
  </si>
  <si>
    <t>M-0425-KT-6052-BK-06</t>
  </si>
  <si>
    <t>M-0425-KT-6052-BK-07</t>
  </si>
  <si>
    <t>M-0425-KT-6052-BK-08</t>
  </si>
  <si>
    <t>M-0425-KT-6052-PG-01</t>
  </si>
  <si>
    <t>M-0425-KT-6052-PG-02</t>
  </si>
  <si>
    <t>M-0425-KT-6052-PG-03</t>
  </si>
  <si>
    <t>M-0425-KT-6052-PG-04</t>
  </si>
  <si>
    <t>M-0425-KT-6052-PG-05</t>
  </si>
  <si>
    <t>M-0425-KT-6052-PG-06</t>
  </si>
  <si>
    <t>M-0425-KT-6052-PG-07</t>
  </si>
  <si>
    <t>M-0425-KT-6052-PG-08</t>
  </si>
  <si>
    <t>M-0425-KT-6052-34-01</t>
  </si>
  <si>
    <t>M-0425-KT-6052-34-02</t>
  </si>
  <si>
    <t>M-0425-KT-6052-34-03</t>
  </si>
  <si>
    <t>M-0425-KT-6052-34-04</t>
  </si>
  <si>
    <t>M-0425-KT-6052-34-05</t>
  </si>
  <si>
    <t>M-0425-KT-6052-34-06</t>
  </si>
  <si>
    <t>M-0425-KT-6052-34-07</t>
  </si>
  <si>
    <t>M-0425-KT-6052-34-08</t>
  </si>
  <si>
    <t>M-0425-KT-6052-FLS-01</t>
  </si>
  <si>
    <t>M-0425-KT-6052-FLS-02</t>
  </si>
  <si>
    <t>M-0425-KT-6052-FLS-03</t>
  </si>
  <si>
    <t>M-0425-KT-6052-FLS-04</t>
  </si>
  <si>
    <t>M-0425-KT-6052-FLS-05</t>
  </si>
  <si>
    <t>M-0425-KT-6052-FLS-06</t>
  </si>
  <si>
    <t>M-0425-KT-6052-FLS-07</t>
  </si>
  <si>
    <t>M-0425-KT-6052-FLS-08</t>
  </si>
  <si>
    <t>M-0425-KB-6055</t>
  </si>
  <si>
    <t>MINI OG OPEN HEM PANT</t>
  </si>
  <si>
    <t>M-0425-KB-6055-BK-01</t>
  </si>
  <si>
    <t>M-0425-KB-6055-BK-02</t>
  </si>
  <si>
    <t>M-0425-KB-6055-BK-03</t>
  </si>
  <si>
    <t>M-0425-KB-6055-BK-04</t>
  </si>
  <si>
    <t>M-0425-KB-6055-BK-05</t>
  </si>
  <si>
    <t>M-0425-KB-6055-BK-06</t>
  </si>
  <si>
    <t>M-0425-KB-6055-BK-07</t>
  </si>
  <si>
    <t>M-0425-KB-6055-BK-08</t>
  </si>
  <si>
    <t>M-0425-KB-6055-PG-01</t>
  </si>
  <si>
    <t>M-0425-KB-6055-PG-02</t>
  </si>
  <si>
    <t>M-0425-KB-6055-PG-03</t>
  </si>
  <si>
    <t>M-0425-KB-6055-PG-04</t>
  </si>
  <si>
    <t>M-0425-KB-6055-PG-05</t>
  </si>
  <si>
    <t>M-0425-KB-6055-PG-06</t>
  </si>
  <si>
    <t>M-0425-KB-6055-PG-07</t>
  </si>
  <si>
    <t>M-0425-KB-6055-PG-08</t>
  </si>
  <si>
    <t>M-0425-KB-6055-34-01</t>
  </si>
  <si>
    <t>M-0425-KB-6055-34-02</t>
  </si>
  <si>
    <t>M-0425-KB-6055-34-03</t>
  </si>
  <si>
    <t>M-0425-KB-6055-34-04</t>
  </si>
  <si>
    <t>M-0425-KB-6055-34-05</t>
  </si>
  <si>
    <t>M-0425-KB-6055-34-06</t>
  </si>
  <si>
    <t>M-0425-KB-6055-34-07</t>
  </si>
  <si>
    <t>M-0425-KB-6055-34-08</t>
  </si>
  <si>
    <t>M-0425-KB-6055-FLS-01</t>
  </si>
  <si>
    <t>M-0425-KB-6055-FLS-02</t>
  </si>
  <si>
    <t>M-0425-KB-6055-FLS-03</t>
  </si>
  <si>
    <t>M-0425-KB-6055-FLS-04</t>
  </si>
  <si>
    <t>M-0425-KB-6055-FLS-05</t>
  </si>
  <si>
    <t>M-0425-KB-6055-FLS-06</t>
  </si>
  <si>
    <t>M-0425-KB-6055-FLS-07</t>
  </si>
  <si>
    <t>M-0425-KB-6055-FLS-08</t>
  </si>
  <si>
    <t>OPEN HEM SWEATPANT</t>
  </si>
  <si>
    <t>M-0425-KT-6050</t>
  </si>
  <si>
    <t>MINI OG T-SHIRT</t>
  </si>
  <si>
    <t>M-0425-KT-6050-BK-01</t>
  </si>
  <si>
    <t>M-0425-KT-6050-BK-02</t>
  </si>
  <si>
    <t>M-0425-KT-6050-BK-03</t>
  </si>
  <si>
    <t>M-0425-KT-6050-BK-04</t>
  </si>
  <si>
    <t>M-0425-KT-6050-BK-05</t>
  </si>
  <si>
    <t>M-0425-KT-6050-BK-06</t>
  </si>
  <si>
    <t>M-0425-KT-6050-BK-07</t>
  </si>
  <si>
    <t>M-0425-KT-6050-BK-08</t>
  </si>
  <si>
    <t>M-0425-KT-6050-PG-01</t>
  </si>
  <si>
    <t>M-0425-KT-6050-PG-02</t>
  </si>
  <si>
    <t>M-0425-KT-6050-PG-03</t>
  </si>
  <si>
    <t>M-0425-KT-6050-PG-04</t>
  </si>
  <si>
    <t>M-0425-KT-6050-PG-05</t>
  </si>
  <si>
    <t>M-0425-KT-6050-PG-06</t>
  </si>
  <si>
    <t>M-0425-KT-6050-PG-07</t>
  </si>
  <si>
    <t>M-0425-KT-6050-PG-08</t>
  </si>
  <si>
    <t>M-0425-KT-6050-34-01</t>
  </si>
  <si>
    <t>M-0425-KT-6050-34-02</t>
  </si>
  <si>
    <t>M-0425-KT-6050-34-03</t>
  </si>
  <si>
    <t>M-0425-KT-6050-34-04</t>
  </si>
  <si>
    <t>M-0425-KT-6050-34-05</t>
  </si>
  <si>
    <t>M-0425-KT-6050-34-06</t>
  </si>
  <si>
    <t>M-0425-KT-6050-34-07</t>
  </si>
  <si>
    <t>M-0425-KT-6050-34-08</t>
  </si>
  <si>
    <t>M-0425-KT-6050-FLS-01</t>
  </si>
  <si>
    <t>M-0425-KT-6050-FLS-02</t>
  </si>
  <si>
    <t>M-0425-KT-6050-FLS-03</t>
  </si>
  <si>
    <t>M-0425-KT-6050-FLS-04</t>
  </si>
  <si>
    <t>M-0425-KT-6050-FLS-05</t>
  </si>
  <si>
    <t>M-0425-KT-6050-FLS-06</t>
  </si>
  <si>
    <t>M-0425-KT-6050-FLS-07</t>
  </si>
  <si>
    <t>M-0425-KT-6050-FLS-08</t>
  </si>
  <si>
    <t>WHITE</t>
  </si>
  <si>
    <t>M-0425-KT-6050-WT-01</t>
  </si>
  <si>
    <t>M-0425-KT-6050-WT-02</t>
  </si>
  <si>
    <t>M-0425-KT-6050-WT-03</t>
  </si>
  <si>
    <t>M-0425-KT-6050-WT-04</t>
  </si>
  <si>
    <t>M-0425-KT-6050-WT-05</t>
  </si>
  <si>
    <t>M-0425-KT-6050-WT-06</t>
  </si>
  <si>
    <t>M-0425-KT-6050-WT-07</t>
  </si>
  <si>
    <t>M-0425-KT-6050-WT-08</t>
  </si>
  <si>
    <t>Mã số:</t>
  </si>
  <si>
    <t>PUR.QT-2.BM1</t>
  </si>
  <si>
    <t>Lần ban hành:</t>
  </si>
  <si>
    <t>01</t>
  </si>
  <si>
    <t>Số trang</t>
  </si>
  <si>
    <t>SUPPLIER:</t>
  </si>
  <si>
    <t>SH TRIMS</t>
  </si>
  <si>
    <t xml:space="preserve">CUSTOMER : </t>
  </si>
  <si>
    <t>OVO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</si>
  <si>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</si>
  <si>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</si>
  <si>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</si>
  <si>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</si>
  <si>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</si>
  <si>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</si>
  <si>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</si>
  <si>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</si>
  <si>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</si>
  <si>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</si>
  <si>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DIEU CAO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</si>
  <si>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</si>
  <si>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</si>
  <si>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</si>
  <si>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</si>
  <si>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</si>
  <si>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</si>
  <si>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</si>
  <si>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</si>
  <si>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</si>
  <si>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</si>
  <si>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</si>
  <si>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</si>
  <si>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</si>
  <si>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</si>
  <si>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STICKER</t>
  </si>
  <si>
    <t>2.5'' x 1''</t>
  </si>
  <si>
    <t>AS OVO STANDARD</t>
  </si>
  <si>
    <t>TR-ST111
UPC STICKER</t>
  </si>
  <si>
    <t>PCS</t>
  </si>
  <si>
    <t>Total:</t>
  </si>
  <si>
    <t xml:space="preserve">RECEIVED BY </t>
  </si>
  <si>
    <t xml:space="preserve">APPROVED BY MER. MANAGER  </t>
  </si>
  <si>
    <t xml:space="preserve">PREPARED BY MERCHANDISER </t>
  </si>
  <si>
    <t>GỬI LAYOUT DUYỆT TRƯỚC SẢN XUẤT</t>
  </si>
  <si>
    <t>QUALITY</t>
  </si>
  <si>
    <t>ORDER QUALITY</t>
  </si>
  <si>
    <t>TOTAL</t>
  </si>
  <si>
    <t>FW25 - MINI OG</t>
  </si>
  <si>
    <t>O08  FW25   G2776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</si>
</sst>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.00;[Red]\-&quot;$&quot;#,##0.00"/>
    <numFmt numFmtId="165" formatCode="_-[$VND]\ * #,##0_-;\-[$VND]\ * #,##0_-;_-[$VND]\ * &quot;-&quot;_-;_-@_-"/>
    <numFmt numFmtId="166" formatCode="[$-C09]dd\-mmm\-yy;@"/>
    <numFmt numFmtId="167" formatCode="_-* #,##0.00_-;\-* #,##0.00_-;_-* &quot;-&quot;??_-;_-@_-"/>
    <numFmt numFmtId="168" formatCode="_(* #,##0_);_(* \(#,##0\);_(* &quot;-&quot;??_);_(@_)"/>
  </numFmts>
  <fonts count="34" x14ac:knownFonts="1">
    <font>
      <sz val="12"/>
      <color rgb="FF000000"/>
      <name val="SimSun"/>
      <charset val="134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8"/>
      <name val="SimSun"/>
    </font>
    <font>
      <b/>
      <sz val="24"/>
      <name val="Calibri"/>
      <family val="2"/>
      <scheme val="minor"/>
    </font>
    <font>
      <b/>
      <sz val="11"/>
      <color theme="1"/>
      <name val="Muli"/>
    </font>
    <font>
      <sz val="11"/>
      <color theme="1"/>
      <name val="Muli"/>
    </font>
    <font>
      <sz val="10"/>
      <name val="Arial"/>
      <family val="2"/>
    </font>
    <font>
      <b/>
      <sz val="30"/>
      <color indexed="8"/>
      <name val="Calibri"/>
      <family val="2"/>
      <scheme val="minor"/>
    </font>
    <font>
      <b/>
      <sz val="11"/>
      <name val="Muli"/>
    </font>
    <font>
      <b/>
      <sz val="12"/>
      <color indexed="62"/>
      <name val="Muli"/>
    </font>
    <font>
      <sz val="11"/>
      <name val="Muli"/>
    </font>
    <font>
      <sz val="12"/>
      <name val="Muli"/>
    </font>
    <font>
      <u/>
      <sz val="10"/>
      <color indexed="12"/>
      <name val="Arial"/>
      <family val="2"/>
    </font>
    <font>
      <u/>
      <sz val="12"/>
      <color indexed="12"/>
      <name val="Muli"/>
    </font>
    <font>
      <sz val="12"/>
      <color theme="1"/>
      <name val="Calibri"/>
      <family val="2"/>
      <scheme val="minor"/>
    </font>
    <font>
      <sz val="10.5"/>
      <name val="Muli"/>
    </font>
    <font>
      <sz val="10"/>
      <name val="Muli"/>
    </font>
    <font>
      <sz val="12"/>
      <color indexed="8"/>
      <name val="Muli"/>
    </font>
    <font>
      <b/>
      <sz val="12"/>
      <name val="Muli"/>
    </font>
    <font>
      <b/>
      <sz val="22"/>
      <name val="Muli"/>
    </font>
    <font>
      <b/>
      <sz val="10"/>
      <color rgb="FFFF0000"/>
      <name val="Muli"/>
    </font>
    <font>
      <sz val="11"/>
      <color indexed="8"/>
      <name val="Muli"/>
    </font>
    <font>
      <b/>
      <sz val="11"/>
      <color indexed="8"/>
      <name val="Muli"/>
    </font>
    <font>
      <sz val="14"/>
      <name val="Muli"/>
    </font>
    <font>
      <b/>
      <u/>
      <sz val="14"/>
      <name val="Muli"/>
    </font>
    <font>
      <b/>
      <sz val="14"/>
      <name val="Muli"/>
    </font>
    <font>
      <i/>
      <sz val="11"/>
      <name val="Muli"/>
    </font>
    <font>
      <b/>
      <i/>
      <sz val="11"/>
      <name val="Muli"/>
    </font>
    <font>
      <b/>
      <u/>
      <sz val="11"/>
      <name val="Muli"/>
    </font>
    <font>
      <u/>
      <sz val="11"/>
      <name val="Muli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9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3" fillId="0" borderId="0"/>
  </cellStyleXfs>
  <cellXfs count="97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center"/>
    </xf>
    <xf numFmtId="164" fontId="2" fillId="0" borderId="0" xfId="0" applyNumberFormat="1" applyFont="1"/>
    <xf numFmtId="0" fontId="7" fillId="3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" fillId="0" borderId="0" xfId="1"/>
    <xf numFmtId="0" fontId="8" fillId="0" borderId="1" xfId="1" quotePrefix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0" fillId="0" borderId="0" xfId="2" applyFont="1" applyAlignment="1">
      <alignment vertical="center" wrapText="1"/>
    </xf>
    <xf numFmtId="0" fontId="11" fillId="4" borderId="2" xfId="2" applyFont="1" applyFill="1" applyBorder="1" applyAlignment="1">
      <alignment horizontal="left" vertical="center"/>
    </xf>
    <xf numFmtId="0" fontId="13" fillId="4" borderId="0" xfId="2" applyFont="1" applyFill="1" applyAlignment="1">
      <alignment vertical="top"/>
    </xf>
    <xf numFmtId="0" fontId="13" fillId="4" borderId="0" xfId="2" applyFont="1" applyFill="1" applyAlignment="1">
      <alignment horizontal="center" vertical="center"/>
    </xf>
    <xf numFmtId="0" fontId="11" fillId="4" borderId="1" xfId="2" applyFont="1" applyFill="1" applyBorder="1" applyAlignment="1">
      <alignment horizontal="right" vertical="center"/>
    </xf>
    <xf numFmtId="165" fontId="13" fillId="4" borderId="2" xfId="2" quotePrefix="1" applyNumberFormat="1" applyFont="1" applyFill="1" applyBorder="1" applyAlignment="1">
      <alignment horizontal="center" vertical="center"/>
    </xf>
    <xf numFmtId="15" fontId="11" fillId="4" borderId="1" xfId="2" quotePrefix="1" applyNumberFormat="1" applyFont="1" applyFill="1" applyBorder="1" applyAlignment="1">
      <alignment horizontal="center" vertical="center"/>
    </xf>
    <xf numFmtId="15" fontId="13" fillId="4" borderId="1" xfId="2" applyNumberFormat="1" applyFont="1" applyFill="1" applyBorder="1" applyAlignment="1">
      <alignment horizontal="center" vertical="center"/>
    </xf>
    <xf numFmtId="0" fontId="11" fillId="4" borderId="5" xfId="2" applyFont="1" applyFill="1" applyBorder="1" applyAlignment="1">
      <alignment horizontal="left" vertical="center"/>
    </xf>
    <xf numFmtId="165" fontId="13" fillId="4" borderId="5" xfId="2" quotePrefix="1" applyNumberFormat="1" applyFont="1" applyFill="1" applyBorder="1" applyAlignment="1">
      <alignment horizontal="center" vertical="center"/>
    </xf>
    <xf numFmtId="0" fontId="11" fillId="4" borderId="1" xfId="3" quotePrefix="1" applyFont="1" applyFill="1" applyBorder="1" applyAlignment="1">
      <alignment horizontal="center" vertical="center"/>
    </xf>
    <xf numFmtId="0" fontId="16" fillId="4" borderId="2" xfId="4" applyFont="1" applyFill="1" applyBorder="1" applyAlignment="1" applyProtection="1">
      <alignment vertical="top"/>
    </xf>
    <xf numFmtId="0" fontId="17" fillId="0" borderId="1" xfId="1" applyFont="1" applyBorder="1" applyAlignment="1">
      <alignment horizontal="center"/>
    </xf>
    <xf numFmtId="166" fontId="13" fillId="4" borderId="0" xfId="2" applyNumberFormat="1" applyFont="1" applyFill="1" applyAlignment="1">
      <alignment horizontal="center" vertical="center"/>
    </xf>
    <xf numFmtId="0" fontId="13" fillId="4" borderId="1" xfId="2" applyFont="1" applyFill="1" applyBorder="1" applyAlignment="1">
      <alignment horizontal="center" vertical="center"/>
    </xf>
    <xf numFmtId="0" fontId="13" fillId="4" borderId="6" xfId="2" applyFont="1" applyFill="1" applyBorder="1" applyAlignment="1">
      <alignment horizontal="center" vertical="center"/>
    </xf>
    <xf numFmtId="165" fontId="13" fillId="4" borderId="6" xfId="2" applyNumberFormat="1" applyFont="1" applyFill="1" applyBorder="1" applyAlignment="1">
      <alignment horizontal="center" vertical="center"/>
    </xf>
    <xf numFmtId="0" fontId="11" fillId="4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165" fontId="11" fillId="2" borderId="1" xfId="2" applyNumberFormat="1" applyFont="1" applyFill="1" applyBorder="1" applyAlignment="1">
      <alignment horizontal="center" vertical="center"/>
    </xf>
    <xf numFmtId="0" fontId="18" fillId="5" borderId="1" xfId="2" applyFont="1" applyFill="1" applyBorder="1" applyAlignment="1">
      <alignment horizontal="center" vertical="center" wrapText="1"/>
    </xf>
    <xf numFmtId="0" fontId="19" fillId="5" borderId="1" xfId="2" applyFont="1" applyFill="1" applyBorder="1" applyAlignment="1">
      <alignment vertical="center" wrapText="1"/>
    </xf>
    <xf numFmtId="0" fontId="18" fillId="5" borderId="1" xfId="2" quotePrefix="1" applyFont="1" applyFill="1" applyBorder="1" applyAlignment="1">
      <alignment horizontal="left" vertical="center" wrapText="1"/>
    </xf>
    <xf numFmtId="0" fontId="14" fillId="5" borderId="1" xfId="2" applyFont="1" applyFill="1" applyBorder="1" applyAlignment="1">
      <alignment horizontal="center" vertical="center" wrapText="1"/>
    </xf>
    <xf numFmtId="1" fontId="20" fillId="5" borderId="1" xfId="3" applyNumberFormat="1" applyFont="1" applyFill="1" applyBorder="1" applyAlignment="1">
      <alignment horizontal="left" vertical="center"/>
    </xf>
    <xf numFmtId="0" fontId="14" fillId="5" borderId="1" xfId="2" applyFont="1" applyFill="1" applyBorder="1" applyAlignment="1">
      <alignment horizontal="center" vertical="center"/>
    </xf>
    <xf numFmtId="3" fontId="20" fillId="0" borderId="1" xfId="3" applyNumberFormat="1" applyFont="1" applyBorder="1" applyAlignment="1">
      <alignment horizontal="center" vertical="center"/>
    </xf>
    <xf numFmtId="165" fontId="14" fillId="5" borderId="1" xfId="2" applyNumberFormat="1" applyFont="1" applyFill="1" applyBorder="1" applyAlignment="1">
      <alignment horizontal="center" vertical="center"/>
    </xf>
    <xf numFmtId="165" fontId="21" fillId="5" borderId="1" xfId="5" applyNumberFormat="1" applyFont="1" applyFill="1" applyBorder="1" applyAlignment="1">
      <alignment horizontal="center" vertical="center" wrapText="1"/>
    </xf>
    <xf numFmtId="168" fontId="18" fillId="5" borderId="1" xfId="6" applyNumberFormat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8" fillId="6" borderId="8" xfId="2" applyFont="1" applyFill="1" applyBorder="1" applyAlignment="1">
      <alignment horizontal="center" vertical="center"/>
    </xf>
    <xf numFmtId="0" fontId="19" fillId="6" borderId="8" xfId="2" applyFont="1" applyFill="1" applyBorder="1" applyAlignment="1">
      <alignment horizontal="center" vertical="center"/>
    </xf>
    <xf numFmtId="0" fontId="18" fillId="6" borderId="8" xfId="2" applyFont="1" applyFill="1" applyBorder="1" applyAlignment="1">
      <alignment horizontal="center" vertical="center" wrapText="1"/>
    </xf>
    <xf numFmtId="0" fontId="23" fillId="6" borderId="8" xfId="2" applyFont="1" applyFill="1" applyBorder="1" applyAlignment="1">
      <alignment horizontal="center" vertical="center"/>
    </xf>
    <xf numFmtId="1" fontId="24" fillId="6" borderId="8" xfId="3" applyNumberFormat="1" applyFont="1" applyFill="1" applyBorder="1" applyAlignment="1">
      <alignment horizontal="center" vertical="center"/>
    </xf>
    <xf numFmtId="3" fontId="25" fillId="6" borderId="8" xfId="3" applyNumberFormat="1" applyFont="1" applyFill="1" applyBorder="1" applyAlignment="1">
      <alignment horizontal="center" vertical="center"/>
    </xf>
    <xf numFmtId="165" fontId="18" fillId="6" borderId="8" xfId="2" applyNumberFormat="1" applyFont="1" applyFill="1" applyBorder="1" applyAlignment="1">
      <alignment horizontal="center" vertical="center"/>
    </xf>
    <xf numFmtId="165" fontId="18" fillId="6" borderId="8" xfId="5" applyNumberFormat="1" applyFont="1" applyFill="1" applyBorder="1" applyAlignment="1">
      <alignment horizontal="center" vertical="center" wrapText="1"/>
    </xf>
    <xf numFmtId="168" fontId="18" fillId="6" borderId="8" xfId="6" applyNumberFormat="1" applyFont="1" applyFill="1" applyBorder="1" applyAlignment="1">
      <alignment horizontal="center" vertical="center"/>
    </xf>
    <xf numFmtId="0" fontId="26" fillId="4" borderId="0" xfId="2" applyFont="1" applyFill="1" applyAlignment="1">
      <alignment horizontal="center" vertical="center" wrapText="1"/>
    </xf>
    <xf numFmtId="0" fontId="27" fillId="4" borderId="0" xfId="2" applyFont="1" applyFill="1" applyAlignment="1">
      <alignment horizontal="center" vertical="center" wrapText="1"/>
    </xf>
    <xf numFmtId="3" fontId="28" fillId="7" borderId="1" xfId="2" applyNumberFormat="1" applyFont="1" applyFill="1" applyBorder="1" applyAlignment="1">
      <alignment horizontal="center" vertical="center" wrapText="1"/>
    </xf>
    <xf numFmtId="3" fontId="28" fillId="0" borderId="1" xfId="2" applyNumberFormat="1" applyFont="1" applyBorder="1" applyAlignment="1">
      <alignment horizontal="center" vertical="center" wrapText="1"/>
    </xf>
    <xf numFmtId="165" fontId="26" fillId="4" borderId="0" xfId="2" applyNumberFormat="1" applyFont="1" applyFill="1" applyAlignment="1">
      <alignment horizontal="center" vertical="center" wrapText="1"/>
    </xf>
    <xf numFmtId="0" fontId="29" fillId="4" borderId="0" xfId="2" applyFont="1" applyFill="1" applyAlignment="1">
      <alignment horizontal="center" vertical="center"/>
    </xf>
    <xf numFmtId="14" fontId="30" fillId="4" borderId="0" xfId="2" quotePrefix="1" applyNumberFormat="1" applyFont="1" applyFill="1" applyAlignment="1">
      <alignment horizontal="center" vertical="center"/>
    </xf>
    <xf numFmtId="165" fontId="13" fillId="4" borderId="0" xfId="5" applyNumberFormat="1" applyFont="1" applyFill="1" applyAlignment="1">
      <alignment horizontal="center" vertical="center"/>
    </xf>
    <xf numFmtId="0" fontId="31" fillId="4" borderId="0" xfId="2" applyFont="1" applyFill="1" applyAlignment="1">
      <alignment horizontal="center" vertical="center"/>
    </xf>
    <xf numFmtId="0" fontId="31" fillId="0" borderId="0" xfId="2" applyFont="1" applyAlignment="1">
      <alignment vertical="center"/>
    </xf>
    <xf numFmtId="0" fontId="32" fillId="4" borderId="0" xfId="2" applyFont="1" applyFill="1" applyAlignment="1">
      <alignment horizontal="center" vertical="center"/>
    </xf>
    <xf numFmtId="0" fontId="13" fillId="0" borderId="0" xfId="2" applyFont="1" applyAlignment="1">
      <alignment horizontal="center" vertical="center"/>
    </xf>
    <xf numFmtId="165" fontId="31" fillId="4" borderId="0" xfId="2" applyNumberFormat="1" applyFont="1" applyFill="1" applyAlignment="1">
      <alignment horizontal="center" vertical="center"/>
    </xf>
    <xf numFmtId="0" fontId="8" fillId="0" borderId="0" xfId="1" applyFont="1"/>
    <xf numFmtId="0" fontId="4" fillId="2" borderId="1" xfId="1" applyFont="1" applyFill="1" applyBorder="1" applyAlignment="1">
      <alignment horizontal="center"/>
    </xf>
    <xf numFmtId="0" fontId="2" fillId="0" borderId="1" xfId="1" applyFont="1" applyBorder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/>
    <xf numFmtId="0" fontId="0" fillId="0" borderId="1" xfId="0" applyBorder="1"/>
    <xf numFmtId="0" fontId="1" fillId="0" borderId="1" xfId="1" applyBorder="1"/>
    <xf numFmtId="0" fontId="2" fillId="0" borderId="9" xfId="1" applyFont="1" applyBorder="1"/>
    <xf numFmtId="0" fontId="31" fillId="0" borderId="0" xfId="2" applyFont="1" applyAlignment="1">
      <alignment horizontal="center" vertical="center" wrapText="1"/>
    </xf>
    <xf numFmtId="0" fontId="14" fillId="4" borderId="5" xfId="1" applyFont="1" applyFill="1" applyBorder="1" applyAlignment="1">
      <alignment horizontal="left" vertical="top"/>
    </xf>
    <xf numFmtId="166" fontId="13" fillId="4" borderId="1" xfId="2" applyNumberFormat="1" applyFont="1" applyFill="1" applyBorder="1" applyAlignment="1">
      <alignment horizontal="center" vertical="center"/>
    </xf>
    <xf numFmtId="0" fontId="14" fillId="4" borderId="5" xfId="1" applyFont="1" applyFill="1" applyBorder="1" applyAlignment="1">
      <alignment horizontal="center" vertical="top"/>
    </xf>
    <xf numFmtId="0" fontId="22" fillId="5" borderId="3" xfId="2" applyFont="1" applyFill="1" applyBorder="1" applyAlignment="1">
      <alignment horizontal="right" vertical="center" wrapText="1"/>
    </xf>
    <xf numFmtId="0" fontId="22" fillId="5" borderId="7" xfId="2" applyFont="1" applyFill="1" applyBorder="1" applyAlignment="1">
      <alignment horizontal="right" vertical="center" wrapText="1"/>
    </xf>
    <xf numFmtId="0" fontId="22" fillId="5" borderId="4" xfId="2" applyFont="1" applyFill="1" applyBorder="1" applyAlignment="1">
      <alignment horizontal="right" vertical="center" wrapText="1"/>
    </xf>
    <xf numFmtId="165" fontId="28" fillId="7" borderId="3" xfId="2" applyNumberFormat="1" applyFont="1" applyFill="1" applyBorder="1" applyAlignment="1">
      <alignment horizontal="center" vertical="center" wrapText="1"/>
    </xf>
    <xf numFmtId="165" fontId="28" fillId="7" borderId="7" xfId="2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top"/>
    </xf>
    <xf numFmtId="0" fontId="11" fillId="4" borderId="3" xfId="2" applyFont="1" applyFill="1" applyBorder="1" applyAlignment="1">
      <alignment horizontal="center" vertical="center"/>
    </xf>
    <xf numFmtId="0" fontId="11" fillId="4" borderId="4" xfId="2" applyFont="1" applyFill="1" applyBorder="1" applyAlignment="1">
      <alignment horizontal="center" vertical="center"/>
    </xf>
    <xf numFmtId="0" fontId="13" fillId="4" borderId="3" xfId="2" applyFont="1" applyFill="1" applyBorder="1" applyAlignment="1">
      <alignment horizontal="center" vertical="center"/>
    </xf>
    <xf numFmtId="0" fontId="13" fillId="4" borderId="4" xfId="2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8">
    <cellStyle name="Comma 6" xfId="5" xr:uid="{CF480B32-388F-492F-A283-40ACAA8739F1}"/>
    <cellStyle name="Comma 74 2" xfId="6" xr:uid="{19E8488E-397E-4B6B-8753-2BC0D56893CB}"/>
    <cellStyle name="Hyperlink 2" xfId="4" xr:uid="{82E5BE60-32D4-4ECD-8473-4C7D9235FFAC}"/>
    <cellStyle name="Normal" xfId="0" builtinId="0"/>
    <cellStyle name="Normal 10 2" xfId="2" xr:uid="{0EF5AE62-CE46-4F0B-BC2E-AEBEDF55362D}"/>
    <cellStyle name="Normal 133 3 3" xfId="3" xr:uid="{AC0E7065-D438-4593-A6A4-7E6B642C5771}"/>
    <cellStyle name="Normal 145" xfId="7" xr:uid="{9975FC57-3FD1-4410-90DF-F2F05BF1D4E7}"/>
    <cellStyle name="Normal 2" xfId="1" xr:uid="{0EB20B21-D87C-435E-8A7F-00ED2C36FF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235856</xdr:colOff>
      <xdr:row>15</xdr:row>
      <xdr:rowOff>82429</xdr:rowOff>
    </xdr:from>
    <xdr:to>
      <xdr:col>3</xdr:col>
      <xdr:colOff>311644</xdr:colOff>
      <xdr:row>15</xdr:row>
      <xdr:rowOff>1587500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764DA1-5C4D-4451-BD90-034A27D0C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856" y="5452715"/>
          <a:ext cx="2624859" cy="15050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oi.nguyen\Desktop\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BED57-7035-4A0D-9686-E6562FFFA166}">
  <sheetPr>
    <pageSetUpPr fitToPage="1"/>
  </sheetPr>
  <dimension ref="A1:W30"/>
  <sheetViews>
    <sheetView tabSelected="1" view="pageBreakPreview" topLeftCell="A5" zoomScale="70" zoomScaleNormal="100" zoomScaleSheetLayoutView="70" zoomScalePageLayoutView="55" workbookViewId="0">
      <pane ySplit="6" topLeftCell="A11" activePane="bottomLeft" state="frozen"/>
      <selection activeCell="A5" sqref="A5"/>
      <selection pane="bottomLeft" activeCell="I18" sqref="I18"/>
    </sheetView>
  </sheetViews>
  <sheetFormatPr defaultRowHeight="14.5" x14ac:dyDescent="0.35"/>
  <cols>
    <col min="1" max="1" width="15.4140625" style="6" customWidth="1"/>
    <col min="2" max="2" width="8.6640625" style="6"/>
    <col min="3" max="3" width="9.33203125" style="6" customWidth="1"/>
    <col min="4" max="4" width="11.5" style="6" customWidth="1"/>
    <col min="5" max="5" width="15.58203125" style="6" customWidth="1"/>
    <col min="6" max="6" width="8.25" style="6" customWidth="1"/>
    <col min="7" max="7" width="20.6640625" style="6" customWidth="1"/>
    <col min="8" max="8" width="8.6640625" style="6"/>
    <col min="9" max="9" width="12.9140625" style="6" customWidth="1"/>
    <col min="10" max="10" width="9.33203125" style="6" customWidth="1"/>
    <col min="11" max="11" width="10.5" style="6" customWidth="1"/>
    <col min="12" max="12" width="12.08203125" style="6" customWidth="1"/>
    <col min="13" max="13" width="23.75" style="6" customWidth="1"/>
    <col min="14" max="14" width="17.4140625" style="6" customWidth="1"/>
    <col min="15" max="16384" width="8.6640625" style="6"/>
  </cols>
  <sheetData>
    <row r="1" spans="1:23" ht="16.5" x14ac:dyDescent="0.35">
      <c r="A1" s="84"/>
      <c r="B1" s="84"/>
      <c r="C1" s="84"/>
      <c r="D1" s="85"/>
      <c r="E1" s="85"/>
      <c r="F1" s="85"/>
      <c r="G1" s="85"/>
      <c r="H1" s="85"/>
      <c r="I1" s="85"/>
      <c r="J1" s="85"/>
      <c r="K1" s="85"/>
      <c r="L1" s="85"/>
      <c r="M1" s="4" t="s">
        <v>202</v>
      </c>
      <c r="N1" s="5" t="s">
        <v>203</v>
      </c>
    </row>
    <row r="2" spans="1:23" ht="16.5" x14ac:dyDescent="0.45">
      <c r="A2" s="84"/>
      <c r="B2" s="84"/>
      <c r="C2" s="84"/>
      <c r="D2" s="85"/>
      <c r="E2" s="85"/>
      <c r="F2" s="85"/>
      <c r="G2" s="85"/>
      <c r="H2" s="85"/>
      <c r="I2" s="85"/>
      <c r="J2" s="85"/>
      <c r="K2" s="85"/>
      <c r="L2" s="85"/>
      <c r="M2" s="4" t="s">
        <v>204</v>
      </c>
      <c r="N2" s="7" t="s">
        <v>205</v>
      </c>
    </row>
    <row r="3" spans="1:23" ht="16.5" x14ac:dyDescent="0.45">
      <c r="A3" s="84"/>
      <c r="B3" s="84"/>
      <c r="C3" s="84"/>
      <c r="D3" s="85"/>
      <c r="E3" s="85"/>
      <c r="F3" s="85"/>
      <c r="G3" s="85"/>
      <c r="H3" s="85"/>
      <c r="I3" s="85"/>
      <c r="J3" s="85"/>
      <c r="K3" s="85"/>
      <c r="L3" s="85"/>
      <c r="M3" s="4" t="s">
        <v>206</v>
      </c>
      <c r="N3" s="8">
        <v>1</v>
      </c>
    </row>
    <row r="4" spans="1:23" ht="14" customHeight="1" x14ac:dyDescent="0.3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23" ht="18" x14ac:dyDescent="0.35">
      <c r="A5" s="10" t="s">
        <v>207</v>
      </c>
      <c r="B5" s="86" t="s">
        <v>208</v>
      </c>
      <c r="C5" s="86"/>
      <c r="D5" s="86"/>
      <c r="E5" s="11"/>
      <c r="F5" s="12"/>
      <c r="G5" s="13" t="s">
        <v>209</v>
      </c>
      <c r="H5" s="87" t="s">
        <v>210</v>
      </c>
      <c r="I5" s="88"/>
      <c r="J5" s="12"/>
      <c r="K5" s="12"/>
      <c r="L5" s="14"/>
      <c r="M5" s="15" t="s">
        <v>211</v>
      </c>
      <c r="N5" s="16">
        <v>45721</v>
      </c>
    </row>
    <row r="6" spans="1:23" ht="18" x14ac:dyDescent="0.35">
      <c r="A6" s="17" t="s">
        <v>212</v>
      </c>
      <c r="B6" s="78"/>
      <c r="C6" s="78"/>
      <c r="D6" s="78"/>
      <c r="E6" s="11"/>
      <c r="F6" s="12"/>
      <c r="G6" s="13" t="s">
        <v>213</v>
      </c>
      <c r="H6" s="89" t="s">
        <v>249</v>
      </c>
      <c r="I6" s="90"/>
      <c r="J6" s="12"/>
      <c r="K6" s="12"/>
      <c r="L6" s="18"/>
      <c r="M6" s="15" t="s">
        <v>214</v>
      </c>
      <c r="N6" s="19"/>
    </row>
    <row r="7" spans="1:23" ht="18" x14ac:dyDescent="0.35">
      <c r="A7" s="17" t="s">
        <v>215</v>
      </c>
      <c r="B7" s="76"/>
      <c r="C7" s="76"/>
      <c r="D7" s="20"/>
      <c r="E7" s="11"/>
      <c r="F7" s="12"/>
      <c r="G7" s="13" t="s">
        <v>216</v>
      </c>
      <c r="H7" s="77">
        <v>45439</v>
      </c>
      <c r="I7" s="77"/>
      <c r="J7" s="12"/>
      <c r="K7" s="12"/>
      <c r="L7" s="18"/>
      <c r="M7" s="15" t="s">
        <v>217</v>
      </c>
      <c r="N7" s="21" t="s">
        <v>250</v>
      </c>
    </row>
    <row r="8" spans="1:23" ht="18" x14ac:dyDescent="0.35">
      <c r="A8" s="17" t="s">
        <v>218</v>
      </c>
      <c r="B8" s="78"/>
      <c r="C8" s="78"/>
      <c r="D8" s="78"/>
      <c r="E8" s="11"/>
      <c r="F8" s="12"/>
      <c r="G8" s="13" t="s">
        <v>219</v>
      </c>
      <c r="H8" s="77">
        <v>45449</v>
      </c>
      <c r="I8" s="77"/>
      <c r="J8" s="22"/>
      <c r="K8" s="22"/>
      <c r="L8" s="18"/>
      <c r="M8" s="15" t="s">
        <v>220</v>
      </c>
      <c r="N8" s="23" t="s">
        <v>221</v>
      </c>
    </row>
    <row r="9" spans="1:23" ht="16.5" x14ac:dyDescent="0.35">
      <c r="A9" s="24"/>
      <c r="B9" s="24"/>
      <c r="C9" s="24"/>
      <c r="D9" s="12"/>
      <c r="E9" s="12"/>
      <c r="F9" s="12"/>
      <c r="G9" s="12"/>
      <c r="H9" s="12"/>
      <c r="I9" s="24"/>
      <c r="J9" s="12"/>
      <c r="K9" s="12"/>
      <c r="L9" s="25"/>
      <c r="M9" s="26"/>
      <c r="N9" s="12"/>
    </row>
    <row r="10" spans="1:23" ht="66" x14ac:dyDescent="0.35">
      <c r="A10" s="27" t="s">
        <v>222</v>
      </c>
      <c r="B10" s="28" t="s">
        <v>223</v>
      </c>
      <c r="C10" s="28" t="s">
        <v>224</v>
      </c>
      <c r="D10" s="28" t="s">
        <v>225</v>
      </c>
      <c r="E10" s="28" t="s">
        <v>226</v>
      </c>
      <c r="F10" s="27" t="s">
        <v>227</v>
      </c>
      <c r="G10" s="27" t="s">
        <v>228</v>
      </c>
      <c r="H10" s="27" t="s">
        <v>229</v>
      </c>
      <c r="I10" s="28" t="s">
        <v>230</v>
      </c>
      <c r="J10" s="28" t="s">
        <v>231</v>
      </c>
      <c r="K10" s="28" t="s">
        <v>232</v>
      </c>
      <c r="L10" s="29" t="s">
        <v>233</v>
      </c>
      <c r="M10" s="27" t="s">
        <v>234</v>
      </c>
      <c r="N10" s="27" t="s">
        <v>235</v>
      </c>
    </row>
    <row r="11" spans="1:23" s="40" customFormat="1" ht="93" customHeight="1" x14ac:dyDescent="0.25">
      <c r="A11" s="30" t="s">
        <v>15</v>
      </c>
      <c r="B11" s="31"/>
      <c r="C11" s="30" t="s">
        <v>236</v>
      </c>
      <c r="D11" s="30" t="s">
        <v>237</v>
      </c>
      <c r="E11" s="32" t="s">
        <v>238</v>
      </c>
      <c r="F11" s="33" t="s">
        <v>239</v>
      </c>
      <c r="G11" s="34" t="s">
        <v>193</v>
      </c>
      <c r="H11" s="35" t="s">
        <v>240</v>
      </c>
      <c r="I11" s="36">
        <f>'M-0425-KT-6048'!I38</f>
        <v>26143</v>
      </c>
      <c r="J11" s="36">
        <v>0</v>
      </c>
      <c r="K11" s="36">
        <f>I11</f>
        <v>26143</v>
      </c>
      <c r="L11" s="37"/>
      <c r="M11" s="38">
        <f>K11*L11</f>
        <v>0</v>
      </c>
      <c r="N11" s="39"/>
      <c r="W11" s="40" t="s">
        <v>236</v>
      </c>
    </row>
    <row r="12" spans="1:23" s="40" customFormat="1" ht="92" customHeight="1" x14ac:dyDescent="0.25">
      <c r="A12" s="30" t="s">
        <v>54</v>
      </c>
      <c r="B12" s="31"/>
      <c r="C12" s="30" t="s">
        <v>236</v>
      </c>
      <c r="D12" s="30" t="s">
        <v>237</v>
      </c>
      <c r="E12" s="32" t="s">
        <v>238</v>
      </c>
      <c r="F12" s="33" t="s">
        <v>239</v>
      </c>
      <c r="G12" s="34" t="s">
        <v>193</v>
      </c>
      <c r="H12" s="35" t="s">
        <v>240</v>
      </c>
      <c r="I12" s="36">
        <f>'M-0425-KT-6049'!I38</f>
        <v>9824</v>
      </c>
      <c r="J12" s="36">
        <v>0</v>
      </c>
      <c r="K12" s="36">
        <f>I12</f>
        <v>9824</v>
      </c>
      <c r="L12" s="37"/>
      <c r="M12" s="38">
        <f>K12*L12</f>
        <v>0</v>
      </c>
      <c r="N12" s="39"/>
      <c r="W12" s="40" t="s">
        <v>236</v>
      </c>
    </row>
    <row r="13" spans="1:23" s="40" customFormat="1" ht="88" customHeight="1" x14ac:dyDescent="0.25">
      <c r="A13" s="30" t="s">
        <v>89</v>
      </c>
      <c r="B13" s="31"/>
      <c r="C13" s="30" t="s">
        <v>236</v>
      </c>
      <c r="D13" s="30" t="s">
        <v>237</v>
      </c>
      <c r="E13" s="32" t="s">
        <v>238</v>
      </c>
      <c r="F13" s="33" t="s">
        <v>239</v>
      </c>
      <c r="G13" s="34" t="s">
        <v>193</v>
      </c>
      <c r="H13" s="35" t="s">
        <v>240</v>
      </c>
      <c r="I13" s="36">
        <f>'M-0425-KT-6052'!I38</f>
        <v>9696</v>
      </c>
      <c r="J13" s="36">
        <v>0</v>
      </c>
      <c r="K13" s="36">
        <f>I13</f>
        <v>9696</v>
      </c>
      <c r="L13" s="37"/>
      <c r="M13" s="38">
        <f>K13*L13</f>
        <v>0</v>
      </c>
      <c r="N13" s="39"/>
      <c r="W13" s="40" t="s">
        <v>236</v>
      </c>
    </row>
    <row r="14" spans="1:23" s="40" customFormat="1" ht="88" customHeight="1" x14ac:dyDescent="0.25">
      <c r="A14" s="30" t="s">
        <v>124</v>
      </c>
      <c r="B14" s="31"/>
      <c r="C14" s="30" t="s">
        <v>236</v>
      </c>
      <c r="D14" s="30" t="s">
        <v>237</v>
      </c>
      <c r="E14" s="32" t="s">
        <v>238</v>
      </c>
      <c r="F14" s="33" t="s">
        <v>239</v>
      </c>
      <c r="G14" s="34" t="s">
        <v>193</v>
      </c>
      <c r="H14" s="35" t="s">
        <v>240</v>
      </c>
      <c r="I14" s="36">
        <f>'M-0425-KB-6055'!I38</f>
        <v>7784</v>
      </c>
      <c r="J14" s="36">
        <v>0</v>
      </c>
      <c r="K14" s="36">
        <f>I14</f>
        <v>7784</v>
      </c>
      <c r="L14" s="37"/>
      <c r="M14" s="38">
        <f>K14*L14</f>
        <v>0</v>
      </c>
      <c r="N14" s="39"/>
      <c r="W14" s="40" t="s">
        <v>236</v>
      </c>
    </row>
    <row r="15" spans="1:23" s="40" customFormat="1" ht="88" customHeight="1" x14ac:dyDescent="0.25">
      <c r="A15" s="30" t="s">
        <v>159</v>
      </c>
      <c r="B15" s="31"/>
      <c r="C15" s="30" t="s">
        <v>236</v>
      </c>
      <c r="D15" s="30" t="s">
        <v>237</v>
      </c>
      <c r="E15" s="32" t="s">
        <v>238</v>
      </c>
      <c r="F15" s="33" t="s">
        <v>239</v>
      </c>
      <c r="G15" s="34" t="s">
        <v>193</v>
      </c>
      <c r="H15" s="35" t="s">
        <v>240</v>
      </c>
      <c r="I15" s="36">
        <f>'M-0425-KT-6050'!I47</f>
        <v>27812</v>
      </c>
      <c r="J15" s="36">
        <v>0</v>
      </c>
      <c r="K15" s="36">
        <f>I15</f>
        <v>27812</v>
      </c>
      <c r="L15" s="37"/>
      <c r="M15" s="38">
        <f>K15*L15</f>
        <v>0</v>
      </c>
      <c r="N15" s="39"/>
      <c r="W15" s="40" t="s">
        <v>236</v>
      </c>
    </row>
    <row r="16" spans="1:23" s="40" customFormat="1" ht="138.5" customHeight="1" x14ac:dyDescent="0.25">
      <c r="A16" s="79" t="s">
        <v>245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1"/>
    </row>
    <row r="17" spans="1:14" ht="16.5" x14ac:dyDescent="0.35">
      <c r="A17" s="41"/>
      <c r="B17" s="42"/>
      <c r="C17" s="43"/>
      <c r="D17" s="43"/>
      <c r="E17" s="43"/>
      <c r="F17" s="44"/>
      <c r="G17" s="45"/>
      <c r="H17" s="41"/>
      <c r="I17" s="46"/>
      <c r="J17" s="46"/>
      <c r="K17" s="46"/>
      <c r="L17" s="47"/>
      <c r="M17" s="48"/>
      <c r="N17" s="49"/>
    </row>
    <row r="18" spans="1:14" ht="31.5" customHeight="1" x14ac:dyDescent="0.35">
      <c r="A18" s="50"/>
      <c r="B18" s="50"/>
      <c r="C18" s="50"/>
      <c r="D18" s="50"/>
      <c r="E18" s="50"/>
      <c r="F18" s="50"/>
      <c r="G18" s="51"/>
      <c r="H18" s="51" t="s">
        <v>241</v>
      </c>
      <c r="I18" s="52">
        <f>SUM(I11:I15)</f>
        <v>81259</v>
      </c>
      <c r="J18" s="53"/>
      <c r="K18" s="52">
        <f>SUM(K11:K15)</f>
        <v>81259</v>
      </c>
      <c r="L18" s="54"/>
      <c r="M18" s="82">
        <f>SUM(M11:M17)</f>
        <v>0</v>
      </c>
      <c r="N18" s="83"/>
    </row>
    <row r="19" spans="1:14" ht="16.5" x14ac:dyDescent="0.35">
      <c r="A19" s="55"/>
      <c r="B19" s="55"/>
      <c r="C19" s="56"/>
      <c r="D19" s="56"/>
      <c r="E19" s="56"/>
      <c r="F19" s="56"/>
      <c r="G19" s="12"/>
      <c r="H19" s="12"/>
      <c r="I19" s="12"/>
      <c r="J19" s="12"/>
      <c r="K19" s="12"/>
      <c r="L19" s="57"/>
      <c r="M19" s="57"/>
      <c r="N19" s="12"/>
    </row>
    <row r="20" spans="1:14" ht="16.5" x14ac:dyDescent="0.35">
      <c r="A20" s="75" t="s">
        <v>242</v>
      </c>
      <c r="B20" s="75"/>
      <c r="C20" s="75"/>
      <c r="D20" s="58"/>
      <c r="E20" s="59" t="s">
        <v>243</v>
      </c>
      <c r="F20" s="59"/>
      <c r="G20" s="58"/>
      <c r="H20" s="60"/>
      <c r="I20" s="61"/>
      <c r="J20" s="61"/>
      <c r="K20" s="61"/>
      <c r="L20" s="62" t="s">
        <v>244</v>
      </c>
      <c r="M20" s="12"/>
      <c r="N20" s="12"/>
    </row>
    <row r="21" spans="1:14" ht="16.5" x14ac:dyDescent="0.4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</row>
    <row r="22" spans="1:14" ht="16.5" x14ac:dyDescent="0.4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1:14" ht="16.5" x14ac:dyDescent="0.4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  <row r="24" spans="1:14" ht="16.5" x14ac:dyDescent="0.4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5" spans="1:14" ht="16.5" x14ac:dyDescent="0.4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  <row r="26" spans="1:14" ht="16.5" x14ac:dyDescent="0.4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</row>
    <row r="27" spans="1:14" ht="16.5" x14ac:dyDescent="0.4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</row>
    <row r="28" spans="1:14" ht="16.5" x14ac:dyDescent="0.4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</row>
    <row r="29" spans="1:14" ht="16.5" x14ac:dyDescent="0.4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</row>
    <row r="30" spans="1:14" ht="16.5" x14ac:dyDescent="0.4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</row>
  </sheetData>
  <mergeCells count="13">
    <mergeCell ref="A1:C3"/>
    <mergeCell ref="D1:L3"/>
    <mergeCell ref="B5:D5"/>
    <mergeCell ref="H5:I5"/>
    <mergeCell ref="B6:D6"/>
    <mergeCell ref="H6:I6"/>
    <mergeCell ref="A20:C20"/>
    <mergeCell ref="B7:C7"/>
    <mergeCell ref="H7:I7"/>
    <mergeCell ref="B8:D8"/>
    <mergeCell ref="H8:I8"/>
    <mergeCell ref="A16:N16"/>
    <mergeCell ref="M18:N18"/>
  </mergeCells>
  <printOptions horizontalCentered="1"/>
  <pageMargins left="0.2" right="0" top="0.6" bottom="0.6" header="0.3" footer="0.3"/>
  <pageSetup paperSize="9" scale="51" fitToHeight="0" orientation="portrait" r:id="rId1"/>
  <headerFooter>
    <oddHeader xml:space="preserve">&amp;L&amp;G&amp;R&amp;"Muli,Bold"&amp;15&amp;K000000[PURCHASE ORDER PHỤ LIỆU NỘI BỘ
INTERNAL TRIMS PURCHASE ORDER]&amp;16
&amp;"Muli SemiBold,Regular"&amp;11&amp;K01+000
</oddHeader>
    <oddFooter>&amp;L&amp;"Muli,Bold"&amp;15[UA]&amp;"Muli,Regular"&amp;11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7799A-AFA5-8D4E-BC02-C7F5237D8CCB}">
  <dimension ref="A1:I38"/>
  <sheetViews>
    <sheetView zoomScale="80" zoomScaleNormal="80" workbookViewId="0">
      <selection activeCell="I12" sqref="I12"/>
    </sheetView>
  </sheetViews>
  <sheetFormatPr defaultColWidth="11" defaultRowHeight="16" x14ac:dyDescent="0.35"/>
  <cols>
    <col min="1" max="1" width="21.33203125" customWidth="1"/>
    <col min="2" max="2" width="22.5" customWidth="1"/>
    <col min="3" max="3" width="20.1640625" customWidth="1"/>
    <col min="4" max="4" width="23.9140625" customWidth="1"/>
    <col min="5" max="5" width="5.5" bestFit="1" customWidth="1"/>
    <col min="6" max="6" width="26.75" customWidth="1"/>
    <col min="7" max="7" width="16.33203125" hidden="1" customWidth="1"/>
    <col min="8" max="8" width="9.58203125" style="6" bestFit="1" customWidth="1"/>
    <col min="9" max="9" width="18.75" style="6" customWidth="1"/>
  </cols>
  <sheetData>
    <row r="1" spans="1:9" x14ac:dyDescent="0.35">
      <c r="A1" s="1"/>
      <c r="B1" s="1"/>
      <c r="C1" s="1"/>
      <c r="D1" s="1"/>
      <c r="E1" s="1"/>
      <c r="F1" s="1"/>
      <c r="G1" s="1"/>
      <c r="H1" s="40"/>
      <c r="I1" s="40"/>
    </row>
    <row r="2" spans="1:9" x14ac:dyDescent="0.35">
      <c r="A2" s="66" t="s">
        <v>0</v>
      </c>
      <c r="B2" s="66" t="s">
        <v>1</v>
      </c>
      <c r="C2" s="66" t="s">
        <v>2</v>
      </c>
      <c r="D2" s="66" t="s">
        <v>3</v>
      </c>
      <c r="E2" s="66" t="s">
        <v>4</v>
      </c>
      <c r="F2" s="66" t="s">
        <v>5</v>
      </c>
      <c r="G2" s="67"/>
      <c r="H2" s="64" t="s">
        <v>246</v>
      </c>
      <c r="I2" s="64" t="s">
        <v>247</v>
      </c>
    </row>
    <row r="3" spans="1:9" x14ac:dyDescent="0.35">
      <c r="A3" s="68" t="s">
        <v>14</v>
      </c>
      <c r="B3" s="68" t="s">
        <v>13</v>
      </c>
      <c r="C3" s="69" t="s">
        <v>15</v>
      </c>
      <c r="D3" s="68" t="s">
        <v>16</v>
      </c>
      <c r="E3" s="68" t="s">
        <v>18</v>
      </c>
      <c r="F3" s="70" t="s">
        <v>64</v>
      </c>
      <c r="G3" s="71"/>
      <c r="H3" s="65">
        <v>284</v>
      </c>
      <c r="I3" s="65">
        <f>ROUNDUP(H3*2*1.05,0)</f>
        <v>597</v>
      </c>
    </row>
    <row r="4" spans="1:9" x14ac:dyDescent="0.35">
      <c r="A4" s="68" t="s">
        <v>14</v>
      </c>
      <c r="B4" s="68" t="s">
        <v>13</v>
      </c>
      <c r="C4" s="69" t="s">
        <v>15</v>
      </c>
      <c r="D4" s="68" t="s">
        <v>16</v>
      </c>
      <c r="E4" s="68" t="s">
        <v>6</v>
      </c>
      <c r="F4" s="70" t="s">
        <v>57</v>
      </c>
      <c r="G4" s="71"/>
      <c r="H4" s="65">
        <v>577</v>
      </c>
      <c r="I4" s="65">
        <f t="shared" ref="I4:I10" si="0">ROUNDUP(H4*2*1.05,0)</f>
        <v>1212</v>
      </c>
    </row>
    <row r="5" spans="1:9" x14ac:dyDescent="0.35">
      <c r="A5" s="68" t="s">
        <v>14</v>
      </c>
      <c r="B5" s="68" t="s">
        <v>13</v>
      </c>
      <c r="C5" s="69" t="s">
        <v>15</v>
      </c>
      <c r="D5" s="68" t="s">
        <v>16</v>
      </c>
      <c r="E5" s="68" t="s">
        <v>7</v>
      </c>
      <c r="F5" s="70" t="s">
        <v>58</v>
      </c>
      <c r="G5" s="71"/>
      <c r="H5" s="65">
        <v>1408</v>
      </c>
      <c r="I5" s="65">
        <f t="shared" si="0"/>
        <v>2957</v>
      </c>
    </row>
    <row r="6" spans="1:9" x14ac:dyDescent="0.35">
      <c r="A6" s="68" t="s">
        <v>14</v>
      </c>
      <c r="B6" s="68" t="s">
        <v>13</v>
      </c>
      <c r="C6" s="69" t="s">
        <v>15</v>
      </c>
      <c r="D6" s="68" t="s">
        <v>16</v>
      </c>
      <c r="E6" s="68" t="s">
        <v>8</v>
      </c>
      <c r="F6" s="70" t="s">
        <v>59</v>
      </c>
      <c r="G6" s="71"/>
      <c r="H6" s="65">
        <v>2128</v>
      </c>
      <c r="I6" s="65">
        <f t="shared" si="0"/>
        <v>4469</v>
      </c>
    </row>
    <row r="7" spans="1:9" x14ac:dyDescent="0.35">
      <c r="A7" s="68" t="s">
        <v>14</v>
      </c>
      <c r="B7" s="68" t="s">
        <v>13</v>
      </c>
      <c r="C7" s="69" t="s">
        <v>15</v>
      </c>
      <c r="D7" s="68" t="s">
        <v>16</v>
      </c>
      <c r="E7" s="68" t="s">
        <v>9</v>
      </c>
      <c r="F7" s="70" t="s">
        <v>60</v>
      </c>
      <c r="G7" s="71"/>
      <c r="H7" s="65">
        <v>1735</v>
      </c>
      <c r="I7" s="65">
        <f t="shared" si="0"/>
        <v>3644</v>
      </c>
    </row>
    <row r="8" spans="1:9" x14ac:dyDescent="0.35">
      <c r="A8" s="68" t="s">
        <v>14</v>
      </c>
      <c r="B8" s="68" t="s">
        <v>13</v>
      </c>
      <c r="C8" s="69" t="s">
        <v>15</v>
      </c>
      <c r="D8" s="68" t="s">
        <v>16</v>
      </c>
      <c r="E8" s="68" t="s">
        <v>10</v>
      </c>
      <c r="F8" s="70" t="s">
        <v>61</v>
      </c>
      <c r="G8" s="71"/>
      <c r="H8" s="65">
        <v>1081</v>
      </c>
      <c r="I8" s="65">
        <f t="shared" si="0"/>
        <v>2271</v>
      </c>
    </row>
    <row r="9" spans="1:9" x14ac:dyDescent="0.35">
      <c r="A9" s="68" t="s">
        <v>14</v>
      </c>
      <c r="B9" s="68" t="s">
        <v>13</v>
      </c>
      <c r="C9" s="69" t="s">
        <v>15</v>
      </c>
      <c r="D9" s="68" t="s">
        <v>16</v>
      </c>
      <c r="E9" s="68" t="s">
        <v>11</v>
      </c>
      <c r="F9" s="70" t="s">
        <v>62</v>
      </c>
      <c r="G9" s="71"/>
      <c r="H9" s="65">
        <v>351</v>
      </c>
      <c r="I9" s="65">
        <f t="shared" si="0"/>
        <v>738</v>
      </c>
    </row>
    <row r="10" spans="1:9" x14ac:dyDescent="0.35">
      <c r="A10" s="68" t="s">
        <v>14</v>
      </c>
      <c r="B10" s="68" t="s">
        <v>13</v>
      </c>
      <c r="C10" s="69" t="s">
        <v>15</v>
      </c>
      <c r="D10" s="68" t="s">
        <v>16</v>
      </c>
      <c r="E10" s="68" t="s">
        <v>12</v>
      </c>
      <c r="F10" s="70" t="s">
        <v>63</v>
      </c>
      <c r="G10" s="71"/>
      <c r="H10" s="65">
        <v>212</v>
      </c>
      <c r="I10" s="65">
        <f t="shared" si="0"/>
        <v>446</v>
      </c>
    </row>
    <row r="11" spans="1:9" x14ac:dyDescent="0.35">
      <c r="A11" s="68"/>
      <c r="B11" s="68"/>
      <c r="C11" s="69"/>
      <c r="D11" s="68"/>
      <c r="E11" s="68"/>
      <c r="F11" s="72"/>
      <c r="G11" s="71"/>
      <c r="H11" s="65"/>
      <c r="I11" s="65"/>
    </row>
    <row r="12" spans="1:9" x14ac:dyDescent="0.35">
      <c r="A12" s="68" t="s">
        <v>14</v>
      </c>
      <c r="B12" s="68" t="s">
        <v>43</v>
      </c>
      <c r="C12" s="69" t="s">
        <v>15</v>
      </c>
      <c r="D12" s="68" t="s">
        <v>16</v>
      </c>
      <c r="E12" s="68" t="s">
        <v>18</v>
      </c>
      <c r="F12" s="70" t="s">
        <v>34</v>
      </c>
      <c r="G12" s="71"/>
      <c r="H12" s="65">
        <v>97</v>
      </c>
      <c r="I12" s="65">
        <f t="shared" ref="I4:I37" si="1">ROUNDUP(H12*2*1.02,0)</f>
        <v>198</v>
      </c>
    </row>
    <row r="13" spans="1:9" x14ac:dyDescent="0.35">
      <c r="A13" s="68" t="s">
        <v>14</v>
      </c>
      <c r="B13" s="68" t="s">
        <v>43</v>
      </c>
      <c r="C13" s="69" t="s">
        <v>15</v>
      </c>
      <c r="D13" s="68" t="s">
        <v>16</v>
      </c>
      <c r="E13" s="68" t="s">
        <v>6</v>
      </c>
      <c r="F13" s="70" t="s">
        <v>27</v>
      </c>
      <c r="G13" s="71"/>
      <c r="H13" s="65">
        <v>234</v>
      </c>
      <c r="I13" s="65">
        <f t="shared" si="1"/>
        <v>478</v>
      </c>
    </row>
    <row r="14" spans="1:9" x14ac:dyDescent="0.35">
      <c r="A14" s="68" t="s">
        <v>14</v>
      </c>
      <c r="B14" s="68" t="s">
        <v>43</v>
      </c>
      <c r="C14" s="69" t="s">
        <v>15</v>
      </c>
      <c r="D14" s="68" t="s">
        <v>16</v>
      </c>
      <c r="E14" s="68" t="s">
        <v>7</v>
      </c>
      <c r="F14" s="70" t="s">
        <v>28</v>
      </c>
      <c r="G14" s="71"/>
      <c r="H14" s="65">
        <v>623</v>
      </c>
      <c r="I14" s="65">
        <f t="shared" si="1"/>
        <v>1271</v>
      </c>
    </row>
    <row r="15" spans="1:9" x14ac:dyDescent="0.35">
      <c r="A15" s="68" t="s">
        <v>14</v>
      </c>
      <c r="B15" s="68" t="s">
        <v>43</v>
      </c>
      <c r="C15" s="69" t="s">
        <v>15</v>
      </c>
      <c r="D15" s="68" t="s">
        <v>16</v>
      </c>
      <c r="E15" s="68" t="s">
        <v>8</v>
      </c>
      <c r="F15" s="70" t="s">
        <v>29</v>
      </c>
      <c r="G15" s="71"/>
      <c r="H15" s="65">
        <v>920</v>
      </c>
      <c r="I15" s="65">
        <f t="shared" si="1"/>
        <v>1877</v>
      </c>
    </row>
    <row r="16" spans="1:9" x14ac:dyDescent="0.35">
      <c r="A16" s="68" t="s">
        <v>14</v>
      </c>
      <c r="B16" s="68" t="s">
        <v>43</v>
      </c>
      <c r="C16" s="69" t="s">
        <v>15</v>
      </c>
      <c r="D16" s="68" t="s">
        <v>16</v>
      </c>
      <c r="E16" s="68" t="s">
        <v>9</v>
      </c>
      <c r="F16" s="70" t="s">
        <v>30</v>
      </c>
      <c r="G16" s="71"/>
      <c r="H16" s="65">
        <v>712</v>
      </c>
      <c r="I16" s="65">
        <f t="shared" si="1"/>
        <v>1453</v>
      </c>
    </row>
    <row r="17" spans="1:9" x14ac:dyDescent="0.35">
      <c r="A17" s="68" t="s">
        <v>14</v>
      </c>
      <c r="B17" s="68" t="s">
        <v>43</v>
      </c>
      <c r="C17" s="69" t="s">
        <v>15</v>
      </c>
      <c r="D17" s="68" t="s">
        <v>16</v>
      </c>
      <c r="E17" s="68" t="s">
        <v>10</v>
      </c>
      <c r="F17" s="70" t="s">
        <v>31</v>
      </c>
      <c r="G17" s="71"/>
      <c r="H17" s="65">
        <v>414</v>
      </c>
      <c r="I17" s="65">
        <f t="shared" si="1"/>
        <v>845</v>
      </c>
    </row>
    <row r="18" spans="1:9" x14ac:dyDescent="0.35">
      <c r="A18" s="68" t="s">
        <v>14</v>
      </c>
      <c r="B18" s="68" t="s">
        <v>43</v>
      </c>
      <c r="C18" s="69" t="s">
        <v>15</v>
      </c>
      <c r="D18" s="68" t="s">
        <v>16</v>
      </c>
      <c r="E18" s="68" t="s">
        <v>11</v>
      </c>
      <c r="F18" s="70" t="s">
        <v>32</v>
      </c>
      <c r="G18" s="71"/>
      <c r="H18" s="65">
        <v>135</v>
      </c>
      <c r="I18" s="65">
        <f t="shared" si="1"/>
        <v>276</v>
      </c>
    </row>
    <row r="19" spans="1:9" x14ac:dyDescent="0.35">
      <c r="A19" s="68" t="s">
        <v>14</v>
      </c>
      <c r="B19" s="68" t="s">
        <v>43</v>
      </c>
      <c r="C19" s="69" t="s">
        <v>15</v>
      </c>
      <c r="D19" s="68" t="s">
        <v>16</v>
      </c>
      <c r="E19" s="68" t="s">
        <v>12</v>
      </c>
      <c r="F19" s="70" t="s">
        <v>33</v>
      </c>
      <c r="G19" s="71"/>
      <c r="H19" s="65">
        <v>63</v>
      </c>
      <c r="I19" s="65">
        <f t="shared" si="1"/>
        <v>129</v>
      </c>
    </row>
    <row r="20" spans="1:9" x14ac:dyDescent="0.35">
      <c r="A20" s="68"/>
      <c r="B20" s="68"/>
      <c r="C20" s="69"/>
      <c r="D20" s="68"/>
      <c r="E20" s="68"/>
      <c r="F20" s="72"/>
      <c r="G20" s="71"/>
      <c r="H20" s="65"/>
      <c r="I20" s="65"/>
    </row>
    <row r="21" spans="1:9" x14ac:dyDescent="0.35">
      <c r="A21" s="68" t="s">
        <v>14</v>
      </c>
      <c r="B21" s="68" t="s">
        <v>44</v>
      </c>
      <c r="C21" s="69" t="s">
        <v>15</v>
      </c>
      <c r="D21" s="68" t="s">
        <v>16</v>
      </c>
      <c r="E21" s="68" t="s">
        <v>18</v>
      </c>
      <c r="F21" s="70" t="s">
        <v>42</v>
      </c>
      <c r="G21" s="71"/>
      <c r="H21" s="65">
        <v>30</v>
      </c>
      <c r="I21" s="65">
        <f t="shared" si="1"/>
        <v>62</v>
      </c>
    </row>
    <row r="22" spans="1:9" x14ac:dyDescent="0.35">
      <c r="A22" s="68" t="s">
        <v>14</v>
      </c>
      <c r="B22" s="68" t="s">
        <v>44</v>
      </c>
      <c r="C22" s="69" t="s">
        <v>15</v>
      </c>
      <c r="D22" s="68" t="s">
        <v>16</v>
      </c>
      <c r="E22" s="68" t="s">
        <v>6</v>
      </c>
      <c r="F22" s="70" t="s">
        <v>35</v>
      </c>
      <c r="G22" s="71"/>
      <c r="H22" s="65">
        <v>67</v>
      </c>
      <c r="I22" s="65">
        <f t="shared" si="1"/>
        <v>137</v>
      </c>
    </row>
    <row r="23" spans="1:9" x14ac:dyDescent="0.35">
      <c r="A23" s="68" t="s">
        <v>14</v>
      </c>
      <c r="B23" s="68" t="s">
        <v>44</v>
      </c>
      <c r="C23" s="69" t="s">
        <v>15</v>
      </c>
      <c r="D23" s="68" t="s">
        <v>16</v>
      </c>
      <c r="E23" s="68" t="s">
        <v>7</v>
      </c>
      <c r="F23" s="70" t="s">
        <v>36</v>
      </c>
      <c r="G23" s="71"/>
      <c r="H23" s="65">
        <v>179</v>
      </c>
      <c r="I23" s="65">
        <f t="shared" si="1"/>
        <v>366</v>
      </c>
    </row>
    <row r="24" spans="1:9" x14ac:dyDescent="0.35">
      <c r="A24" s="68" t="s">
        <v>14</v>
      </c>
      <c r="B24" s="68" t="s">
        <v>44</v>
      </c>
      <c r="C24" s="69" t="s">
        <v>15</v>
      </c>
      <c r="D24" s="68" t="s">
        <v>16</v>
      </c>
      <c r="E24" s="68" t="s">
        <v>8</v>
      </c>
      <c r="F24" s="70" t="s">
        <v>37</v>
      </c>
      <c r="G24" s="71"/>
      <c r="H24" s="65">
        <v>261</v>
      </c>
      <c r="I24" s="65">
        <f t="shared" si="1"/>
        <v>533</v>
      </c>
    </row>
    <row r="25" spans="1:9" x14ac:dyDescent="0.35">
      <c r="A25" s="68" t="s">
        <v>14</v>
      </c>
      <c r="B25" s="68" t="s">
        <v>44</v>
      </c>
      <c r="C25" s="69" t="s">
        <v>15</v>
      </c>
      <c r="D25" s="68" t="s">
        <v>16</v>
      </c>
      <c r="E25" s="68" t="s">
        <v>9</v>
      </c>
      <c r="F25" s="70" t="s">
        <v>38</v>
      </c>
      <c r="G25" s="71"/>
      <c r="H25" s="65">
        <v>164</v>
      </c>
      <c r="I25" s="65">
        <f t="shared" si="1"/>
        <v>335</v>
      </c>
    </row>
    <row r="26" spans="1:9" x14ac:dyDescent="0.35">
      <c r="A26" s="68" t="s">
        <v>14</v>
      </c>
      <c r="B26" s="68" t="s">
        <v>44</v>
      </c>
      <c r="C26" s="69" t="s">
        <v>15</v>
      </c>
      <c r="D26" s="68" t="s">
        <v>16</v>
      </c>
      <c r="E26" s="68" t="s">
        <v>10</v>
      </c>
      <c r="F26" s="70" t="s">
        <v>39</v>
      </c>
      <c r="G26" s="71"/>
      <c r="H26" s="65">
        <v>101</v>
      </c>
      <c r="I26" s="65">
        <f t="shared" si="1"/>
        <v>207</v>
      </c>
    </row>
    <row r="27" spans="1:9" x14ac:dyDescent="0.35">
      <c r="A27" s="68" t="s">
        <v>14</v>
      </c>
      <c r="B27" s="68" t="s">
        <v>44</v>
      </c>
      <c r="C27" s="69" t="s">
        <v>15</v>
      </c>
      <c r="D27" s="68" t="s">
        <v>16</v>
      </c>
      <c r="E27" s="68" t="s">
        <v>11</v>
      </c>
      <c r="F27" s="70" t="s">
        <v>40</v>
      </c>
      <c r="G27" s="71"/>
      <c r="H27" s="65">
        <v>34</v>
      </c>
      <c r="I27" s="65">
        <f t="shared" si="1"/>
        <v>70</v>
      </c>
    </row>
    <row r="28" spans="1:9" x14ac:dyDescent="0.35">
      <c r="A28" s="68" t="s">
        <v>14</v>
      </c>
      <c r="B28" s="68" t="s">
        <v>44</v>
      </c>
      <c r="C28" s="69" t="s">
        <v>15</v>
      </c>
      <c r="D28" s="68" t="s">
        <v>16</v>
      </c>
      <c r="E28" s="68" t="s">
        <v>12</v>
      </c>
      <c r="F28" s="70" t="s">
        <v>41</v>
      </c>
      <c r="G28" s="71"/>
      <c r="H28" s="65">
        <v>16</v>
      </c>
      <c r="I28" s="65">
        <f t="shared" si="1"/>
        <v>33</v>
      </c>
    </row>
    <row r="29" spans="1:9" x14ac:dyDescent="0.35">
      <c r="A29" s="68"/>
      <c r="B29" s="68"/>
      <c r="C29" s="69"/>
      <c r="D29" s="68"/>
      <c r="E29" s="68"/>
      <c r="F29" s="72"/>
      <c r="G29" s="71"/>
      <c r="H29" s="73"/>
      <c r="I29" s="65"/>
    </row>
    <row r="30" spans="1:9" x14ac:dyDescent="0.35">
      <c r="A30" s="68" t="s">
        <v>14</v>
      </c>
      <c r="B30" s="68" t="s">
        <v>45</v>
      </c>
      <c r="C30" s="69" t="s">
        <v>15</v>
      </c>
      <c r="D30" s="68" t="s">
        <v>16</v>
      </c>
      <c r="E30" s="68" t="s">
        <v>18</v>
      </c>
      <c r="F30" s="70" t="s">
        <v>53</v>
      </c>
      <c r="G30" s="71"/>
      <c r="H30" s="65">
        <v>26</v>
      </c>
      <c r="I30" s="65">
        <f t="shared" si="1"/>
        <v>54</v>
      </c>
    </row>
    <row r="31" spans="1:9" x14ac:dyDescent="0.35">
      <c r="A31" s="68" t="s">
        <v>14</v>
      </c>
      <c r="B31" s="68" t="s">
        <v>45</v>
      </c>
      <c r="C31" s="69" t="s">
        <v>15</v>
      </c>
      <c r="D31" s="68" t="s">
        <v>16</v>
      </c>
      <c r="E31" s="68" t="s">
        <v>6</v>
      </c>
      <c r="F31" s="70" t="s">
        <v>46</v>
      </c>
      <c r="G31" s="71"/>
      <c r="H31" s="65">
        <v>59</v>
      </c>
      <c r="I31" s="65">
        <f t="shared" si="1"/>
        <v>121</v>
      </c>
    </row>
    <row r="32" spans="1:9" x14ac:dyDescent="0.35">
      <c r="A32" s="68" t="s">
        <v>14</v>
      </c>
      <c r="B32" s="68" t="s">
        <v>45</v>
      </c>
      <c r="C32" s="69" t="s">
        <v>15</v>
      </c>
      <c r="D32" s="68" t="s">
        <v>16</v>
      </c>
      <c r="E32" s="68" t="s">
        <v>7</v>
      </c>
      <c r="F32" s="70" t="s">
        <v>47</v>
      </c>
      <c r="G32" s="71"/>
      <c r="H32" s="65">
        <v>157</v>
      </c>
      <c r="I32" s="65">
        <f t="shared" si="1"/>
        <v>321</v>
      </c>
    </row>
    <row r="33" spans="1:9" x14ac:dyDescent="0.35">
      <c r="A33" s="68" t="s">
        <v>14</v>
      </c>
      <c r="B33" s="68" t="s">
        <v>45</v>
      </c>
      <c r="C33" s="69" t="s">
        <v>15</v>
      </c>
      <c r="D33" s="68" t="s">
        <v>16</v>
      </c>
      <c r="E33" s="68" t="s">
        <v>8</v>
      </c>
      <c r="F33" s="70" t="s">
        <v>48</v>
      </c>
      <c r="G33" s="71"/>
      <c r="H33" s="65">
        <v>231</v>
      </c>
      <c r="I33" s="65">
        <f t="shared" si="1"/>
        <v>472</v>
      </c>
    </row>
    <row r="34" spans="1:9" x14ac:dyDescent="0.35">
      <c r="A34" s="68" t="s">
        <v>14</v>
      </c>
      <c r="B34" s="68" t="s">
        <v>45</v>
      </c>
      <c r="C34" s="69" t="s">
        <v>15</v>
      </c>
      <c r="D34" s="68" t="s">
        <v>16</v>
      </c>
      <c r="E34" s="68" t="s">
        <v>9</v>
      </c>
      <c r="F34" s="70" t="s">
        <v>49</v>
      </c>
      <c r="G34" s="71"/>
      <c r="H34" s="65">
        <v>145</v>
      </c>
      <c r="I34" s="65">
        <f t="shared" si="1"/>
        <v>296</v>
      </c>
    </row>
    <row r="35" spans="1:9" x14ac:dyDescent="0.35">
      <c r="A35" s="68" t="s">
        <v>14</v>
      </c>
      <c r="B35" s="68" t="s">
        <v>45</v>
      </c>
      <c r="C35" s="69" t="s">
        <v>15</v>
      </c>
      <c r="D35" s="68" t="s">
        <v>16</v>
      </c>
      <c r="E35" s="68" t="s">
        <v>10</v>
      </c>
      <c r="F35" s="70" t="s">
        <v>50</v>
      </c>
      <c r="G35" s="71"/>
      <c r="H35" s="65">
        <v>89</v>
      </c>
      <c r="I35" s="65">
        <f t="shared" si="1"/>
        <v>182</v>
      </c>
    </row>
    <row r="36" spans="1:9" x14ac:dyDescent="0.35">
      <c r="A36" s="68" t="s">
        <v>14</v>
      </c>
      <c r="B36" s="68" t="s">
        <v>45</v>
      </c>
      <c r="C36" s="69" t="s">
        <v>15</v>
      </c>
      <c r="D36" s="68" t="s">
        <v>16</v>
      </c>
      <c r="E36" s="68" t="s">
        <v>11</v>
      </c>
      <c r="F36" s="70" t="s">
        <v>51</v>
      </c>
      <c r="G36" s="71"/>
      <c r="H36" s="65">
        <v>30</v>
      </c>
      <c r="I36" s="65">
        <f t="shared" si="1"/>
        <v>62</v>
      </c>
    </row>
    <row r="37" spans="1:9" x14ac:dyDescent="0.35">
      <c r="A37" s="68" t="s">
        <v>14</v>
      </c>
      <c r="B37" s="68" t="s">
        <v>45</v>
      </c>
      <c r="C37" s="69" t="s">
        <v>15</v>
      </c>
      <c r="D37" s="68" t="s">
        <v>16</v>
      </c>
      <c r="E37" s="68" t="s">
        <v>12</v>
      </c>
      <c r="F37" s="70" t="s">
        <v>52</v>
      </c>
      <c r="G37" s="71"/>
      <c r="H37" s="65">
        <v>15</v>
      </c>
      <c r="I37" s="65">
        <f t="shared" si="1"/>
        <v>31</v>
      </c>
    </row>
    <row r="38" spans="1:9" x14ac:dyDescent="0.35">
      <c r="A38" s="91" t="s">
        <v>248</v>
      </c>
      <c r="B38" s="92"/>
      <c r="C38" s="92"/>
      <c r="D38" s="92"/>
      <c r="E38" s="92"/>
      <c r="F38" s="92"/>
      <c r="G38" s="92"/>
      <c r="H38" s="93"/>
      <c r="I38" s="65">
        <f>SUM(I3:I37)</f>
        <v>26143</v>
      </c>
    </row>
  </sheetData>
  <mergeCells count="1">
    <mergeCell ref="A38:H38"/>
  </mergeCells>
  <phoneticPr fontId="5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B82B5-7518-42DE-AE32-F7D84D1A4D33}">
  <dimension ref="A1:I38"/>
  <sheetViews>
    <sheetView topLeftCell="B1" zoomScale="80" zoomScaleNormal="80" workbookViewId="0">
      <selection activeCell="K32" sqref="K32"/>
    </sheetView>
  </sheetViews>
  <sheetFormatPr defaultColWidth="11" defaultRowHeight="16" x14ac:dyDescent="0.35"/>
  <cols>
    <col min="1" max="1" width="30.33203125" customWidth="1"/>
    <col min="2" max="2" width="24.25" customWidth="1"/>
    <col min="3" max="3" width="17.9140625" customWidth="1"/>
    <col min="4" max="4" width="14.58203125" customWidth="1"/>
    <col min="5" max="5" width="5.5" bestFit="1" customWidth="1"/>
    <col min="6" max="6" width="25.6640625" bestFit="1" customWidth="1"/>
    <col min="7" max="7" width="16.33203125" hidden="1" customWidth="1"/>
    <col min="8" max="8" width="9.58203125" style="6" bestFit="1" customWidth="1"/>
    <col min="9" max="9" width="18.75" style="6" customWidth="1"/>
  </cols>
  <sheetData>
    <row r="1" spans="1:9" x14ac:dyDescent="0.35">
      <c r="A1" s="1"/>
      <c r="B1" s="1"/>
      <c r="C1" s="1"/>
      <c r="D1" s="1"/>
      <c r="E1" s="1"/>
      <c r="F1" s="1"/>
      <c r="G1" s="1"/>
      <c r="H1" s="40"/>
      <c r="I1" s="40"/>
    </row>
    <row r="2" spans="1:9" x14ac:dyDescent="0.35">
      <c r="A2" s="66" t="s">
        <v>0</v>
      </c>
      <c r="B2" s="66" t="s">
        <v>1</v>
      </c>
      <c r="C2" s="66" t="s">
        <v>2</v>
      </c>
      <c r="D2" s="66" t="s">
        <v>3</v>
      </c>
      <c r="E2" s="66" t="s">
        <v>4</v>
      </c>
      <c r="F2" s="66" t="s">
        <v>5</v>
      </c>
      <c r="G2" s="67"/>
      <c r="H2" s="64" t="s">
        <v>246</v>
      </c>
      <c r="I2" s="64" t="s">
        <v>247</v>
      </c>
    </row>
    <row r="3" spans="1:9" x14ac:dyDescent="0.35">
      <c r="A3" s="68" t="s">
        <v>55</v>
      </c>
      <c r="B3" s="68" t="s">
        <v>13</v>
      </c>
      <c r="C3" s="69" t="s">
        <v>54</v>
      </c>
      <c r="D3" s="68" t="s">
        <v>56</v>
      </c>
      <c r="E3" s="68" t="s">
        <v>18</v>
      </c>
      <c r="F3" s="70" t="s">
        <v>19</v>
      </c>
      <c r="G3" s="71"/>
      <c r="H3" s="65">
        <v>77</v>
      </c>
      <c r="I3" s="65">
        <f>ROUNDUP(H3*2*1.05,0)</f>
        <v>162</v>
      </c>
    </row>
    <row r="4" spans="1:9" x14ac:dyDescent="0.35">
      <c r="A4" s="68" t="s">
        <v>55</v>
      </c>
      <c r="B4" s="68" t="s">
        <v>13</v>
      </c>
      <c r="C4" s="69" t="s">
        <v>54</v>
      </c>
      <c r="D4" s="68" t="s">
        <v>56</v>
      </c>
      <c r="E4" s="68" t="s">
        <v>6</v>
      </c>
      <c r="F4" s="70" t="s">
        <v>20</v>
      </c>
      <c r="G4" s="71"/>
      <c r="H4" s="65">
        <v>157</v>
      </c>
      <c r="I4" s="65">
        <f t="shared" ref="I4:I37" si="0">ROUNDUP(H4*2*1.05,0)</f>
        <v>330</v>
      </c>
    </row>
    <row r="5" spans="1:9" x14ac:dyDescent="0.35">
      <c r="A5" s="68" t="s">
        <v>55</v>
      </c>
      <c r="B5" s="68" t="s">
        <v>13</v>
      </c>
      <c r="C5" s="69" t="s">
        <v>54</v>
      </c>
      <c r="D5" s="68" t="s">
        <v>56</v>
      </c>
      <c r="E5" s="68" t="s">
        <v>7</v>
      </c>
      <c r="F5" s="70" t="s">
        <v>21</v>
      </c>
      <c r="G5" s="71"/>
      <c r="H5" s="65">
        <v>394</v>
      </c>
      <c r="I5" s="65">
        <f t="shared" si="0"/>
        <v>828</v>
      </c>
    </row>
    <row r="6" spans="1:9" x14ac:dyDescent="0.35">
      <c r="A6" s="68" t="s">
        <v>55</v>
      </c>
      <c r="B6" s="68" t="s">
        <v>13</v>
      </c>
      <c r="C6" s="69" t="s">
        <v>54</v>
      </c>
      <c r="D6" s="68" t="s">
        <v>56</v>
      </c>
      <c r="E6" s="68" t="s">
        <v>8</v>
      </c>
      <c r="F6" s="70" t="s">
        <v>22</v>
      </c>
      <c r="G6" s="71"/>
      <c r="H6" s="65">
        <v>642</v>
      </c>
      <c r="I6" s="65">
        <f t="shared" si="0"/>
        <v>1349</v>
      </c>
    </row>
    <row r="7" spans="1:9" x14ac:dyDescent="0.35">
      <c r="A7" s="68" t="s">
        <v>55</v>
      </c>
      <c r="B7" s="68" t="s">
        <v>13</v>
      </c>
      <c r="C7" s="69" t="s">
        <v>54</v>
      </c>
      <c r="D7" s="68" t="s">
        <v>56</v>
      </c>
      <c r="E7" s="68" t="s">
        <v>9</v>
      </c>
      <c r="F7" s="70" t="s">
        <v>23</v>
      </c>
      <c r="G7" s="71"/>
      <c r="H7" s="65">
        <v>504</v>
      </c>
      <c r="I7" s="65">
        <f t="shared" si="0"/>
        <v>1059</v>
      </c>
    </row>
    <row r="8" spans="1:9" x14ac:dyDescent="0.35">
      <c r="A8" s="68" t="s">
        <v>55</v>
      </c>
      <c r="B8" s="68" t="s">
        <v>13</v>
      </c>
      <c r="C8" s="69" t="s">
        <v>54</v>
      </c>
      <c r="D8" s="68" t="s">
        <v>56</v>
      </c>
      <c r="E8" s="68" t="s">
        <v>10</v>
      </c>
      <c r="F8" s="70" t="s">
        <v>24</v>
      </c>
      <c r="G8" s="71"/>
      <c r="H8" s="65">
        <v>260</v>
      </c>
      <c r="I8" s="65">
        <f t="shared" si="0"/>
        <v>546</v>
      </c>
    </row>
    <row r="9" spans="1:9" x14ac:dyDescent="0.35">
      <c r="A9" s="68" t="s">
        <v>55</v>
      </c>
      <c r="B9" s="68" t="s">
        <v>13</v>
      </c>
      <c r="C9" s="69" t="s">
        <v>54</v>
      </c>
      <c r="D9" s="68" t="s">
        <v>56</v>
      </c>
      <c r="E9" s="68" t="s">
        <v>11</v>
      </c>
      <c r="F9" s="70" t="s">
        <v>25</v>
      </c>
      <c r="G9" s="71"/>
      <c r="H9" s="65">
        <v>74</v>
      </c>
      <c r="I9" s="65">
        <f t="shared" si="0"/>
        <v>156</v>
      </c>
    </row>
    <row r="10" spans="1:9" x14ac:dyDescent="0.35">
      <c r="A10" s="68" t="s">
        <v>55</v>
      </c>
      <c r="B10" s="68" t="s">
        <v>13</v>
      </c>
      <c r="C10" s="69" t="s">
        <v>54</v>
      </c>
      <c r="D10" s="68" t="s">
        <v>56</v>
      </c>
      <c r="E10" s="68" t="s">
        <v>12</v>
      </c>
      <c r="F10" s="70" t="s">
        <v>26</v>
      </c>
      <c r="G10" s="71"/>
      <c r="H10" s="65">
        <v>34</v>
      </c>
      <c r="I10" s="65">
        <f t="shared" si="0"/>
        <v>72</v>
      </c>
    </row>
    <row r="11" spans="1:9" x14ac:dyDescent="0.35">
      <c r="A11" s="68"/>
      <c r="B11" s="68"/>
      <c r="C11" s="69"/>
      <c r="D11" s="68"/>
      <c r="E11" s="68"/>
      <c r="F11" s="70"/>
      <c r="G11" s="71"/>
      <c r="H11" s="65"/>
      <c r="I11" s="65"/>
    </row>
    <row r="12" spans="1:9" x14ac:dyDescent="0.35">
      <c r="A12" s="68" t="s">
        <v>55</v>
      </c>
      <c r="B12" s="68" t="s">
        <v>43</v>
      </c>
      <c r="C12" s="69" t="s">
        <v>54</v>
      </c>
      <c r="D12" s="68" t="s">
        <v>56</v>
      </c>
      <c r="E12" s="68" t="s">
        <v>18</v>
      </c>
      <c r="F12" s="70" t="s">
        <v>72</v>
      </c>
      <c r="G12" s="71"/>
      <c r="H12" s="65">
        <v>45</v>
      </c>
      <c r="I12" s="65">
        <f t="shared" si="0"/>
        <v>95</v>
      </c>
    </row>
    <row r="13" spans="1:9" x14ac:dyDescent="0.35">
      <c r="A13" s="68" t="s">
        <v>55</v>
      </c>
      <c r="B13" s="68" t="s">
        <v>43</v>
      </c>
      <c r="C13" s="69" t="s">
        <v>54</v>
      </c>
      <c r="D13" s="68" t="s">
        <v>56</v>
      </c>
      <c r="E13" s="68" t="s">
        <v>6</v>
      </c>
      <c r="F13" s="70" t="s">
        <v>65</v>
      </c>
      <c r="G13" s="71"/>
      <c r="H13" s="65">
        <v>103</v>
      </c>
      <c r="I13" s="65">
        <f t="shared" si="0"/>
        <v>217</v>
      </c>
    </row>
    <row r="14" spans="1:9" x14ac:dyDescent="0.35">
      <c r="A14" s="68" t="s">
        <v>55</v>
      </c>
      <c r="B14" s="68" t="s">
        <v>43</v>
      </c>
      <c r="C14" s="69" t="s">
        <v>54</v>
      </c>
      <c r="D14" s="68" t="s">
        <v>56</v>
      </c>
      <c r="E14" s="68" t="s">
        <v>7</v>
      </c>
      <c r="F14" s="70" t="s">
        <v>66</v>
      </c>
      <c r="G14" s="71"/>
      <c r="H14" s="65">
        <v>263</v>
      </c>
      <c r="I14" s="65">
        <f t="shared" si="0"/>
        <v>553</v>
      </c>
    </row>
    <row r="15" spans="1:9" x14ac:dyDescent="0.35">
      <c r="A15" s="68" t="s">
        <v>55</v>
      </c>
      <c r="B15" s="68" t="s">
        <v>43</v>
      </c>
      <c r="C15" s="69" t="s">
        <v>54</v>
      </c>
      <c r="D15" s="68" t="s">
        <v>56</v>
      </c>
      <c r="E15" s="68" t="s">
        <v>8</v>
      </c>
      <c r="F15" s="70" t="s">
        <v>67</v>
      </c>
      <c r="G15" s="71"/>
      <c r="H15" s="65">
        <v>452</v>
      </c>
      <c r="I15" s="65">
        <f t="shared" si="0"/>
        <v>950</v>
      </c>
    </row>
    <row r="16" spans="1:9" x14ac:dyDescent="0.35">
      <c r="A16" s="68" t="s">
        <v>55</v>
      </c>
      <c r="B16" s="68" t="s">
        <v>43</v>
      </c>
      <c r="C16" s="69" t="s">
        <v>54</v>
      </c>
      <c r="D16" s="68" t="s">
        <v>56</v>
      </c>
      <c r="E16" s="68" t="s">
        <v>9</v>
      </c>
      <c r="F16" s="70" t="s">
        <v>68</v>
      </c>
      <c r="G16" s="71"/>
      <c r="H16" s="65">
        <v>332</v>
      </c>
      <c r="I16" s="65">
        <f t="shared" si="0"/>
        <v>698</v>
      </c>
    </row>
    <row r="17" spans="1:9" x14ac:dyDescent="0.35">
      <c r="A17" s="68" t="s">
        <v>55</v>
      </c>
      <c r="B17" s="68" t="s">
        <v>43</v>
      </c>
      <c r="C17" s="69" t="s">
        <v>54</v>
      </c>
      <c r="D17" s="68" t="s">
        <v>56</v>
      </c>
      <c r="E17" s="68" t="s">
        <v>10</v>
      </c>
      <c r="F17" s="70" t="s">
        <v>69</v>
      </c>
      <c r="G17" s="71"/>
      <c r="H17" s="65">
        <v>175</v>
      </c>
      <c r="I17" s="65">
        <f t="shared" si="0"/>
        <v>368</v>
      </c>
    </row>
    <row r="18" spans="1:9" x14ac:dyDescent="0.35">
      <c r="A18" s="68" t="s">
        <v>55</v>
      </c>
      <c r="B18" s="68" t="s">
        <v>43</v>
      </c>
      <c r="C18" s="69" t="s">
        <v>54</v>
      </c>
      <c r="D18" s="68" t="s">
        <v>56</v>
      </c>
      <c r="E18" s="68" t="s">
        <v>11</v>
      </c>
      <c r="F18" s="70" t="s">
        <v>70</v>
      </c>
      <c r="G18" s="71"/>
      <c r="H18" s="65">
        <v>58</v>
      </c>
      <c r="I18" s="65">
        <f t="shared" si="0"/>
        <v>122</v>
      </c>
    </row>
    <row r="19" spans="1:9" x14ac:dyDescent="0.35">
      <c r="A19" s="68" t="s">
        <v>55</v>
      </c>
      <c r="B19" s="68" t="s">
        <v>43</v>
      </c>
      <c r="C19" s="69" t="s">
        <v>54</v>
      </c>
      <c r="D19" s="68" t="s">
        <v>56</v>
      </c>
      <c r="E19" s="68" t="s">
        <v>12</v>
      </c>
      <c r="F19" s="70" t="s">
        <v>71</v>
      </c>
      <c r="G19" s="71"/>
      <c r="H19" s="65">
        <v>23</v>
      </c>
      <c r="I19" s="65">
        <f t="shared" si="0"/>
        <v>49</v>
      </c>
    </row>
    <row r="20" spans="1:9" x14ac:dyDescent="0.35">
      <c r="A20" s="68"/>
      <c r="B20" s="68"/>
      <c r="C20" s="69"/>
      <c r="D20" s="68"/>
      <c r="E20" s="68"/>
      <c r="F20" s="72"/>
      <c r="G20" s="71"/>
      <c r="H20" s="65"/>
      <c r="I20" s="65"/>
    </row>
    <row r="21" spans="1:9" x14ac:dyDescent="0.35">
      <c r="A21" s="68" t="s">
        <v>55</v>
      </c>
      <c r="B21" s="68" t="s">
        <v>44</v>
      </c>
      <c r="C21" s="69" t="s">
        <v>54</v>
      </c>
      <c r="D21" s="68" t="s">
        <v>56</v>
      </c>
      <c r="E21" s="68" t="s">
        <v>18</v>
      </c>
      <c r="F21" s="70" t="s">
        <v>80</v>
      </c>
      <c r="G21" s="71"/>
      <c r="H21" s="65">
        <v>20</v>
      </c>
      <c r="I21" s="65">
        <f t="shared" si="0"/>
        <v>42</v>
      </c>
    </row>
    <row r="22" spans="1:9" x14ac:dyDescent="0.35">
      <c r="A22" s="68" t="s">
        <v>55</v>
      </c>
      <c r="B22" s="68" t="s">
        <v>44</v>
      </c>
      <c r="C22" s="69" t="s">
        <v>54</v>
      </c>
      <c r="D22" s="68" t="s">
        <v>56</v>
      </c>
      <c r="E22" s="68" t="s">
        <v>6</v>
      </c>
      <c r="F22" s="70" t="s">
        <v>73</v>
      </c>
      <c r="G22" s="71"/>
      <c r="H22" s="65">
        <v>43</v>
      </c>
      <c r="I22" s="65">
        <f t="shared" si="0"/>
        <v>91</v>
      </c>
    </row>
    <row r="23" spans="1:9" x14ac:dyDescent="0.35">
      <c r="A23" s="68" t="s">
        <v>55</v>
      </c>
      <c r="B23" s="68" t="s">
        <v>44</v>
      </c>
      <c r="C23" s="69" t="s">
        <v>54</v>
      </c>
      <c r="D23" s="68" t="s">
        <v>56</v>
      </c>
      <c r="E23" s="68" t="s">
        <v>7</v>
      </c>
      <c r="F23" s="70" t="s">
        <v>74</v>
      </c>
      <c r="G23" s="71"/>
      <c r="H23" s="65">
        <v>114</v>
      </c>
      <c r="I23" s="65">
        <f t="shared" si="0"/>
        <v>240</v>
      </c>
    </row>
    <row r="24" spans="1:9" x14ac:dyDescent="0.35">
      <c r="A24" s="68" t="s">
        <v>55</v>
      </c>
      <c r="B24" s="68" t="s">
        <v>44</v>
      </c>
      <c r="C24" s="69" t="s">
        <v>54</v>
      </c>
      <c r="D24" s="68" t="s">
        <v>56</v>
      </c>
      <c r="E24" s="68" t="s">
        <v>8</v>
      </c>
      <c r="F24" s="70" t="s">
        <v>75</v>
      </c>
      <c r="G24" s="71"/>
      <c r="H24" s="65">
        <v>179</v>
      </c>
      <c r="I24" s="65">
        <f t="shared" si="0"/>
        <v>376</v>
      </c>
    </row>
    <row r="25" spans="1:9" x14ac:dyDescent="0.35">
      <c r="A25" s="68" t="s">
        <v>55</v>
      </c>
      <c r="B25" s="68" t="s">
        <v>44</v>
      </c>
      <c r="C25" s="69" t="s">
        <v>54</v>
      </c>
      <c r="D25" s="68" t="s">
        <v>56</v>
      </c>
      <c r="E25" s="68" t="s">
        <v>9</v>
      </c>
      <c r="F25" s="70" t="s">
        <v>76</v>
      </c>
      <c r="G25" s="71"/>
      <c r="H25" s="65">
        <v>104</v>
      </c>
      <c r="I25" s="65">
        <f t="shared" si="0"/>
        <v>219</v>
      </c>
    </row>
    <row r="26" spans="1:9" x14ac:dyDescent="0.35">
      <c r="A26" s="68" t="s">
        <v>55</v>
      </c>
      <c r="B26" s="68" t="s">
        <v>44</v>
      </c>
      <c r="C26" s="69" t="s">
        <v>54</v>
      </c>
      <c r="D26" s="68" t="s">
        <v>56</v>
      </c>
      <c r="E26" s="68" t="s">
        <v>10</v>
      </c>
      <c r="F26" s="70" t="s">
        <v>77</v>
      </c>
      <c r="G26" s="71"/>
      <c r="H26" s="65">
        <v>58</v>
      </c>
      <c r="I26" s="65">
        <f t="shared" si="0"/>
        <v>122</v>
      </c>
    </row>
    <row r="27" spans="1:9" x14ac:dyDescent="0.35">
      <c r="A27" s="68" t="s">
        <v>55</v>
      </c>
      <c r="B27" s="68" t="s">
        <v>44</v>
      </c>
      <c r="C27" s="69" t="s">
        <v>54</v>
      </c>
      <c r="D27" s="68" t="s">
        <v>56</v>
      </c>
      <c r="E27" s="68" t="s">
        <v>11</v>
      </c>
      <c r="F27" s="70" t="s">
        <v>78</v>
      </c>
      <c r="G27" s="71"/>
      <c r="H27" s="65">
        <v>20</v>
      </c>
      <c r="I27" s="65">
        <f t="shared" si="0"/>
        <v>42</v>
      </c>
    </row>
    <row r="28" spans="1:9" x14ac:dyDescent="0.35">
      <c r="A28" s="68" t="s">
        <v>55</v>
      </c>
      <c r="B28" s="68" t="s">
        <v>44</v>
      </c>
      <c r="C28" s="69" t="s">
        <v>54</v>
      </c>
      <c r="D28" s="68" t="s">
        <v>56</v>
      </c>
      <c r="E28" s="68" t="s">
        <v>12</v>
      </c>
      <c r="F28" s="70" t="s">
        <v>79</v>
      </c>
      <c r="G28" s="71"/>
      <c r="H28" s="65">
        <v>11</v>
      </c>
      <c r="I28" s="65">
        <f t="shared" si="0"/>
        <v>24</v>
      </c>
    </row>
    <row r="29" spans="1:9" x14ac:dyDescent="0.35">
      <c r="A29" s="68"/>
      <c r="B29" s="68"/>
      <c r="C29" s="69"/>
      <c r="D29" s="68"/>
      <c r="E29" s="68"/>
      <c r="F29" s="72"/>
      <c r="G29" s="71"/>
      <c r="H29" s="73"/>
      <c r="I29" s="65"/>
    </row>
    <row r="30" spans="1:9" x14ac:dyDescent="0.35">
      <c r="A30" s="68" t="s">
        <v>55</v>
      </c>
      <c r="B30" s="68" t="s">
        <v>45</v>
      </c>
      <c r="C30" s="69" t="s">
        <v>54</v>
      </c>
      <c r="D30" s="68" t="s">
        <v>56</v>
      </c>
      <c r="E30" s="68" t="s">
        <v>18</v>
      </c>
      <c r="F30" s="70" t="s">
        <v>88</v>
      </c>
      <c r="G30" s="71"/>
      <c r="H30" s="65">
        <v>20</v>
      </c>
      <c r="I30" s="65">
        <f t="shared" si="0"/>
        <v>42</v>
      </c>
    </row>
    <row r="31" spans="1:9" x14ac:dyDescent="0.35">
      <c r="A31" s="68" t="s">
        <v>55</v>
      </c>
      <c r="B31" s="68" t="s">
        <v>45</v>
      </c>
      <c r="C31" s="69" t="s">
        <v>54</v>
      </c>
      <c r="D31" s="68" t="s">
        <v>56</v>
      </c>
      <c r="E31" s="68" t="s">
        <v>6</v>
      </c>
      <c r="F31" s="70" t="s">
        <v>81</v>
      </c>
      <c r="G31" s="71"/>
      <c r="H31" s="65">
        <v>42</v>
      </c>
      <c r="I31" s="65">
        <f t="shared" si="0"/>
        <v>89</v>
      </c>
    </row>
    <row r="32" spans="1:9" x14ac:dyDescent="0.35">
      <c r="A32" s="68" t="s">
        <v>55</v>
      </c>
      <c r="B32" s="68" t="s">
        <v>45</v>
      </c>
      <c r="C32" s="69" t="s">
        <v>54</v>
      </c>
      <c r="D32" s="68" t="s">
        <v>56</v>
      </c>
      <c r="E32" s="68" t="s">
        <v>7</v>
      </c>
      <c r="F32" s="70" t="s">
        <v>82</v>
      </c>
      <c r="G32" s="71"/>
      <c r="H32" s="65">
        <v>110</v>
      </c>
      <c r="I32" s="65">
        <f t="shared" si="0"/>
        <v>231</v>
      </c>
    </row>
    <row r="33" spans="1:9" x14ac:dyDescent="0.35">
      <c r="A33" s="68" t="s">
        <v>55</v>
      </c>
      <c r="B33" s="68" t="s">
        <v>45</v>
      </c>
      <c r="C33" s="69" t="s">
        <v>54</v>
      </c>
      <c r="D33" s="68" t="s">
        <v>56</v>
      </c>
      <c r="E33" s="68" t="s">
        <v>8</v>
      </c>
      <c r="F33" s="70" t="s">
        <v>83</v>
      </c>
      <c r="G33" s="71"/>
      <c r="H33" s="65">
        <v>172</v>
      </c>
      <c r="I33" s="65">
        <f t="shared" si="0"/>
        <v>362</v>
      </c>
    </row>
    <row r="34" spans="1:9" x14ac:dyDescent="0.35">
      <c r="A34" s="68" t="s">
        <v>55</v>
      </c>
      <c r="B34" s="68" t="s">
        <v>45</v>
      </c>
      <c r="C34" s="69" t="s">
        <v>54</v>
      </c>
      <c r="D34" s="68" t="s">
        <v>56</v>
      </c>
      <c r="E34" s="68" t="s">
        <v>9</v>
      </c>
      <c r="F34" s="70" t="s">
        <v>84</v>
      </c>
      <c r="G34" s="71"/>
      <c r="H34" s="65">
        <v>100</v>
      </c>
      <c r="I34" s="65">
        <f t="shared" si="0"/>
        <v>210</v>
      </c>
    </row>
    <row r="35" spans="1:9" x14ac:dyDescent="0.35">
      <c r="A35" s="68" t="s">
        <v>55</v>
      </c>
      <c r="B35" s="68" t="s">
        <v>45</v>
      </c>
      <c r="C35" s="69" t="s">
        <v>54</v>
      </c>
      <c r="D35" s="68" t="s">
        <v>56</v>
      </c>
      <c r="E35" s="68" t="s">
        <v>10</v>
      </c>
      <c r="F35" s="70" t="s">
        <v>85</v>
      </c>
      <c r="G35" s="71"/>
      <c r="H35" s="65">
        <v>54</v>
      </c>
      <c r="I35" s="65">
        <f t="shared" si="0"/>
        <v>114</v>
      </c>
    </row>
    <row r="36" spans="1:9" x14ac:dyDescent="0.35">
      <c r="A36" s="68" t="s">
        <v>55</v>
      </c>
      <c r="B36" s="68" t="s">
        <v>45</v>
      </c>
      <c r="C36" s="69" t="s">
        <v>54</v>
      </c>
      <c r="D36" s="68" t="s">
        <v>56</v>
      </c>
      <c r="E36" s="68" t="s">
        <v>11</v>
      </c>
      <c r="F36" s="70" t="s">
        <v>86</v>
      </c>
      <c r="G36" s="71"/>
      <c r="H36" s="65">
        <v>20</v>
      </c>
      <c r="I36" s="65">
        <f t="shared" si="0"/>
        <v>42</v>
      </c>
    </row>
    <row r="37" spans="1:9" x14ac:dyDescent="0.35">
      <c r="A37" s="68" t="s">
        <v>55</v>
      </c>
      <c r="B37" s="68" t="s">
        <v>45</v>
      </c>
      <c r="C37" s="69" t="s">
        <v>54</v>
      </c>
      <c r="D37" s="68" t="s">
        <v>56</v>
      </c>
      <c r="E37" s="68" t="s">
        <v>12</v>
      </c>
      <c r="F37" s="70" t="s">
        <v>87</v>
      </c>
      <c r="G37" s="71"/>
      <c r="H37" s="65">
        <v>11</v>
      </c>
      <c r="I37" s="65">
        <f t="shared" si="0"/>
        <v>24</v>
      </c>
    </row>
    <row r="38" spans="1:9" x14ac:dyDescent="0.35">
      <c r="A38" s="94" t="s">
        <v>248</v>
      </c>
      <c r="B38" s="95"/>
      <c r="C38" s="95"/>
      <c r="D38" s="95"/>
      <c r="E38" s="95"/>
      <c r="F38" s="96"/>
      <c r="G38" s="72"/>
      <c r="H38" s="65">
        <f>SUM(H3:H37)</f>
        <v>4671</v>
      </c>
      <c r="I38" s="65">
        <f>SUM(I3:I37)</f>
        <v>9824</v>
      </c>
    </row>
  </sheetData>
  <mergeCells count="1">
    <mergeCell ref="A38:F38"/>
  </mergeCells>
  <phoneticPr fontId="5" type="noConversion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C021F-2DEB-4D95-9846-EAB6D590E52A}">
  <dimension ref="A1:I38"/>
  <sheetViews>
    <sheetView topLeftCell="D19" zoomScale="80" zoomScaleNormal="80" workbookViewId="0">
      <selection activeCell="J21" sqref="J21:Q21"/>
    </sheetView>
  </sheetViews>
  <sheetFormatPr defaultColWidth="11" defaultRowHeight="16" x14ac:dyDescent="0.35"/>
  <cols>
    <col min="1" max="1" width="25.4140625" customWidth="1"/>
    <col min="2" max="2" width="22" customWidth="1"/>
    <col min="3" max="3" width="21" customWidth="1"/>
    <col min="4" max="4" width="13.1640625" customWidth="1"/>
    <col min="5" max="5" width="5.5" bestFit="1" customWidth="1"/>
    <col min="6" max="6" width="25.6640625" bestFit="1" customWidth="1"/>
    <col min="7" max="7" width="16.33203125" hidden="1" customWidth="1"/>
    <col min="8" max="8" width="9.58203125" style="6" bestFit="1" customWidth="1"/>
    <col min="9" max="9" width="18.75" style="6" customWidth="1"/>
  </cols>
  <sheetData>
    <row r="1" spans="1:9" x14ac:dyDescent="0.35">
      <c r="A1" s="1"/>
      <c r="B1" s="1"/>
      <c r="C1" s="1"/>
      <c r="D1" s="1"/>
      <c r="E1" s="1"/>
      <c r="F1" s="1"/>
      <c r="G1" s="1"/>
      <c r="H1" s="40"/>
      <c r="I1" s="40"/>
    </row>
    <row r="2" spans="1:9" x14ac:dyDescent="0.35">
      <c r="A2" s="66" t="s">
        <v>0</v>
      </c>
      <c r="B2" s="66" t="s">
        <v>1</v>
      </c>
      <c r="C2" s="66" t="s">
        <v>2</v>
      </c>
      <c r="D2" s="66" t="s">
        <v>3</v>
      </c>
      <c r="E2" s="66" t="s">
        <v>4</v>
      </c>
      <c r="F2" s="66" t="s">
        <v>5</v>
      </c>
      <c r="G2" s="2"/>
      <c r="H2" s="64" t="s">
        <v>246</v>
      </c>
      <c r="I2" s="64" t="s">
        <v>247</v>
      </c>
    </row>
    <row r="3" spans="1:9" x14ac:dyDescent="0.35">
      <c r="A3" s="68" t="s">
        <v>90</v>
      </c>
      <c r="B3" s="68" t="s">
        <v>13</v>
      </c>
      <c r="C3" s="69" t="s">
        <v>89</v>
      </c>
      <c r="D3" s="68" t="s">
        <v>91</v>
      </c>
      <c r="E3" s="68" t="s">
        <v>18</v>
      </c>
      <c r="F3" s="70" t="s">
        <v>99</v>
      </c>
      <c r="G3" s="3"/>
      <c r="H3" s="65">
        <v>137</v>
      </c>
      <c r="I3" s="65">
        <f>ROUNDUP(H3*2*1.05,0)</f>
        <v>288</v>
      </c>
    </row>
    <row r="4" spans="1:9" x14ac:dyDescent="0.35">
      <c r="A4" s="68" t="s">
        <v>90</v>
      </c>
      <c r="B4" s="68" t="s">
        <v>13</v>
      </c>
      <c r="C4" s="69" t="s">
        <v>89</v>
      </c>
      <c r="D4" s="68" t="s">
        <v>91</v>
      </c>
      <c r="E4" s="68" t="s">
        <v>6</v>
      </c>
      <c r="F4" s="70" t="s">
        <v>92</v>
      </c>
      <c r="G4" s="3"/>
      <c r="H4" s="65">
        <v>205</v>
      </c>
      <c r="I4" s="65">
        <f t="shared" ref="I4:I37" si="0">ROUNDUP(H4*2*1.05,0)</f>
        <v>431</v>
      </c>
    </row>
    <row r="5" spans="1:9" x14ac:dyDescent="0.35">
      <c r="A5" s="68" t="s">
        <v>90</v>
      </c>
      <c r="B5" s="68" t="s">
        <v>13</v>
      </c>
      <c r="C5" s="69" t="s">
        <v>89</v>
      </c>
      <c r="D5" s="68" t="s">
        <v>91</v>
      </c>
      <c r="E5" s="68" t="s">
        <v>7</v>
      </c>
      <c r="F5" s="70" t="s">
        <v>93</v>
      </c>
      <c r="G5" s="3"/>
      <c r="H5" s="65">
        <v>414</v>
      </c>
      <c r="I5" s="65">
        <f t="shared" si="0"/>
        <v>870</v>
      </c>
    </row>
    <row r="6" spans="1:9" x14ac:dyDescent="0.35">
      <c r="A6" s="68" t="s">
        <v>90</v>
      </c>
      <c r="B6" s="68" t="s">
        <v>13</v>
      </c>
      <c r="C6" s="69" t="s">
        <v>89</v>
      </c>
      <c r="D6" s="68" t="s">
        <v>91</v>
      </c>
      <c r="E6" s="68" t="s">
        <v>8</v>
      </c>
      <c r="F6" s="70" t="s">
        <v>94</v>
      </c>
      <c r="G6" s="3"/>
      <c r="H6" s="65">
        <v>719</v>
      </c>
      <c r="I6" s="65">
        <f t="shared" si="0"/>
        <v>1510</v>
      </c>
    </row>
    <row r="7" spans="1:9" x14ac:dyDescent="0.35">
      <c r="A7" s="68" t="s">
        <v>90</v>
      </c>
      <c r="B7" s="68" t="s">
        <v>13</v>
      </c>
      <c r="C7" s="69" t="s">
        <v>89</v>
      </c>
      <c r="D7" s="68" t="s">
        <v>91</v>
      </c>
      <c r="E7" s="68" t="s">
        <v>9</v>
      </c>
      <c r="F7" s="70" t="s">
        <v>95</v>
      </c>
      <c r="G7" s="3"/>
      <c r="H7" s="65">
        <v>574</v>
      </c>
      <c r="I7" s="65">
        <f t="shared" si="0"/>
        <v>1206</v>
      </c>
    </row>
    <row r="8" spans="1:9" x14ac:dyDescent="0.35">
      <c r="A8" s="68" t="s">
        <v>90</v>
      </c>
      <c r="B8" s="68" t="s">
        <v>13</v>
      </c>
      <c r="C8" s="69" t="s">
        <v>89</v>
      </c>
      <c r="D8" s="68" t="s">
        <v>91</v>
      </c>
      <c r="E8" s="68" t="s">
        <v>10</v>
      </c>
      <c r="F8" s="70" t="s">
        <v>96</v>
      </c>
      <c r="G8" s="3"/>
      <c r="H8" s="65">
        <v>305</v>
      </c>
      <c r="I8" s="65">
        <f t="shared" si="0"/>
        <v>641</v>
      </c>
    </row>
    <row r="9" spans="1:9" x14ac:dyDescent="0.35">
      <c r="A9" s="68" t="s">
        <v>90</v>
      </c>
      <c r="B9" s="68" t="s">
        <v>13</v>
      </c>
      <c r="C9" s="69" t="s">
        <v>89</v>
      </c>
      <c r="D9" s="68" t="s">
        <v>91</v>
      </c>
      <c r="E9" s="68" t="s">
        <v>11</v>
      </c>
      <c r="F9" s="70" t="s">
        <v>97</v>
      </c>
      <c r="G9" s="3"/>
      <c r="H9" s="65">
        <v>107</v>
      </c>
      <c r="I9" s="65">
        <f t="shared" si="0"/>
        <v>225</v>
      </c>
    </row>
    <row r="10" spans="1:9" x14ac:dyDescent="0.35">
      <c r="A10" s="68" t="s">
        <v>90</v>
      </c>
      <c r="B10" s="68" t="s">
        <v>13</v>
      </c>
      <c r="C10" s="69" t="s">
        <v>89</v>
      </c>
      <c r="D10" s="68" t="s">
        <v>91</v>
      </c>
      <c r="E10" s="68" t="s">
        <v>12</v>
      </c>
      <c r="F10" s="70" t="s">
        <v>98</v>
      </c>
      <c r="G10" s="3"/>
      <c r="H10" s="65">
        <v>53</v>
      </c>
      <c r="I10" s="65">
        <f t="shared" si="0"/>
        <v>112</v>
      </c>
    </row>
    <row r="11" spans="1:9" x14ac:dyDescent="0.35">
      <c r="A11" s="68"/>
      <c r="B11" s="68"/>
      <c r="C11" s="69"/>
      <c r="D11" s="68"/>
      <c r="E11" s="68"/>
      <c r="F11" s="72"/>
      <c r="G11" s="3"/>
      <c r="H11" s="65"/>
      <c r="I11" s="65"/>
    </row>
    <row r="12" spans="1:9" x14ac:dyDescent="0.35">
      <c r="A12" s="68" t="s">
        <v>90</v>
      </c>
      <c r="B12" s="68" t="s">
        <v>43</v>
      </c>
      <c r="C12" s="69" t="s">
        <v>89</v>
      </c>
      <c r="D12" s="68" t="s">
        <v>91</v>
      </c>
      <c r="E12" s="68" t="s">
        <v>18</v>
      </c>
      <c r="F12" s="70" t="s">
        <v>107</v>
      </c>
      <c r="G12" s="3"/>
      <c r="H12" s="65">
        <v>33</v>
      </c>
      <c r="I12" s="65">
        <f t="shared" si="0"/>
        <v>70</v>
      </c>
    </row>
    <row r="13" spans="1:9" x14ac:dyDescent="0.35">
      <c r="A13" s="68" t="s">
        <v>90</v>
      </c>
      <c r="B13" s="68" t="s">
        <v>43</v>
      </c>
      <c r="C13" s="69" t="s">
        <v>89</v>
      </c>
      <c r="D13" s="68" t="s">
        <v>91</v>
      </c>
      <c r="E13" s="68" t="s">
        <v>6</v>
      </c>
      <c r="F13" s="70" t="s">
        <v>100</v>
      </c>
      <c r="G13" s="3"/>
      <c r="H13" s="65">
        <v>93</v>
      </c>
      <c r="I13" s="65">
        <f t="shared" si="0"/>
        <v>196</v>
      </c>
    </row>
    <row r="14" spans="1:9" x14ac:dyDescent="0.35">
      <c r="A14" s="68" t="s">
        <v>90</v>
      </c>
      <c r="B14" s="68" t="s">
        <v>43</v>
      </c>
      <c r="C14" s="69" t="s">
        <v>89</v>
      </c>
      <c r="D14" s="68" t="s">
        <v>91</v>
      </c>
      <c r="E14" s="68" t="s">
        <v>7</v>
      </c>
      <c r="F14" s="70" t="s">
        <v>101</v>
      </c>
      <c r="G14" s="3"/>
      <c r="H14" s="65">
        <v>213</v>
      </c>
      <c r="I14" s="65">
        <f t="shared" si="0"/>
        <v>448</v>
      </c>
    </row>
    <row r="15" spans="1:9" x14ac:dyDescent="0.35">
      <c r="A15" s="68" t="s">
        <v>90</v>
      </c>
      <c r="B15" s="68" t="s">
        <v>43</v>
      </c>
      <c r="C15" s="69" t="s">
        <v>89</v>
      </c>
      <c r="D15" s="68" t="s">
        <v>91</v>
      </c>
      <c r="E15" s="68" t="s">
        <v>8</v>
      </c>
      <c r="F15" s="70" t="s">
        <v>102</v>
      </c>
      <c r="G15" s="3"/>
      <c r="H15" s="65">
        <v>316</v>
      </c>
      <c r="I15" s="65">
        <f t="shared" si="0"/>
        <v>664</v>
      </c>
    </row>
    <row r="16" spans="1:9" x14ac:dyDescent="0.35">
      <c r="A16" s="68" t="s">
        <v>90</v>
      </c>
      <c r="B16" s="68" t="s">
        <v>43</v>
      </c>
      <c r="C16" s="69" t="s">
        <v>89</v>
      </c>
      <c r="D16" s="68" t="s">
        <v>91</v>
      </c>
      <c r="E16" s="68" t="s">
        <v>9</v>
      </c>
      <c r="F16" s="70" t="s">
        <v>103</v>
      </c>
      <c r="G16" s="3"/>
      <c r="H16" s="65">
        <v>261</v>
      </c>
      <c r="I16" s="65">
        <f t="shared" si="0"/>
        <v>549</v>
      </c>
    </row>
    <row r="17" spans="1:9" x14ac:dyDescent="0.35">
      <c r="A17" s="68" t="s">
        <v>90</v>
      </c>
      <c r="B17" s="68" t="s">
        <v>43</v>
      </c>
      <c r="C17" s="69" t="s">
        <v>89</v>
      </c>
      <c r="D17" s="68" t="s">
        <v>91</v>
      </c>
      <c r="E17" s="68" t="s">
        <v>10</v>
      </c>
      <c r="F17" s="70" t="s">
        <v>104</v>
      </c>
      <c r="G17" s="3"/>
      <c r="H17" s="65">
        <v>139</v>
      </c>
      <c r="I17" s="65">
        <f t="shared" si="0"/>
        <v>292</v>
      </c>
    </row>
    <row r="18" spans="1:9" x14ac:dyDescent="0.35">
      <c r="A18" s="68" t="s">
        <v>90</v>
      </c>
      <c r="B18" s="68" t="s">
        <v>43</v>
      </c>
      <c r="C18" s="69" t="s">
        <v>89</v>
      </c>
      <c r="D18" s="68" t="s">
        <v>91</v>
      </c>
      <c r="E18" s="68" t="s">
        <v>11</v>
      </c>
      <c r="F18" s="70" t="s">
        <v>105</v>
      </c>
      <c r="G18" s="3"/>
      <c r="H18" s="65">
        <v>52</v>
      </c>
      <c r="I18" s="65">
        <f t="shared" si="0"/>
        <v>110</v>
      </c>
    </row>
    <row r="19" spans="1:9" x14ac:dyDescent="0.35">
      <c r="A19" s="68" t="s">
        <v>90</v>
      </c>
      <c r="B19" s="68" t="s">
        <v>43</v>
      </c>
      <c r="C19" s="69" t="s">
        <v>89</v>
      </c>
      <c r="D19" s="68" t="s">
        <v>91</v>
      </c>
      <c r="E19" s="68" t="s">
        <v>12</v>
      </c>
      <c r="F19" s="70" t="s">
        <v>106</v>
      </c>
      <c r="G19" s="3"/>
      <c r="H19" s="65">
        <v>19</v>
      </c>
      <c r="I19" s="65">
        <f t="shared" si="0"/>
        <v>40</v>
      </c>
    </row>
    <row r="20" spans="1:9" x14ac:dyDescent="0.35">
      <c r="A20" s="68"/>
      <c r="B20" s="68"/>
      <c r="C20" s="69"/>
      <c r="D20" s="68"/>
      <c r="E20" s="68"/>
      <c r="F20" s="72"/>
      <c r="G20" s="3"/>
      <c r="H20" s="65"/>
      <c r="I20" s="65"/>
    </row>
    <row r="21" spans="1:9" x14ac:dyDescent="0.35">
      <c r="A21" s="68" t="s">
        <v>90</v>
      </c>
      <c r="B21" s="68" t="s">
        <v>44</v>
      </c>
      <c r="C21" s="69" t="s">
        <v>89</v>
      </c>
      <c r="D21" s="68" t="s">
        <v>91</v>
      </c>
      <c r="E21" s="68" t="s">
        <v>18</v>
      </c>
      <c r="F21" s="70" t="s">
        <v>115</v>
      </c>
      <c r="G21" s="3"/>
      <c r="H21" s="65">
        <v>19</v>
      </c>
      <c r="I21" s="65">
        <f>ROUNDUP(H21*2*1.1,0)</f>
        <v>42</v>
      </c>
    </row>
    <row r="22" spans="1:9" x14ac:dyDescent="0.35">
      <c r="A22" s="68" t="s">
        <v>90</v>
      </c>
      <c r="B22" s="68" t="s">
        <v>44</v>
      </c>
      <c r="C22" s="69" t="s">
        <v>89</v>
      </c>
      <c r="D22" s="68" t="s">
        <v>91</v>
      </c>
      <c r="E22" s="68" t="s">
        <v>6</v>
      </c>
      <c r="F22" s="70" t="s">
        <v>108</v>
      </c>
      <c r="G22" s="3"/>
      <c r="H22" s="65">
        <v>45</v>
      </c>
      <c r="I22" s="65">
        <f t="shared" ref="I22:I28" si="1">ROUNDUP(H22*2*1.1,0)</f>
        <v>99</v>
      </c>
    </row>
    <row r="23" spans="1:9" x14ac:dyDescent="0.35">
      <c r="A23" s="68" t="s">
        <v>90</v>
      </c>
      <c r="B23" s="68" t="s">
        <v>44</v>
      </c>
      <c r="C23" s="69" t="s">
        <v>89</v>
      </c>
      <c r="D23" s="68" t="s">
        <v>91</v>
      </c>
      <c r="E23" s="68" t="s">
        <v>7</v>
      </c>
      <c r="F23" s="70" t="s">
        <v>109</v>
      </c>
      <c r="G23" s="3"/>
      <c r="H23" s="65">
        <v>98</v>
      </c>
      <c r="I23" s="65">
        <f t="shared" si="1"/>
        <v>216</v>
      </c>
    </row>
    <row r="24" spans="1:9" x14ac:dyDescent="0.35">
      <c r="A24" s="68" t="s">
        <v>90</v>
      </c>
      <c r="B24" s="68" t="s">
        <v>44</v>
      </c>
      <c r="C24" s="69" t="s">
        <v>89</v>
      </c>
      <c r="D24" s="68" t="s">
        <v>91</v>
      </c>
      <c r="E24" s="68" t="s">
        <v>8</v>
      </c>
      <c r="F24" s="70" t="s">
        <v>110</v>
      </c>
      <c r="G24" s="3"/>
      <c r="H24" s="65">
        <v>157</v>
      </c>
      <c r="I24" s="65">
        <f t="shared" si="1"/>
        <v>346</v>
      </c>
    </row>
    <row r="25" spans="1:9" x14ac:dyDescent="0.35">
      <c r="A25" s="68" t="s">
        <v>90</v>
      </c>
      <c r="B25" s="68" t="s">
        <v>44</v>
      </c>
      <c r="C25" s="69" t="s">
        <v>89</v>
      </c>
      <c r="D25" s="68" t="s">
        <v>91</v>
      </c>
      <c r="E25" s="68" t="s">
        <v>9</v>
      </c>
      <c r="F25" s="70" t="s">
        <v>111</v>
      </c>
      <c r="G25" s="3"/>
      <c r="H25" s="65">
        <v>100</v>
      </c>
      <c r="I25" s="65">
        <f t="shared" si="1"/>
        <v>220</v>
      </c>
    </row>
    <row r="26" spans="1:9" x14ac:dyDescent="0.35">
      <c r="A26" s="68" t="s">
        <v>90</v>
      </c>
      <c r="B26" s="68" t="s">
        <v>44</v>
      </c>
      <c r="C26" s="69" t="s">
        <v>89</v>
      </c>
      <c r="D26" s="68" t="s">
        <v>91</v>
      </c>
      <c r="E26" s="68" t="s">
        <v>10</v>
      </c>
      <c r="F26" s="70" t="s">
        <v>112</v>
      </c>
      <c r="G26" s="3"/>
      <c r="H26" s="65">
        <v>52</v>
      </c>
      <c r="I26" s="65">
        <f t="shared" si="1"/>
        <v>115</v>
      </c>
    </row>
    <row r="27" spans="1:9" x14ac:dyDescent="0.35">
      <c r="A27" s="68" t="s">
        <v>90</v>
      </c>
      <c r="B27" s="68" t="s">
        <v>44</v>
      </c>
      <c r="C27" s="69" t="s">
        <v>89</v>
      </c>
      <c r="D27" s="68" t="s">
        <v>91</v>
      </c>
      <c r="E27" s="68" t="s">
        <v>11</v>
      </c>
      <c r="F27" s="70" t="s">
        <v>113</v>
      </c>
      <c r="G27" s="3"/>
      <c r="H27" s="65">
        <v>19</v>
      </c>
      <c r="I27" s="65">
        <f t="shared" si="1"/>
        <v>42</v>
      </c>
    </row>
    <row r="28" spans="1:9" x14ac:dyDescent="0.35">
      <c r="A28" s="68" t="s">
        <v>90</v>
      </c>
      <c r="B28" s="68" t="s">
        <v>44</v>
      </c>
      <c r="C28" s="69" t="s">
        <v>89</v>
      </c>
      <c r="D28" s="68" t="s">
        <v>91</v>
      </c>
      <c r="E28" s="68" t="s">
        <v>12</v>
      </c>
      <c r="F28" s="70" t="s">
        <v>114</v>
      </c>
      <c r="G28" s="3"/>
      <c r="H28" s="65">
        <v>9</v>
      </c>
      <c r="I28" s="65">
        <f t="shared" si="1"/>
        <v>20</v>
      </c>
    </row>
    <row r="29" spans="1:9" x14ac:dyDescent="0.35">
      <c r="A29" s="68"/>
      <c r="B29" s="68"/>
      <c r="C29" s="69"/>
      <c r="D29" s="68"/>
      <c r="E29" s="68"/>
      <c r="F29" s="72"/>
      <c r="G29" s="3"/>
      <c r="H29" s="73"/>
      <c r="I29" s="65"/>
    </row>
    <row r="30" spans="1:9" x14ac:dyDescent="0.35">
      <c r="A30" s="68" t="s">
        <v>90</v>
      </c>
      <c r="B30" s="68" t="s">
        <v>45</v>
      </c>
      <c r="C30" s="69" t="s">
        <v>89</v>
      </c>
      <c r="D30" s="68" t="s">
        <v>91</v>
      </c>
      <c r="E30" s="68" t="s">
        <v>18</v>
      </c>
      <c r="F30" s="70" t="s">
        <v>123</v>
      </c>
      <c r="G30" s="3"/>
      <c r="H30" s="65">
        <v>18</v>
      </c>
      <c r="I30" s="65">
        <f t="shared" si="0"/>
        <v>38</v>
      </c>
    </row>
    <row r="31" spans="1:9" x14ac:dyDescent="0.35">
      <c r="A31" s="68" t="s">
        <v>90</v>
      </c>
      <c r="B31" s="68" t="s">
        <v>45</v>
      </c>
      <c r="C31" s="69" t="s">
        <v>89</v>
      </c>
      <c r="D31" s="68" t="s">
        <v>91</v>
      </c>
      <c r="E31" s="68" t="s">
        <v>6</v>
      </c>
      <c r="F31" s="70" t="s">
        <v>116</v>
      </c>
      <c r="G31" s="3"/>
      <c r="H31" s="65">
        <v>41</v>
      </c>
      <c r="I31" s="65">
        <f t="shared" si="0"/>
        <v>87</v>
      </c>
    </row>
    <row r="32" spans="1:9" x14ac:dyDescent="0.35">
      <c r="A32" s="68" t="s">
        <v>90</v>
      </c>
      <c r="B32" s="68" t="s">
        <v>45</v>
      </c>
      <c r="C32" s="69" t="s">
        <v>89</v>
      </c>
      <c r="D32" s="68" t="s">
        <v>91</v>
      </c>
      <c r="E32" s="68" t="s">
        <v>7</v>
      </c>
      <c r="F32" s="70" t="s">
        <v>117</v>
      </c>
      <c r="G32" s="3"/>
      <c r="H32" s="65">
        <v>89</v>
      </c>
      <c r="I32" s="65">
        <f t="shared" si="0"/>
        <v>187</v>
      </c>
    </row>
    <row r="33" spans="1:9" x14ac:dyDescent="0.35">
      <c r="A33" s="68" t="s">
        <v>90</v>
      </c>
      <c r="B33" s="68" t="s">
        <v>45</v>
      </c>
      <c r="C33" s="69" t="s">
        <v>89</v>
      </c>
      <c r="D33" s="68" t="s">
        <v>91</v>
      </c>
      <c r="E33" s="68" t="s">
        <v>8</v>
      </c>
      <c r="F33" s="70" t="s">
        <v>118</v>
      </c>
      <c r="G33" s="3"/>
      <c r="H33" s="65">
        <v>141</v>
      </c>
      <c r="I33" s="65">
        <f t="shared" si="0"/>
        <v>297</v>
      </c>
    </row>
    <row r="34" spans="1:9" x14ac:dyDescent="0.35">
      <c r="A34" s="68" t="s">
        <v>90</v>
      </c>
      <c r="B34" s="68" t="s">
        <v>45</v>
      </c>
      <c r="C34" s="69" t="s">
        <v>89</v>
      </c>
      <c r="D34" s="68" t="s">
        <v>91</v>
      </c>
      <c r="E34" s="68" t="s">
        <v>9</v>
      </c>
      <c r="F34" s="70" t="s">
        <v>119</v>
      </c>
      <c r="G34" s="3"/>
      <c r="H34" s="65">
        <v>89</v>
      </c>
      <c r="I34" s="65">
        <f t="shared" si="0"/>
        <v>187</v>
      </c>
    </row>
    <row r="35" spans="1:9" x14ac:dyDescent="0.35">
      <c r="A35" s="68" t="s">
        <v>90</v>
      </c>
      <c r="B35" s="68" t="s">
        <v>45</v>
      </c>
      <c r="C35" s="69" t="s">
        <v>89</v>
      </c>
      <c r="D35" s="68" t="s">
        <v>91</v>
      </c>
      <c r="E35" s="68" t="s">
        <v>10</v>
      </c>
      <c r="F35" s="70" t="s">
        <v>120</v>
      </c>
      <c r="G35" s="3"/>
      <c r="H35" s="65">
        <v>45</v>
      </c>
      <c r="I35" s="65">
        <f t="shared" si="0"/>
        <v>95</v>
      </c>
    </row>
    <row r="36" spans="1:9" x14ac:dyDescent="0.35">
      <c r="A36" s="68" t="s">
        <v>90</v>
      </c>
      <c r="B36" s="68" t="s">
        <v>45</v>
      </c>
      <c r="C36" s="69" t="s">
        <v>89</v>
      </c>
      <c r="D36" s="68" t="s">
        <v>91</v>
      </c>
      <c r="E36" s="68" t="s">
        <v>11</v>
      </c>
      <c r="F36" s="70" t="s">
        <v>121</v>
      </c>
      <c r="G36" s="3"/>
      <c r="H36" s="65">
        <v>18</v>
      </c>
      <c r="I36" s="65">
        <f t="shared" si="0"/>
        <v>38</v>
      </c>
    </row>
    <row r="37" spans="1:9" x14ac:dyDescent="0.35">
      <c r="A37" s="68" t="s">
        <v>90</v>
      </c>
      <c r="B37" s="68" t="s">
        <v>45</v>
      </c>
      <c r="C37" s="69" t="s">
        <v>89</v>
      </c>
      <c r="D37" s="68" t="s">
        <v>91</v>
      </c>
      <c r="E37" s="68" t="s">
        <v>12</v>
      </c>
      <c r="F37" s="70" t="s">
        <v>122</v>
      </c>
      <c r="G37" s="3"/>
      <c r="H37" s="65">
        <v>7</v>
      </c>
      <c r="I37" s="65">
        <f t="shared" si="0"/>
        <v>15</v>
      </c>
    </row>
    <row r="38" spans="1:9" x14ac:dyDescent="0.35">
      <c r="A38" s="91" t="s">
        <v>248</v>
      </c>
      <c r="B38" s="92"/>
      <c r="C38" s="92"/>
      <c r="D38" s="92"/>
      <c r="E38" s="92"/>
      <c r="F38" s="93"/>
      <c r="H38" s="65">
        <f>SUM(H3:H37)</f>
        <v>4587</v>
      </c>
      <c r="I38" s="65">
        <f>SUM(I3:I37)</f>
        <v>9696</v>
      </c>
    </row>
  </sheetData>
  <mergeCells count="1">
    <mergeCell ref="A38:F38"/>
  </mergeCells>
  <phoneticPr fontId="5" type="noConversion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1080F-8154-4383-80A4-14CE3AE63019}">
  <dimension ref="A1:I38"/>
  <sheetViews>
    <sheetView topLeftCell="A22" zoomScale="80" zoomScaleNormal="80" workbookViewId="0">
      <selection activeCell="I10" sqref="I10"/>
    </sheetView>
  </sheetViews>
  <sheetFormatPr defaultColWidth="11" defaultRowHeight="16" x14ac:dyDescent="0.35"/>
  <cols>
    <col min="1" max="1" width="28" customWidth="1"/>
    <col min="2" max="2" width="21.5" customWidth="1"/>
    <col min="3" max="3" width="19.5" customWidth="1"/>
    <col min="4" max="4" width="27.58203125" customWidth="1"/>
    <col min="5" max="5" width="5.5" bestFit="1" customWidth="1"/>
    <col min="6" max="6" width="25.6640625" bestFit="1" customWidth="1"/>
    <col min="7" max="7" width="16.33203125" hidden="1" customWidth="1"/>
    <col min="8" max="8" width="9.58203125" style="6" bestFit="1" customWidth="1"/>
    <col min="9" max="9" width="18.75" style="6" customWidth="1"/>
  </cols>
  <sheetData>
    <row r="1" spans="1:9" x14ac:dyDescent="0.35">
      <c r="A1" s="1"/>
      <c r="B1" s="1"/>
      <c r="C1" s="1"/>
      <c r="D1" s="1"/>
      <c r="E1" s="1"/>
      <c r="F1" s="1"/>
      <c r="G1" s="1"/>
      <c r="H1" s="40"/>
      <c r="I1" s="40"/>
    </row>
    <row r="2" spans="1:9" x14ac:dyDescent="0.35">
      <c r="A2" s="66" t="s">
        <v>0</v>
      </c>
      <c r="B2" s="66" t="s">
        <v>1</v>
      </c>
      <c r="C2" s="66" t="s">
        <v>2</v>
      </c>
      <c r="D2" s="66" t="s">
        <v>3</v>
      </c>
      <c r="E2" s="66" t="s">
        <v>4</v>
      </c>
      <c r="F2" s="66" t="s">
        <v>5</v>
      </c>
      <c r="G2" s="2"/>
      <c r="H2" s="64" t="s">
        <v>246</v>
      </c>
      <c r="I2" s="64" t="s">
        <v>247</v>
      </c>
    </row>
    <row r="3" spans="1:9" x14ac:dyDescent="0.35">
      <c r="A3" s="68" t="s">
        <v>125</v>
      </c>
      <c r="B3" s="68" t="s">
        <v>13</v>
      </c>
      <c r="C3" s="69" t="s">
        <v>124</v>
      </c>
      <c r="D3" s="68" t="s">
        <v>158</v>
      </c>
      <c r="E3" s="68" t="s">
        <v>18</v>
      </c>
      <c r="F3" s="70" t="s">
        <v>133</v>
      </c>
      <c r="G3" s="3"/>
      <c r="H3" s="65">
        <v>88</v>
      </c>
      <c r="I3" s="65">
        <f>ROUNDUP(H3*2*1.05,0)</f>
        <v>185</v>
      </c>
    </row>
    <row r="4" spans="1:9" x14ac:dyDescent="0.35">
      <c r="A4" s="68" t="s">
        <v>125</v>
      </c>
      <c r="B4" s="68" t="s">
        <v>13</v>
      </c>
      <c r="C4" s="69" t="s">
        <v>124</v>
      </c>
      <c r="D4" s="68" t="s">
        <v>158</v>
      </c>
      <c r="E4" s="68" t="s">
        <v>6</v>
      </c>
      <c r="F4" s="70" t="s">
        <v>126</v>
      </c>
      <c r="G4" s="3"/>
      <c r="H4" s="65">
        <v>165</v>
      </c>
      <c r="I4" s="65">
        <f t="shared" ref="I4:I10" si="0">ROUNDUP(H4*2*1.05,0)</f>
        <v>347</v>
      </c>
    </row>
    <row r="5" spans="1:9" x14ac:dyDescent="0.35">
      <c r="A5" s="68" t="s">
        <v>125</v>
      </c>
      <c r="B5" s="68" t="s">
        <v>13</v>
      </c>
      <c r="C5" s="69" t="s">
        <v>124</v>
      </c>
      <c r="D5" s="68" t="s">
        <v>158</v>
      </c>
      <c r="E5" s="68" t="s">
        <v>7</v>
      </c>
      <c r="F5" s="70" t="s">
        <v>127</v>
      </c>
      <c r="G5" s="3"/>
      <c r="H5" s="65">
        <v>407</v>
      </c>
      <c r="I5" s="65">
        <f t="shared" si="0"/>
        <v>855</v>
      </c>
    </row>
    <row r="6" spans="1:9" x14ac:dyDescent="0.35">
      <c r="A6" s="68" t="s">
        <v>125</v>
      </c>
      <c r="B6" s="68" t="s">
        <v>13</v>
      </c>
      <c r="C6" s="69" t="s">
        <v>124</v>
      </c>
      <c r="D6" s="68" t="s">
        <v>158</v>
      </c>
      <c r="E6" s="68" t="s">
        <v>8</v>
      </c>
      <c r="F6" s="70" t="s">
        <v>128</v>
      </c>
      <c r="G6" s="3"/>
      <c r="H6" s="65">
        <v>469</v>
      </c>
      <c r="I6" s="65">
        <f t="shared" si="0"/>
        <v>985</v>
      </c>
    </row>
    <row r="7" spans="1:9" x14ac:dyDescent="0.35">
      <c r="A7" s="68" t="s">
        <v>125</v>
      </c>
      <c r="B7" s="68" t="s">
        <v>13</v>
      </c>
      <c r="C7" s="69" t="s">
        <v>124</v>
      </c>
      <c r="D7" s="68" t="s">
        <v>158</v>
      </c>
      <c r="E7" s="68" t="s">
        <v>9</v>
      </c>
      <c r="F7" s="70" t="s">
        <v>129</v>
      </c>
      <c r="G7" s="3"/>
      <c r="H7" s="65">
        <v>376</v>
      </c>
      <c r="I7" s="65">
        <f t="shared" si="0"/>
        <v>790</v>
      </c>
    </row>
    <row r="8" spans="1:9" x14ac:dyDescent="0.35">
      <c r="A8" s="68" t="s">
        <v>125</v>
      </c>
      <c r="B8" s="68" t="s">
        <v>13</v>
      </c>
      <c r="C8" s="69" t="s">
        <v>124</v>
      </c>
      <c r="D8" s="68" t="s">
        <v>158</v>
      </c>
      <c r="E8" s="68" t="s">
        <v>10</v>
      </c>
      <c r="F8" s="70" t="s">
        <v>130</v>
      </c>
      <c r="G8" s="3"/>
      <c r="H8" s="65">
        <v>182</v>
      </c>
      <c r="I8" s="65">
        <f t="shared" si="0"/>
        <v>383</v>
      </c>
    </row>
    <row r="9" spans="1:9" x14ac:dyDescent="0.35">
      <c r="A9" s="68" t="s">
        <v>125</v>
      </c>
      <c r="B9" s="68" t="s">
        <v>13</v>
      </c>
      <c r="C9" s="69" t="s">
        <v>124</v>
      </c>
      <c r="D9" s="68" t="s">
        <v>158</v>
      </c>
      <c r="E9" s="68" t="s">
        <v>11</v>
      </c>
      <c r="F9" s="70" t="s">
        <v>131</v>
      </c>
      <c r="G9" s="3"/>
      <c r="H9" s="65">
        <v>84</v>
      </c>
      <c r="I9" s="65">
        <f t="shared" si="0"/>
        <v>177</v>
      </c>
    </row>
    <row r="10" spans="1:9" x14ac:dyDescent="0.35">
      <c r="A10" s="68" t="s">
        <v>125</v>
      </c>
      <c r="B10" s="68" t="s">
        <v>13</v>
      </c>
      <c r="C10" s="69" t="s">
        <v>124</v>
      </c>
      <c r="D10" s="68" t="s">
        <v>158</v>
      </c>
      <c r="E10" s="68" t="s">
        <v>12</v>
      </c>
      <c r="F10" s="70" t="s">
        <v>132</v>
      </c>
      <c r="G10" s="3"/>
      <c r="H10" s="65">
        <v>33</v>
      </c>
      <c r="I10" s="65">
        <f t="shared" si="0"/>
        <v>70</v>
      </c>
    </row>
    <row r="11" spans="1:9" x14ac:dyDescent="0.35">
      <c r="A11" s="68"/>
      <c r="B11" s="68"/>
      <c r="C11" s="69"/>
      <c r="D11" s="68"/>
      <c r="E11" s="68"/>
      <c r="F11" s="70"/>
      <c r="G11" s="3"/>
      <c r="H11" s="65"/>
      <c r="I11" s="65"/>
    </row>
    <row r="12" spans="1:9" x14ac:dyDescent="0.35">
      <c r="A12" s="68" t="s">
        <v>125</v>
      </c>
      <c r="B12" s="68" t="s">
        <v>43</v>
      </c>
      <c r="C12" s="69" t="s">
        <v>124</v>
      </c>
      <c r="D12" s="68" t="s">
        <v>158</v>
      </c>
      <c r="E12" s="68" t="s">
        <v>18</v>
      </c>
      <c r="F12" s="70" t="s">
        <v>141</v>
      </c>
      <c r="G12" s="3"/>
      <c r="H12" s="65">
        <v>35</v>
      </c>
      <c r="I12" s="65">
        <f t="shared" ref="I4:I37" si="1">ROUNDUP(H12*2*1.1,0)</f>
        <v>77</v>
      </c>
    </row>
    <row r="13" spans="1:9" x14ac:dyDescent="0.35">
      <c r="A13" s="68" t="s">
        <v>125</v>
      </c>
      <c r="B13" s="68" t="s">
        <v>43</v>
      </c>
      <c r="C13" s="69" t="s">
        <v>124</v>
      </c>
      <c r="D13" s="68" t="s">
        <v>158</v>
      </c>
      <c r="E13" s="68" t="s">
        <v>6</v>
      </c>
      <c r="F13" s="70" t="s">
        <v>134</v>
      </c>
      <c r="G13" s="3"/>
      <c r="H13" s="65">
        <v>59</v>
      </c>
      <c r="I13" s="65">
        <f t="shared" si="1"/>
        <v>130</v>
      </c>
    </row>
    <row r="14" spans="1:9" x14ac:dyDescent="0.35">
      <c r="A14" s="68" t="s">
        <v>125</v>
      </c>
      <c r="B14" s="68" t="s">
        <v>43</v>
      </c>
      <c r="C14" s="69" t="s">
        <v>124</v>
      </c>
      <c r="D14" s="68" t="s">
        <v>158</v>
      </c>
      <c r="E14" s="68" t="s">
        <v>7</v>
      </c>
      <c r="F14" s="70" t="s">
        <v>135</v>
      </c>
      <c r="G14" s="3"/>
      <c r="H14" s="65">
        <v>165</v>
      </c>
      <c r="I14" s="65">
        <f t="shared" si="1"/>
        <v>363</v>
      </c>
    </row>
    <row r="15" spans="1:9" x14ac:dyDescent="0.35">
      <c r="A15" s="68" t="s">
        <v>125</v>
      </c>
      <c r="B15" s="68" t="s">
        <v>43</v>
      </c>
      <c r="C15" s="69" t="s">
        <v>124</v>
      </c>
      <c r="D15" s="68" t="s">
        <v>158</v>
      </c>
      <c r="E15" s="68" t="s">
        <v>8</v>
      </c>
      <c r="F15" s="70" t="s">
        <v>136</v>
      </c>
      <c r="G15" s="3"/>
      <c r="H15" s="65">
        <v>194</v>
      </c>
      <c r="I15" s="65">
        <f t="shared" si="1"/>
        <v>427</v>
      </c>
    </row>
    <row r="16" spans="1:9" x14ac:dyDescent="0.35">
      <c r="A16" s="68" t="s">
        <v>125</v>
      </c>
      <c r="B16" s="68" t="s">
        <v>43</v>
      </c>
      <c r="C16" s="69" t="s">
        <v>124</v>
      </c>
      <c r="D16" s="68" t="s">
        <v>158</v>
      </c>
      <c r="E16" s="68" t="s">
        <v>9</v>
      </c>
      <c r="F16" s="70" t="s">
        <v>137</v>
      </c>
      <c r="G16" s="3"/>
      <c r="H16" s="65">
        <v>155</v>
      </c>
      <c r="I16" s="65">
        <f t="shared" si="1"/>
        <v>341</v>
      </c>
    </row>
    <row r="17" spans="1:9" x14ac:dyDescent="0.35">
      <c r="A17" s="68" t="s">
        <v>125</v>
      </c>
      <c r="B17" s="68" t="s">
        <v>43</v>
      </c>
      <c r="C17" s="69" t="s">
        <v>124</v>
      </c>
      <c r="D17" s="68" t="s">
        <v>158</v>
      </c>
      <c r="E17" s="68" t="s">
        <v>10</v>
      </c>
      <c r="F17" s="70" t="s">
        <v>138</v>
      </c>
      <c r="G17" s="3"/>
      <c r="H17" s="65">
        <v>75</v>
      </c>
      <c r="I17" s="65">
        <f t="shared" si="1"/>
        <v>165</v>
      </c>
    </row>
    <row r="18" spans="1:9" x14ac:dyDescent="0.35">
      <c r="A18" s="68" t="s">
        <v>125</v>
      </c>
      <c r="B18" s="68" t="s">
        <v>43</v>
      </c>
      <c r="C18" s="69" t="s">
        <v>124</v>
      </c>
      <c r="D18" s="68" t="s">
        <v>158</v>
      </c>
      <c r="E18" s="68" t="s">
        <v>11</v>
      </c>
      <c r="F18" s="70" t="s">
        <v>139</v>
      </c>
      <c r="G18" s="3"/>
      <c r="H18" s="65">
        <v>25</v>
      </c>
      <c r="I18" s="65">
        <f t="shared" si="1"/>
        <v>55</v>
      </c>
    </row>
    <row r="19" spans="1:9" x14ac:dyDescent="0.35">
      <c r="A19" s="68" t="s">
        <v>125</v>
      </c>
      <c r="B19" s="68" t="s">
        <v>43</v>
      </c>
      <c r="C19" s="69" t="s">
        <v>124</v>
      </c>
      <c r="D19" s="68" t="s">
        <v>158</v>
      </c>
      <c r="E19" s="68" t="s">
        <v>12</v>
      </c>
      <c r="F19" s="70" t="s">
        <v>140</v>
      </c>
      <c r="G19" s="3"/>
      <c r="H19" s="65">
        <v>5</v>
      </c>
      <c r="I19" s="65">
        <f t="shared" si="1"/>
        <v>11</v>
      </c>
    </row>
    <row r="20" spans="1:9" x14ac:dyDescent="0.35">
      <c r="A20" s="68"/>
      <c r="B20" s="68"/>
      <c r="C20" s="69"/>
      <c r="D20" s="68"/>
      <c r="E20" s="68"/>
      <c r="F20" s="72"/>
      <c r="G20" s="3"/>
      <c r="H20" s="65"/>
      <c r="I20" s="65"/>
    </row>
    <row r="21" spans="1:9" x14ac:dyDescent="0.35">
      <c r="A21" s="68" t="s">
        <v>125</v>
      </c>
      <c r="B21" s="68" t="s">
        <v>44</v>
      </c>
      <c r="C21" s="69" t="s">
        <v>124</v>
      </c>
      <c r="D21" s="68" t="s">
        <v>158</v>
      </c>
      <c r="E21" s="68" t="s">
        <v>18</v>
      </c>
      <c r="F21" s="70" t="s">
        <v>149</v>
      </c>
      <c r="G21" s="3"/>
      <c r="H21" s="65">
        <v>26</v>
      </c>
      <c r="I21" s="65">
        <f t="shared" si="1"/>
        <v>58</v>
      </c>
    </row>
    <row r="22" spans="1:9" x14ac:dyDescent="0.35">
      <c r="A22" s="68" t="s">
        <v>125</v>
      </c>
      <c r="B22" s="68" t="s">
        <v>44</v>
      </c>
      <c r="C22" s="69" t="s">
        <v>124</v>
      </c>
      <c r="D22" s="68" t="s">
        <v>158</v>
      </c>
      <c r="E22" s="68" t="s">
        <v>6</v>
      </c>
      <c r="F22" s="70" t="s">
        <v>142</v>
      </c>
      <c r="G22" s="3"/>
      <c r="H22" s="65">
        <v>51</v>
      </c>
      <c r="I22" s="65">
        <f t="shared" si="1"/>
        <v>113</v>
      </c>
    </row>
    <row r="23" spans="1:9" x14ac:dyDescent="0.35">
      <c r="A23" s="68" t="s">
        <v>125</v>
      </c>
      <c r="B23" s="68" t="s">
        <v>44</v>
      </c>
      <c r="C23" s="69" t="s">
        <v>124</v>
      </c>
      <c r="D23" s="68" t="s">
        <v>158</v>
      </c>
      <c r="E23" s="68" t="s">
        <v>7</v>
      </c>
      <c r="F23" s="70" t="s">
        <v>143</v>
      </c>
      <c r="G23" s="3"/>
      <c r="H23" s="65">
        <v>139</v>
      </c>
      <c r="I23" s="65">
        <f t="shared" si="1"/>
        <v>306</v>
      </c>
    </row>
    <row r="24" spans="1:9" x14ac:dyDescent="0.35">
      <c r="A24" s="68" t="s">
        <v>125</v>
      </c>
      <c r="B24" s="68" t="s">
        <v>44</v>
      </c>
      <c r="C24" s="69" t="s">
        <v>124</v>
      </c>
      <c r="D24" s="68" t="s">
        <v>158</v>
      </c>
      <c r="E24" s="68" t="s">
        <v>8</v>
      </c>
      <c r="F24" s="70" t="s">
        <v>144</v>
      </c>
      <c r="G24" s="3"/>
      <c r="H24" s="65">
        <v>197</v>
      </c>
      <c r="I24" s="65">
        <f t="shared" si="1"/>
        <v>434</v>
      </c>
    </row>
    <row r="25" spans="1:9" x14ac:dyDescent="0.35">
      <c r="A25" s="68" t="s">
        <v>125</v>
      </c>
      <c r="B25" s="68" t="s">
        <v>44</v>
      </c>
      <c r="C25" s="69" t="s">
        <v>124</v>
      </c>
      <c r="D25" s="68" t="s">
        <v>158</v>
      </c>
      <c r="E25" s="68" t="s">
        <v>9</v>
      </c>
      <c r="F25" s="70" t="s">
        <v>145</v>
      </c>
      <c r="G25" s="3"/>
      <c r="H25" s="65">
        <v>114</v>
      </c>
      <c r="I25" s="65">
        <f t="shared" si="1"/>
        <v>251</v>
      </c>
    </row>
    <row r="26" spans="1:9" x14ac:dyDescent="0.35">
      <c r="A26" s="68" t="s">
        <v>125</v>
      </c>
      <c r="B26" s="68" t="s">
        <v>44</v>
      </c>
      <c r="C26" s="69" t="s">
        <v>124</v>
      </c>
      <c r="D26" s="68" t="s">
        <v>158</v>
      </c>
      <c r="E26" s="68" t="s">
        <v>10</v>
      </c>
      <c r="F26" s="70" t="s">
        <v>146</v>
      </c>
      <c r="G26" s="3"/>
      <c r="H26" s="65">
        <v>51</v>
      </c>
      <c r="I26" s="65">
        <f t="shared" si="1"/>
        <v>113</v>
      </c>
    </row>
    <row r="27" spans="1:9" x14ac:dyDescent="0.35">
      <c r="A27" s="68" t="s">
        <v>125</v>
      </c>
      <c r="B27" s="68" t="s">
        <v>44</v>
      </c>
      <c r="C27" s="69" t="s">
        <v>124</v>
      </c>
      <c r="D27" s="68" t="s">
        <v>158</v>
      </c>
      <c r="E27" s="68" t="s">
        <v>11</v>
      </c>
      <c r="F27" s="70" t="s">
        <v>147</v>
      </c>
      <c r="G27" s="3"/>
      <c r="H27" s="65">
        <v>17</v>
      </c>
      <c r="I27" s="65">
        <f t="shared" si="1"/>
        <v>38</v>
      </c>
    </row>
    <row r="28" spans="1:9" x14ac:dyDescent="0.35">
      <c r="A28" s="68" t="s">
        <v>125</v>
      </c>
      <c r="B28" s="68" t="s">
        <v>44</v>
      </c>
      <c r="C28" s="69" t="s">
        <v>124</v>
      </c>
      <c r="D28" s="68" t="s">
        <v>158</v>
      </c>
      <c r="E28" s="68" t="s">
        <v>12</v>
      </c>
      <c r="F28" s="70" t="s">
        <v>148</v>
      </c>
      <c r="G28" s="3"/>
      <c r="H28" s="65">
        <v>5</v>
      </c>
      <c r="I28" s="65">
        <f t="shared" si="1"/>
        <v>11</v>
      </c>
    </row>
    <row r="29" spans="1:9" x14ac:dyDescent="0.35">
      <c r="A29" s="68"/>
      <c r="B29" s="68"/>
      <c r="C29" s="69"/>
      <c r="D29" s="68"/>
      <c r="E29" s="68"/>
      <c r="F29" s="72"/>
      <c r="G29" s="3"/>
      <c r="H29" s="73"/>
      <c r="I29" s="65"/>
    </row>
    <row r="30" spans="1:9" x14ac:dyDescent="0.35">
      <c r="A30" s="68" t="s">
        <v>125</v>
      </c>
      <c r="B30" s="68" t="s">
        <v>45</v>
      </c>
      <c r="C30" s="69" t="s">
        <v>124</v>
      </c>
      <c r="D30" s="68" t="s">
        <v>158</v>
      </c>
      <c r="E30" s="68" t="s">
        <v>18</v>
      </c>
      <c r="F30" s="70" t="s">
        <v>157</v>
      </c>
      <c r="G30" s="3"/>
      <c r="H30" s="65">
        <v>22</v>
      </c>
      <c r="I30" s="65">
        <f t="shared" si="1"/>
        <v>49</v>
      </c>
    </row>
    <row r="31" spans="1:9" x14ac:dyDescent="0.35">
      <c r="A31" s="68" t="s">
        <v>125</v>
      </c>
      <c r="B31" s="68" t="s">
        <v>45</v>
      </c>
      <c r="C31" s="69" t="s">
        <v>124</v>
      </c>
      <c r="D31" s="68" t="s">
        <v>158</v>
      </c>
      <c r="E31" s="68" t="s">
        <v>6</v>
      </c>
      <c r="F31" s="70" t="s">
        <v>150</v>
      </c>
      <c r="G31" s="3"/>
      <c r="H31" s="65">
        <v>42</v>
      </c>
      <c r="I31" s="65">
        <f t="shared" si="1"/>
        <v>93</v>
      </c>
    </row>
    <row r="32" spans="1:9" x14ac:dyDescent="0.35">
      <c r="A32" s="68" t="s">
        <v>125</v>
      </c>
      <c r="B32" s="68" t="s">
        <v>45</v>
      </c>
      <c r="C32" s="69" t="s">
        <v>124</v>
      </c>
      <c r="D32" s="68" t="s">
        <v>158</v>
      </c>
      <c r="E32" s="68" t="s">
        <v>7</v>
      </c>
      <c r="F32" s="70" t="s">
        <v>151</v>
      </c>
      <c r="G32" s="3"/>
      <c r="H32" s="65">
        <v>114</v>
      </c>
      <c r="I32" s="65">
        <f t="shared" si="1"/>
        <v>251</v>
      </c>
    </row>
    <row r="33" spans="1:9" x14ac:dyDescent="0.35">
      <c r="A33" s="68" t="s">
        <v>125</v>
      </c>
      <c r="B33" s="68" t="s">
        <v>45</v>
      </c>
      <c r="C33" s="69" t="s">
        <v>124</v>
      </c>
      <c r="D33" s="68" t="s">
        <v>158</v>
      </c>
      <c r="E33" s="68" t="s">
        <v>8</v>
      </c>
      <c r="F33" s="70" t="s">
        <v>152</v>
      </c>
      <c r="G33" s="3"/>
      <c r="H33" s="65">
        <v>164</v>
      </c>
      <c r="I33" s="65">
        <f t="shared" si="1"/>
        <v>361</v>
      </c>
    </row>
    <row r="34" spans="1:9" x14ac:dyDescent="0.35">
      <c r="A34" s="68" t="s">
        <v>125</v>
      </c>
      <c r="B34" s="68" t="s">
        <v>45</v>
      </c>
      <c r="C34" s="69" t="s">
        <v>124</v>
      </c>
      <c r="D34" s="68" t="s">
        <v>158</v>
      </c>
      <c r="E34" s="68" t="s">
        <v>9</v>
      </c>
      <c r="F34" s="70" t="s">
        <v>153</v>
      </c>
      <c r="G34" s="3"/>
      <c r="H34" s="65">
        <v>97</v>
      </c>
      <c r="I34" s="65">
        <f t="shared" si="1"/>
        <v>214</v>
      </c>
    </row>
    <row r="35" spans="1:9" x14ac:dyDescent="0.35">
      <c r="A35" s="68" t="s">
        <v>125</v>
      </c>
      <c r="B35" s="68" t="s">
        <v>45</v>
      </c>
      <c r="C35" s="69" t="s">
        <v>124</v>
      </c>
      <c r="D35" s="68" t="s">
        <v>158</v>
      </c>
      <c r="E35" s="68" t="s">
        <v>10</v>
      </c>
      <c r="F35" s="70" t="s">
        <v>154</v>
      </c>
      <c r="G35" s="3"/>
      <c r="H35" s="65">
        <v>42</v>
      </c>
      <c r="I35" s="65">
        <f t="shared" si="1"/>
        <v>93</v>
      </c>
    </row>
    <row r="36" spans="1:9" x14ac:dyDescent="0.35">
      <c r="A36" s="68" t="s">
        <v>125</v>
      </c>
      <c r="B36" s="68" t="s">
        <v>45</v>
      </c>
      <c r="C36" s="69" t="s">
        <v>124</v>
      </c>
      <c r="D36" s="68" t="s">
        <v>158</v>
      </c>
      <c r="E36" s="68" t="s">
        <v>11</v>
      </c>
      <c r="F36" s="70" t="s">
        <v>155</v>
      </c>
      <c r="G36" s="3"/>
      <c r="H36" s="65">
        <v>13</v>
      </c>
      <c r="I36" s="65">
        <f t="shared" si="1"/>
        <v>29</v>
      </c>
    </row>
    <row r="37" spans="1:9" x14ac:dyDescent="0.35">
      <c r="A37" s="68" t="s">
        <v>125</v>
      </c>
      <c r="B37" s="68" t="s">
        <v>45</v>
      </c>
      <c r="C37" s="69" t="s">
        <v>124</v>
      </c>
      <c r="D37" s="68" t="s">
        <v>158</v>
      </c>
      <c r="E37" s="68" t="s">
        <v>12</v>
      </c>
      <c r="F37" s="70" t="s">
        <v>156</v>
      </c>
      <c r="G37" s="3"/>
      <c r="H37" s="65">
        <v>4</v>
      </c>
      <c r="I37" s="65">
        <f t="shared" si="1"/>
        <v>9</v>
      </c>
    </row>
    <row r="38" spans="1:9" x14ac:dyDescent="0.35">
      <c r="A38" s="91" t="s">
        <v>248</v>
      </c>
      <c r="B38" s="92"/>
      <c r="C38" s="92"/>
      <c r="D38" s="92"/>
      <c r="E38" s="92"/>
      <c r="F38" s="93"/>
      <c r="H38" s="65">
        <f>SUM(H3:H37)</f>
        <v>3615</v>
      </c>
      <c r="I38" s="65">
        <f>SUM(I3:I37)</f>
        <v>7784</v>
      </c>
    </row>
  </sheetData>
  <mergeCells count="1">
    <mergeCell ref="A38:F38"/>
  </mergeCells>
  <phoneticPr fontId="5" type="noConversion"/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2899F-8094-4D51-92DD-B1FBA9664D54}">
  <dimension ref="A1:I47"/>
  <sheetViews>
    <sheetView topLeftCell="A28" zoomScale="80" zoomScaleNormal="80" workbookViewId="0">
      <selection activeCell="K41" sqref="K41"/>
    </sheetView>
  </sheetViews>
  <sheetFormatPr defaultColWidth="11" defaultRowHeight="16" x14ac:dyDescent="0.35"/>
  <cols>
    <col min="1" max="1" width="20.08203125" customWidth="1"/>
    <col min="2" max="2" width="25.58203125" customWidth="1"/>
    <col min="3" max="3" width="19.6640625" customWidth="1"/>
    <col min="4" max="4" width="16.83203125" customWidth="1"/>
    <col min="5" max="5" width="5.5" bestFit="1" customWidth="1"/>
    <col min="6" max="6" width="25.6640625" bestFit="1" customWidth="1"/>
    <col min="7" max="7" width="16.33203125" hidden="1" customWidth="1"/>
    <col min="8" max="8" width="9.58203125" style="6" bestFit="1" customWidth="1"/>
    <col min="9" max="9" width="18.75" style="6" customWidth="1"/>
  </cols>
  <sheetData>
    <row r="1" spans="1:9" x14ac:dyDescent="0.35">
      <c r="A1" s="1"/>
      <c r="B1" s="1"/>
      <c r="C1" s="1"/>
      <c r="D1" s="1"/>
      <c r="E1" s="1"/>
      <c r="F1" s="1"/>
      <c r="G1" s="1"/>
      <c r="H1" s="40"/>
      <c r="I1" s="40"/>
    </row>
    <row r="2" spans="1:9" x14ac:dyDescent="0.35">
      <c r="A2" s="66" t="s">
        <v>0</v>
      </c>
      <c r="B2" s="66" t="s">
        <v>1</v>
      </c>
      <c r="C2" s="66" t="s">
        <v>2</v>
      </c>
      <c r="D2" s="66" t="s">
        <v>3</v>
      </c>
      <c r="E2" s="66" t="s">
        <v>4</v>
      </c>
      <c r="F2" s="66" t="s">
        <v>5</v>
      </c>
      <c r="G2" s="2"/>
      <c r="H2" s="64" t="s">
        <v>246</v>
      </c>
      <c r="I2" s="64" t="s">
        <v>247</v>
      </c>
    </row>
    <row r="3" spans="1:9" x14ac:dyDescent="0.35">
      <c r="A3" s="68" t="s">
        <v>160</v>
      </c>
      <c r="B3" s="68" t="s">
        <v>13</v>
      </c>
      <c r="C3" s="69" t="s">
        <v>159</v>
      </c>
      <c r="D3" s="68" t="s">
        <v>17</v>
      </c>
      <c r="E3" s="68" t="s">
        <v>18</v>
      </c>
      <c r="F3" s="70" t="s">
        <v>168</v>
      </c>
      <c r="G3" s="3"/>
      <c r="H3" s="65">
        <v>246</v>
      </c>
      <c r="I3" s="65">
        <f>ROUNDUP(H3*2*1.05,0)</f>
        <v>517</v>
      </c>
    </row>
    <row r="4" spans="1:9" x14ac:dyDescent="0.35">
      <c r="A4" s="68" t="s">
        <v>160</v>
      </c>
      <c r="B4" s="68" t="s">
        <v>13</v>
      </c>
      <c r="C4" s="69" t="s">
        <v>159</v>
      </c>
      <c r="D4" s="68" t="s">
        <v>17</v>
      </c>
      <c r="E4" s="68" t="s">
        <v>6</v>
      </c>
      <c r="F4" s="70" t="s">
        <v>161</v>
      </c>
      <c r="G4" s="3"/>
      <c r="H4" s="65">
        <v>455</v>
      </c>
      <c r="I4" s="65">
        <f t="shared" ref="I4:I19" si="0">ROUNDUP(H4*2*1.05,0)</f>
        <v>956</v>
      </c>
    </row>
    <row r="5" spans="1:9" x14ac:dyDescent="0.35">
      <c r="A5" s="68" t="s">
        <v>160</v>
      </c>
      <c r="B5" s="68" t="s">
        <v>13</v>
      </c>
      <c r="C5" s="69" t="s">
        <v>159</v>
      </c>
      <c r="D5" s="68" t="s">
        <v>17</v>
      </c>
      <c r="E5" s="68" t="s">
        <v>7</v>
      </c>
      <c r="F5" s="70" t="s">
        <v>162</v>
      </c>
      <c r="G5" s="3"/>
      <c r="H5" s="65">
        <v>1040</v>
      </c>
      <c r="I5" s="65">
        <f t="shared" si="0"/>
        <v>2184</v>
      </c>
    </row>
    <row r="6" spans="1:9" x14ac:dyDescent="0.35">
      <c r="A6" s="68" t="s">
        <v>160</v>
      </c>
      <c r="B6" s="68" t="s">
        <v>13</v>
      </c>
      <c r="C6" s="69" t="s">
        <v>159</v>
      </c>
      <c r="D6" s="68" t="s">
        <v>17</v>
      </c>
      <c r="E6" s="68" t="s">
        <v>8</v>
      </c>
      <c r="F6" s="70" t="s">
        <v>163</v>
      </c>
      <c r="G6" s="3"/>
      <c r="H6" s="65">
        <v>1660</v>
      </c>
      <c r="I6" s="65">
        <f t="shared" si="0"/>
        <v>3486</v>
      </c>
    </row>
    <row r="7" spans="1:9" x14ac:dyDescent="0.35">
      <c r="A7" s="68" t="s">
        <v>160</v>
      </c>
      <c r="B7" s="68" t="s">
        <v>13</v>
      </c>
      <c r="C7" s="69" t="s">
        <v>159</v>
      </c>
      <c r="D7" s="68" t="s">
        <v>17</v>
      </c>
      <c r="E7" s="68" t="s">
        <v>9</v>
      </c>
      <c r="F7" s="70" t="s">
        <v>164</v>
      </c>
      <c r="G7" s="3"/>
      <c r="H7" s="65">
        <v>1442</v>
      </c>
      <c r="I7" s="65">
        <f t="shared" si="0"/>
        <v>3029</v>
      </c>
    </row>
    <row r="8" spans="1:9" x14ac:dyDescent="0.35">
      <c r="A8" s="68" t="s">
        <v>160</v>
      </c>
      <c r="B8" s="68" t="s">
        <v>13</v>
      </c>
      <c r="C8" s="69" t="s">
        <v>159</v>
      </c>
      <c r="D8" s="68" t="s">
        <v>17</v>
      </c>
      <c r="E8" s="68" t="s">
        <v>10</v>
      </c>
      <c r="F8" s="70" t="s">
        <v>165</v>
      </c>
      <c r="G8" s="3"/>
      <c r="H8" s="65">
        <v>691</v>
      </c>
      <c r="I8" s="65">
        <f t="shared" si="0"/>
        <v>1452</v>
      </c>
    </row>
    <row r="9" spans="1:9" x14ac:dyDescent="0.35">
      <c r="A9" s="68" t="s">
        <v>160</v>
      </c>
      <c r="B9" s="68" t="s">
        <v>13</v>
      </c>
      <c r="C9" s="69" t="s">
        <v>159</v>
      </c>
      <c r="D9" s="68" t="s">
        <v>17</v>
      </c>
      <c r="E9" s="68" t="s">
        <v>11</v>
      </c>
      <c r="F9" s="70" t="s">
        <v>166</v>
      </c>
      <c r="G9" s="3"/>
      <c r="H9" s="65">
        <v>309</v>
      </c>
      <c r="I9" s="65">
        <f t="shared" si="0"/>
        <v>649</v>
      </c>
    </row>
    <row r="10" spans="1:9" x14ac:dyDescent="0.35">
      <c r="A10" s="68" t="s">
        <v>160</v>
      </c>
      <c r="B10" s="68" t="s">
        <v>13</v>
      </c>
      <c r="C10" s="69" t="s">
        <v>159</v>
      </c>
      <c r="D10" s="68" t="s">
        <v>17</v>
      </c>
      <c r="E10" s="68" t="s">
        <v>12</v>
      </c>
      <c r="F10" s="70" t="s">
        <v>167</v>
      </c>
      <c r="G10" s="3"/>
      <c r="H10" s="65">
        <v>162</v>
      </c>
      <c r="I10" s="65">
        <f t="shared" si="0"/>
        <v>341</v>
      </c>
    </row>
    <row r="11" spans="1:9" x14ac:dyDescent="0.35">
      <c r="A11" s="68"/>
      <c r="B11" s="68"/>
      <c r="C11" s="69"/>
      <c r="D11" s="68"/>
      <c r="E11" s="68"/>
      <c r="F11" s="72"/>
      <c r="G11" s="3"/>
      <c r="H11" s="65"/>
      <c r="I11" s="65"/>
    </row>
    <row r="12" spans="1:9" x14ac:dyDescent="0.35">
      <c r="A12" s="68" t="s">
        <v>160</v>
      </c>
      <c r="B12" s="68" t="s">
        <v>43</v>
      </c>
      <c r="C12" s="69" t="s">
        <v>159</v>
      </c>
      <c r="D12" s="68" t="s">
        <v>17</v>
      </c>
      <c r="E12" s="68" t="s">
        <v>18</v>
      </c>
      <c r="F12" s="70" t="s">
        <v>176</v>
      </c>
      <c r="G12" s="3"/>
      <c r="H12" s="65">
        <v>134</v>
      </c>
      <c r="I12" s="65">
        <f t="shared" si="0"/>
        <v>282</v>
      </c>
    </row>
    <row r="13" spans="1:9" x14ac:dyDescent="0.35">
      <c r="A13" s="68" t="s">
        <v>160</v>
      </c>
      <c r="B13" s="68" t="s">
        <v>43</v>
      </c>
      <c r="C13" s="69" t="s">
        <v>159</v>
      </c>
      <c r="D13" s="68" t="s">
        <v>17</v>
      </c>
      <c r="E13" s="68" t="s">
        <v>6</v>
      </c>
      <c r="F13" s="70" t="s">
        <v>169</v>
      </c>
      <c r="G13" s="3"/>
      <c r="H13" s="65">
        <v>229</v>
      </c>
      <c r="I13" s="65">
        <f t="shared" si="0"/>
        <v>481</v>
      </c>
    </row>
    <row r="14" spans="1:9" x14ac:dyDescent="0.35">
      <c r="A14" s="68" t="s">
        <v>160</v>
      </c>
      <c r="B14" s="68" t="s">
        <v>43</v>
      </c>
      <c r="C14" s="69" t="s">
        <v>159</v>
      </c>
      <c r="D14" s="68" t="s">
        <v>17</v>
      </c>
      <c r="E14" s="68" t="s">
        <v>7</v>
      </c>
      <c r="F14" s="70" t="s">
        <v>170</v>
      </c>
      <c r="G14" s="3"/>
      <c r="H14" s="65">
        <v>575</v>
      </c>
      <c r="I14" s="65">
        <f t="shared" si="0"/>
        <v>1208</v>
      </c>
    </row>
    <row r="15" spans="1:9" x14ac:dyDescent="0.35">
      <c r="A15" s="68" t="s">
        <v>160</v>
      </c>
      <c r="B15" s="68" t="s">
        <v>43</v>
      </c>
      <c r="C15" s="69" t="s">
        <v>159</v>
      </c>
      <c r="D15" s="68" t="s">
        <v>17</v>
      </c>
      <c r="E15" s="68" t="s">
        <v>8</v>
      </c>
      <c r="F15" s="70" t="s">
        <v>171</v>
      </c>
      <c r="G15" s="3"/>
      <c r="H15" s="65">
        <v>920</v>
      </c>
      <c r="I15" s="65">
        <f t="shared" si="0"/>
        <v>1932</v>
      </c>
    </row>
    <row r="16" spans="1:9" x14ac:dyDescent="0.35">
      <c r="A16" s="68" t="s">
        <v>160</v>
      </c>
      <c r="B16" s="68" t="s">
        <v>43</v>
      </c>
      <c r="C16" s="69" t="s">
        <v>159</v>
      </c>
      <c r="D16" s="68" t="s">
        <v>17</v>
      </c>
      <c r="E16" s="68" t="s">
        <v>9</v>
      </c>
      <c r="F16" s="70" t="s">
        <v>172</v>
      </c>
      <c r="G16" s="3"/>
      <c r="H16" s="65">
        <v>782</v>
      </c>
      <c r="I16" s="65">
        <f t="shared" si="0"/>
        <v>1643</v>
      </c>
    </row>
    <row r="17" spans="1:9" x14ac:dyDescent="0.35">
      <c r="A17" s="68" t="s">
        <v>160</v>
      </c>
      <c r="B17" s="68" t="s">
        <v>43</v>
      </c>
      <c r="C17" s="69" t="s">
        <v>159</v>
      </c>
      <c r="D17" s="68" t="s">
        <v>17</v>
      </c>
      <c r="E17" s="68" t="s">
        <v>10</v>
      </c>
      <c r="F17" s="70" t="s">
        <v>173</v>
      </c>
      <c r="G17" s="3"/>
      <c r="H17" s="65">
        <v>355</v>
      </c>
      <c r="I17" s="65">
        <f t="shared" si="0"/>
        <v>746</v>
      </c>
    </row>
    <row r="18" spans="1:9" x14ac:dyDescent="0.35">
      <c r="A18" s="68" t="s">
        <v>160</v>
      </c>
      <c r="B18" s="68" t="s">
        <v>43</v>
      </c>
      <c r="C18" s="69" t="s">
        <v>159</v>
      </c>
      <c r="D18" s="68" t="s">
        <v>17</v>
      </c>
      <c r="E18" s="68" t="s">
        <v>11</v>
      </c>
      <c r="F18" s="70" t="s">
        <v>174</v>
      </c>
      <c r="G18" s="3"/>
      <c r="H18" s="65">
        <v>171</v>
      </c>
      <c r="I18" s="65">
        <f t="shared" si="0"/>
        <v>360</v>
      </c>
    </row>
    <row r="19" spans="1:9" x14ac:dyDescent="0.35">
      <c r="A19" s="68" t="s">
        <v>160</v>
      </c>
      <c r="B19" s="68" t="s">
        <v>43</v>
      </c>
      <c r="C19" s="69" t="s">
        <v>159</v>
      </c>
      <c r="D19" s="68" t="s">
        <v>17</v>
      </c>
      <c r="E19" s="68" t="s">
        <v>12</v>
      </c>
      <c r="F19" s="70" t="s">
        <v>175</v>
      </c>
      <c r="G19" s="3"/>
      <c r="H19" s="65">
        <v>78</v>
      </c>
      <c r="I19" s="65">
        <f t="shared" si="0"/>
        <v>164</v>
      </c>
    </row>
    <row r="20" spans="1:9" x14ac:dyDescent="0.35">
      <c r="A20" s="68"/>
      <c r="B20" s="68"/>
      <c r="C20" s="69"/>
      <c r="D20" s="68"/>
      <c r="E20" s="68"/>
      <c r="F20" s="72"/>
      <c r="G20" s="3"/>
      <c r="H20" s="65"/>
      <c r="I20" s="65"/>
    </row>
    <row r="21" spans="1:9" x14ac:dyDescent="0.35">
      <c r="A21" s="68" t="s">
        <v>160</v>
      </c>
      <c r="B21" s="68" t="s">
        <v>44</v>
      </c>
      <c r="C21" s="69" t="s">
        <v>159</v>
      </c>
      <c r="D21" s="68" t="s">
        <v>17</v>
      </c>
      <c r="E21" s="68" t="s">
        <v>18</v>
      </c>
      <c r="F21" s="70" t="s">
        <v>184</v>
      </c>
      <c r="G21" s="3"/>
      <c r="H21" s="65">
        <v>58</v>
      </c>
      <c r="I21" s="65">
        <f t="shared" ref="I4:I46" si="1">ROUNDUP(H21*2*1.1,0)</f>
        <v>128</v>
      </c>
    </row>
    <row r="22" spans="1:9" x14ac:dyDescent="0.35">
      <c r="A22" s="68" t="s">
        <v>160</v>
      </c>
      <c r="B22" s="68" t="s">
        <v>44</v>
      </c>
      <c r="C22" s="69" t="s">
        <v>159</v>
      </c>
      <c r="D22" s="68" t="s">
        <v>17</v>
      </c>
      <c r="E22" s="68" t="s">
        <v>6</v>
      </c>
      <c r="F22" s="70" t="s">
        <v>177</v>
      </c>
      <c r="G22" s="3"/>
      <c r="H22" s="65">
        <v>93</v>
      </c>
      <c r="I22" s="65">
        <f t="shared" si="1"/>
        <v>205</v>
      </c>
    </row>
    <row r="23" spans="1:9" x14ac:dyDescent="0.35">
      <c r="A23" s="68" t="s">
        <v>160</v>
      </c>
      <c r="B23" s="68" t="s">
        <v>44</v>
      </c>
      <c r="C23" s="69" t="s">
        <v>159</v>
      </c>
      <c r="D23" s="68" t="s">
        <v>17</v>
      </c>
      <c r="E23" s="68" t="s">
        <v>7</v>
      </c>
      <c r="F23" s="70" t="s">
        <v>178</v>
      </c>
      <c r="G23" s="3"/>
      <c r="H23" s="65">
        <v>227</v>
      </c>
      <c r="I23" s="65">
        <f t="shared" si="1"/>
        <v>500</v>
      </c>
    </row>
    <row r="24" spans="1:9" x14ac:dyDescent="0.35">
      <c r="A24" s="68" t="s">
        <v>160</v>
      </c>
      <c r="B24" s="68" t="s">
        <v>44</v>
      </c>
      <c r="C24" s="69" t="s">
        <v>159</v>
      </c>
      <c r="D24" s="68" t="s">
        <v>17</v>
      </c>
      <c r="E24" s="68" t="s">
        <v>8</v>
      </c>
      <c r="F24" s="70" t="s">
        <v>179</v>
      </c>
      <c r="G24" s="3"/>
      <c r="H24" s="65">
        <v>366</v>
      </c>
      <c r="I24" s="65">
        <f t="shared" si="1"/>
        <v>806</v>
      </c>
    </row>
    <row r="25" spans="1:9" x14ac:dyDescent="0.35">
      <c r="A25" s="68" t="s">
        <v>160</v>
      </c>
      <c r="B25" s="68" t="s">
        <v>44</v>
      </c>
      <c r="C25" s="69" t="s">
        <v>159</v>
      </c>
      <c r="D25" s="68" t="s">
        <v>17</v>
      </c>
      <c r="E25" s="68" t="s">
        <v>9</v>
      </c>
      <c r="F25" s="70" t="s">
        <v>180</v>
      </c>
      <c r="G25" s="3"/>
      <c r="H25" s="65">
        <v>245</v>
      </c>
      <c r="I25" s="65">
        <f t="shared" si="1"/>
        <v>539</v>
      </c>
    </row>
    <row r="26" spans="1:9" x14ac:dyDescent="0.35">
      <c r="A26" s="68" t="s">
        <v>160</v>
      </c>
      <c r="B26" s="68" t="s">
        <v>44</v>
      </c>
      <c r="C26" s="69" t="s">
        <v>159</v>
      </c>
      <c r="D26" s="68" t="s">
        <v>17</v>
      </c>
      <c r="E26" s="68" t="s">
        <v>10</v>
      </c>
      <c r="F26" s="70" t="s">
        <v>181</v>
      </c>
      <c r="G26" s="3"/>
      <c r="H26" s="65">
        <v>127</v>
      </c>
      <c r="I26" s="65">
        <f t="shared" si="1"/>
        <v>280</v>
      </c>
    </row>
    <row r="27" spans="1:9" x14ac:dyDescent="0.35">
      <c r="A27" s="68" t="s">
        <v>160</v>
      </c>
      <c r="B27" s="68" t="s">
        <v>44</v>
      </c>
      <c r="C27" s="69" t="s">
        <v>159</v>
      </c>
      <c r="D27" s="68" t="s">
        <v>17</v>
      </c>
      <c r="E27" s="68" t="s">
        <v>11</v>
      </c>
      <c r="F27" s="70" t="s">
        <v>182</v>
      </c>
      <c r="G27" s="3"/>
      <c r="H27" s="65">
        <v>58</v>
      </c>
      <c r="I27" s="65">
        <f t="shared" si="1"/>
        <v>128</v>
      </c>
    </row>
    <row r="28" spans="1:9" x14ac:dyDescent="0.35">
      <c r="A28" s="68" t="s">
        <v>160</v>
      </c>
      <c r="B28" s="68" t="s">
        <v>44</v>
      </c>
      <c r="C28" s="69" t="s">
        <v>159</v>
      </c>
      <c r="D28" s="68" t="s">
        <v>17</v>
      </c>
      <c r="E28" s="68" t="s">
        <v>12</v>
      </c>
      <c r="F28" s="70" t="s">
        <v>183</v>
      </c>
      <c r="G28" s="3"/>
      <c r="H28" s="65">
        <v>31</v>
      </c>
      <c r="I28" s="65">
        <f t="shared" si="1"/>
        <v>69</v>
      </c>
    </row>
    <row r="29" spans="1:9" x14ac:dyDescent="0.35">
      <c r="A29" s="68"/>
      <c r="B29" s="68"/>
      <c r="C29" s="69"/>
      <c r="D29" s="68"/>
      <c r="E29" s="68"/>
      <c r="F29" s="72"/>
      <c r="G29" s="3"/>
      <c r="H29" s="73"/>
      <c r="I29" s="65"/>
    </row>
    <row r="30" spans="1:9" x14ac:dyDescent="0.35">
      <c r="A30" s="68" t="s">
        <v>160</v>
      </c>
      <c r="B30" s="68" t="s">
        <v>45</v>
      </c>
      <c r="C30" s="69" t="s">
        <v>159</v>
      </c>
      <c r="D30" s="68" t="s">
        <v>17</v>
      </c>
      <c r="E30" s="68" t="s">
        <v>18</v>
      </c>
      <c r="F30" s="70" t="s">
        <v>192</v>
      </c>
      <c r="G30" s="3"/>
      <c r="H30" s="65">
        <v>47</v>
      </c>
      <c r="I30" s="65">
        <f t="shared" si="1"/>
        <v>104</v>
      </c>
    </row>
    <row r="31" spans="1:9" x14ac:dyDescent="0.35">
      <c r="A31" s="68" t="s">
        <v>160</v>
      </c>
      <c r="B31" s="68" t="s">
        <v>45</v>
      </c>
      <c r="C31" s="69" t="s">
        <v>159</v>
      </c>
      <c r="D31" s="68" t="s">
        <v>17</v>
      </c>
      <c r="E31" s="68" t="s">
        <v>6</v>
      </c>
      <c r="F31" s="70" t="s">
        <v>185</v>
      </c>
      <c r="G31" s="3"/>
      <c r="H31" s="65">
        <v>78</v>
      </c>
      <c r="I31" s="65">
        <f t="shared" si="1"/>
        <v>172</v>
      </c>
    </row>
    <row r="32" spans="1:9" x14ac:dyDescent="0.35">
      <c r="A32" s="68" t="s">
        <v>160</v>
      </c>
      <c r="B32" s="68" t="s">
        <v>45</v>
      </c>
      <c r="C32" s="69" t="s">
        <v>159</v>
      </c>
      <c r="D32" s="68" t="s">
        <v>17</v>
      </c>
      <c r="E32" s="68" t="s">
        <v>7</v>
      </c>
      <c r="F32" s="70" t="s">
        <v>186</v>
      </c>
      <c r="G32" s="3"/>
      <c r="H32" s="65">
        <v>189</v>
      </c>
      <c r="I32" s="65">
        <f t="shared" si="1"/>
        <v>416</v>
      </c>
    </row>
    <row r="33" spans="1:9" x14ac:dyDescent="0.35">
      <c r="A33" s="68" t="s">
        <v>160</v>
      </c>
      <c r="B33" s="68" t="s">
        <v>45</v>
      </c>
      <c r="C33" s="69" t="s">
        <v>159</v>
      </c>
      <c r="D33" s="68" t="s">
        <v>17</v>
      </c>
      <c r="E33" s="68" t="s">
        <v>8</v>
      </c>
      <c r="F33" s="70" t="s">
        <v>187</v>
      </c>
      <c r="G33" s="3"/>
      <c r="H33" s="65">
        <v>305</v>
      </c>
      <c r="I33" s="65">
        <f t="shared" si="1"/>
        <v>671</v>
      </c>
    </row>
    <row r="34" spans="1:9" x14ac:dyDescent="0.35">
      <c r="A34" s="68" t="s">
        <v>160</v>
      </c>
      <c r="B34" s="68" t="s">
        <v>45</v>
      </c>
      <c r="C34" s="69" t="s">
        <v>159</v>
      </c>
      <c r="D34" s="68" t="s">
        <v>17</v>
      </c>
      <c r="E34" s="68" t="s">
        <v>9</v>
      </c>
      <c r="F34" s="70" t="s">
        <v>188</v>
      </c>
      <c r="G34" s="3"/>
      <c r="H34" s="65">
        <v>202</v>
      </c>
      <c r="I34" s="65">
        <f t="shared" si="1"/>
        <v>445</v>
      </c>
    </row>
    <row r="35" spans="1:9" x14ac:dyDescent="0.35">
      <c r="A35" s="68" t="s">
        <v>160</v>
      </c>
      <c r="B35" s="68" t="s">
        <v>45</v>
      </c>
      <c r="C35" s="69" t="s">
        <v>159</v>
      </c>
      <c r="D35" s="68" t="s">
        <v>17</v>
      </c>
      <c r="E35" s="68" t="s">
        <v>10</v>
      </c>
      <c r="F35" s="70" t="s">
        <v>189</v>
      </c>
      <c r="G35" s="3"/>
      <c r="H35" s="65">
        <v>106</v>
      </c>
      <c r="I35" s="65">
        <f t="shared" si="1"/>
        <v>234</v>
      </c>
    </row>
    <row r="36" spans="1:9" x14ac:dyDescent="0.35">
      <c r="A36" s="68" t="s">
        <v>160</v>
      </c>
      <c r="B36" s="68" t="s">
        <v>45</v>
      </c>
      <c r="C36" s="69" t="s">
        <v>159</v>
      </c>
      <c r="D36" s="68" t="s">
        <v>17</v>
      </c>
      <c r="E36" s="68" t="s">
        <v>11</v>
      </c>
      <c r="F36" s="70" t="s">
        <v>190</v>
      </c>
      <c r="G36" s="3"/>
      <c r="H36" s="65">
        <v>47</v>
      </c>
      <c r="I36" s="65">
        <f t="shared" si="1"/>
        <v>104</v>
      </c>
    </row>
    <row r="37" spans="1:9" x14ac:dyDescent="0.35">
      <c r="A37" s="68" t="s">
        <v>160</v>
      </c>
      <c r="B37" s="68" t="s">
        <v>45</v>
      </c>
      <c r="C37" s="69" t="s">
        <v>159</v>
      </c>
      <c r="D37" s="68" t="s">
        <v>17</v>
      </c>
      <c r="E37" s="68" t="s">
        <v>12</v>
      </c>
      <c r="F37" s="70" t="s">
        <v>191</v>
      </c>
      <c r="G37" s="3"/>
      <c r="H37" s="65">
        <v>26</v>
      </c>
      <c r="I37" s="65">
        <f t="shared" si="1"/>
        <v>58</v>
      </c>
    </row>
    <row r="38" spans="1:9" x14ac:dyDescent="0.35">
      <c r="A38" s="72"/>
      <c r="B38" s="72"/>
      <c r="C38" s="72"/>
      <c r="D38" s="72"/>
      <c r="E38" s="72"/>
      <c r="F38" s="72"/>
      <c r="H38" s="65"/>
      <c r="I38" s="65"/>
    </row>
    <row r="39" spans="1:9" x14ac:dyDescent="0.35">
      <c r="A39" s="68" t="s">
        <v>160</v>
      </c>
      <c r="B39" s="68" t="s">
        <v>193</v>
      </c>
      <c r="C39" s="69" t="s">
        <v>159</v>
      </c>
      <c r="D39" s="68" t="s">
        <v>17</v>
      </c>
      <c r="E39" s="68" t="s">
        <v>18</v>
      </c>
      <c r="F39" s="70" t="s">
        <v>201</v>
      </c>
      <c r="G39" s="3"/>
      <c r="H39" s="65">
        <v>77</v>
      </c>
      <c r="I39" s="65">
        <f t="shared" si="1"/>
        <v>170</v>
      </c>
    </row>
    <row r="40" spans="1:9" x14ac:dyDescent="0.35">
      <c r="A40" s="68" t="s">
        <v>160</v>
      </c>
      <c r="B40" s="68" t="s">
        <v>193</v>
      </c>
      <c r="C40" s="69" t="s">
        <v>159</v>
      </c>
      <c r="D40" s="68" t="s">
        <v>17</v>
      </c>
      <c r="E40" s="68" t="s">
        <v>6</v>
      </c>
      <c r="F40" s="70" t="s">
        <v>194</v>
      </c>
      <c r="G40" s="3"/>
      <c r="H40" s="65">
        <v>123</v>
      </c>
      <c r="I40" s="65">
        <f t="shared" si="1"/>
        <v>271</v>
      </c>
    </row>
    <row r="41" spans="1:9" x14ac:dyDescent="0.35">
      <c r="A41" s="68" t="s">
        <v>160</v>
      </c>
      <c r="B41" s="68" t="s">
        <v>193</v>
      </c>
      <c r="C41" s="69" t="s">
        <v>159</v>
      </c>
      <c r="D41" s="68" t="s">
        <v>17</v>
      </c>
      <c r="E41" s="68" t="s">
        <v>7</v>
      </c>
      <c r="F41" s="70" t="s">
        <v>195</v>
      </c>
      <c r="G41" s="3"/>
      <c r="H41" s="65">
        <v>302</v>
      </c>
      <c r="I41" s="65">
        <f t="shared" si="1"/>
        <v>665</v>
      </c>
    </row>
    <row r="42" spans="1:9" x14ac:dyDescent="0.35">
      <c r="A42" s="68" t="s">
        <v>160</v>
      </c>
      <c r="B42" s="68" t="s">
        <v>193</v>
      </c>
      <c r="C42" s="69" t="s">
        <v>159</v>
      </c>
      <c r="D42" s="68" t="s">
        <v>17</v>
      </c>
      <c r="E42" s="68" t="s">
        <v>8</v>
      </c>
      <c r="F42" s="70" t="s">
        <v>196</v>
      </c>
      <c r="G42" s="3"/>
      <c r="H42" s="65">
        <v>487</v>
      </c>
      <c r="I42" s="65">
        <f t="shared" si="1"/>
        <v>1072</v>
      </c>
    </row>
    <row r="43" spans="1:9" x14ac:dyDescent="0.35">
      <c r="A43" s="68" t="s">
        <v>160</v>
      </c>
      <c r="B43" s="68" t="s">
        <v>193</v>
      </c>
      <c r="C43" s="69" t="s">
        <v>159</v>
      </c>
      <c r="D43" s="68" t="s">
        <v>17</v>
      </c>
      <c r="E43" s="68" t="s">
        <v>9</v>
      </c>
      <c r="F43" s="70" t="s">
        <v>197</v>
      </c>
      <c r="G43" s="3"/>
      <c r="H43" s="65">
        <v>325</v>
      </c>
      <c r="I43" s="65">
        <f t="shared" si="1"/>
        <v>715</v>
      </c>
    </row>
    <row r="44" spans="1:9" x14ac:dyDescent="0.35">
      <c r="A44" s="68" t="s">
        <v>160</v>
      </c>
      <c r="B44" s="68" t="s">
        <v>193</v>
      </c>
      <c r="C44" s="69" t="s">
        <v>159</v>
      </c>
      <c r="D44" s="68" t="s">
        <v>17</v>
      </c>
      <c r="E44" s="68" t="s">
        <v>10</v>
      </c>
      <c r="F44" s="70" t="s">
        <v>198</v>
      </c>
      <c r="G44" s="3"/>
      <c r="H44" s="65">
        <v>170</v>
      </c>
      <c r="I44" s="65">
        <f t="shared" si="1"/>
        <v>374</v>
      </c>
    </row>
    <row r="45" spans="1:9" x14ac:dyDescent="0.35">
      <c r="A45" s="68" t="s">
        <v>160</v>
      </c>
      <c r="B45" s="68" t="s">
        <v>193</v>
      </c>
      <c r="C45" s="69" t="s">
        <v>159</v>
      </c>
      <c r="D45" s="68" t="s">
        <v>17</v>
      </c>
      <c r="E45" s="68" t="s">
        <v>11</v>
      </c>
      <c r="F45" s="70" t="s">
        <v>199</v>
      </c>
      <c r="G45" s="3"/>
      <c r="H45" s="65">
        <v>76</v>
      </c>
      <c r="I45" s="65">
        <f t="shared" si="1"/>
        <v>168</v>
      </c>
    </row>
    <row r="46" spans="1:9" x14ac:dyDescent="0.35">
      <c r="A46" s="68" t="s">
        <v>160</v>
      </c>
      <c r="B46" s="68" t="s">
        <v>193</v>
      </c>
      <c r="C46" s="69" t="s">
        <v>159</v>
      </c>
      <c r="D46" s="68" t="s">
        <v>17</v>
      </c>
      <c r="E46" s="68" t="s">
        <v>12</v>
      </c>
      <c r="F46" s="70" t="s">
        <v>200</v>
      </c>
      <c r="G46" s="3"/>
      <c r="H46" s="74">
        <v>40</v>
      </c>
      <c r="I46" s="74">
        <f t="shared" si="1"/>
        <v>88</v>
      </c>
    </row>
    <row r="47" spans="1:9" x14ac:dyDescent="0.35">
      <c r="A47" s="91" t="s">
        <v>248</v>
      </c>
      <c r="B47" s="92"/>
      <c r="C47" s="92"/>
      <c r="D47" s="92"/>
      <c r="E47" s="92"/>
      <c r="F47" s="93"/>
      <c r="G47" s="70"/>
      <c r="H47" s="70">
        <f>SUM(H3:H46)</f>
        <v>13054</v>
      </c>
      <c r="I47" s="70">
        <f>SUM(I3:I46)</f>
        <v>27812</v>
      </c>
    </row>
  </sheetData>
  <mergeCells count="1">
    <mergeCell ref="A47:F47"/>
  </mergeCells>
  <phoneticPr fontId="5" type="noConversion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1D0958-17CD-4B9D-A34E-B4FC8E67C6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8FD7B9-8DCE-40F7-99A9-D70F8145C3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8CF3DF-8DA7-4294-BE3A-D834E312FCC6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PUR.QT-2.BM1</vt:lpstr>
      <vt:lpstr>M-0425-KT-6048</vt:lpstr>
      <vt:lpstr>M-0425-KT-6049</vt:lpstr>
      <vt:lpstr>M-0425-KT-6052</vt:lpstr>
      <vt:lpstr>M-0425-KB-6055</vt:lpstr>
      <vt:lpstr>M-0425-KT-6050</vt:lpstr>
      <vt:lpstr>'PUR.QT-2.BM1'!Print_Area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Esposito</dc:creator>
  <cp:lastModifiedBy>Dieu Cao Thi Hong</cp:lastModifiedBy>
  <dcterms:created xsi:type="dcterms:W3CDTF">2023-11-24T17:31:38Z</dcterms:created>
  <dcterms:modified xsi:type="dcterms:W3CDTF">2025-03-06T07:32:48Z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