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8. GRAPHIC 2/"/>
    </mc:Choice>
  </mc:AlternateContent>
  <xr:revisionPtr revIDLastSave="69" documentId="13_ncr:1_{58FE019D-B674-4AB4-A992-37C218539F6F}" xr6:coauthVersionLast="47" xr6:coauthVersionMax="47" xr10:uidLastSave="{0766F299-FBA4-43D2-B16E-0355D33BB817}"/>
  <bookViews>
    <workbookView xWindow="-110" yWindow="-110" windowWidth="19420" windowHeight="10300" xr2:uid="{5F4E082F-6535-41F6-8F8A-6A3A78A62154}"/>
  </bookViews>
  <sheets>
    <sheet name="PUR.QT-2.BM1" sheetId="2" r:id="rId1"/>
    <sheet name="M-0325-KT-6277" sheetId="1" r:id="rId2"/>
    <sheet name="M-0425-KT-6290" sheetId="3" r:id="rId3"/>
  </sheets>
  <externalReferences>
    <externalReference r:id="rId4"/>
  </externalReferences>
  <definedNames>
    <definedName name="_Fill" hidden="1">#REF!</definedName>
    <definedName name="_xlnm._FilterDatabase" localSheetId="1" hidden="1">'M-0325-KT-6277'!$A$1:$H$18</definedName>
    <definedName name="_xlnm._FilterDatabase" localSheetId="2" hidden="1">'M-0425-KT-6290'!$A$1:$H$23</definedName>
    <definedName name="INTERNAL_INVOICE">[1]UN!#REF!</definedName>
    <definedName name="KKKKK">[1]UN!#REF!</definedName>
    <definedName name="_xlnm.Print_Area" localSheetId="0">'PUR.QT-2.BM1'!$A$1:$N$18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G23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18" i="1"/>
  <c r="H18" i="1" l="1"/>
  <c r="H23" i="3"/>
  <c r="I12" i="2" s="1"/>
  <c r="K12" i="2" s="1"/>
  <c r="M12" i="2" s="1"/>
  <c r="K11" i="2"/>
  <c r="M11" i="2" s="1"/>
  <c r="H7" i="2"/>
  <c r="I15" i="2" l="1"/>
  <c r="K15" i="2" s="1"/>
  <c r="M15" i="2"/>
</calcChain>
</file>

<file path=xl/sharedStrings.xml><?xml version="1.0" encoding="utf-8"?>
<sst xmlns="http://schemas.openxmlformats.org/spreadsheetml/2006/main" count="297" uniqueCount="109">
  <si>
    <t>DESCRIPTION</t>
  </si>
  <si>
    <t>ALTERNATE COLOUR NAME</t>
  </si>
  <si>
    <t>STYLE #</t>
  </si>
  <si>
    <t>SIZE</t>
  </si>
  <si>
    <t>SKU</t>
  </si>
  <si>
    <t>3PEAT CHAMP T-SHIRT</t>
  </si>
  <si>
    <t>BLACK</t>
  </si>
  <si>
    <t>M-0325-KT-6277</t>
  </si>
  <si>
    <t>SS T-SHIRT</t>
  </si>
  <si>
    <t>XXS</t>
  </si>
  <si>
    <t>XS</t>
  </si>
  <si>
    <t>SM</t>
  </si>
  <si>
    <t>MD</t>
  </si>
  <si>
    <t>LG</t>
  </si>
  <si>
    <t>XL</t>
  </si>
  <si>
    <t>2X</t>
  </si>
  <si>
    <t>3X</t>
  </si>
  <si>
    <t>WHITE</t>
  </si>
  <si>
    <t>M-0325-KT-6277-BK-08</t>
  </si>
  <si>
    <t>M-0325-KT-6277-BK-01</t>
  </si>
  <si>
    <t>M-0325-KT-6277-BK-02</t>
  </si>
  <si>
    <t>M-0325-KT-6277-BK-03</t>
  </si>
  <si>
    <t>M-0325-KT-6277-BK-04</t>
  </si>
  <si>
    <t>M-0325-KT-6277-BK-05</t>
  </si>
  <si>
    <t>M-0325-KT-6277-BK-06</t>
  </si>
  <si>
    <t>M-0325-KT-6277-BK-07</t>
  </si>
  <si>
    <t>M-0325-KT-6277-WT-08</t>
  </si>
  <si>
    <t>M-0325-KT-6277-WT-01</t>
  </si>
  <si>
    <t>M-0325-KT-6277-WT-02</t>
  </si>
  <si>
    <t>M-0325-KT-6277-WT-03</t>
  </si>
  <si>
    <t>M-0325-KT-6277-WT-04</t>
  </si>
  <si>
    <t>M-0325-KT-6277-WT-05</t>
  </si>
  <si>
    <t>M-0325-KT-6277-WT-06</t>
  </si>
  <si>
    <t>M-0325-KT-6277-WT-07</t>
  </si>
  <si>
    <t>ITEM TYPE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</si>
  <si>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</si>
  <si>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</si>
  <si>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</si>
  <si>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</si>
  <si>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</si>
  <si>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</si>
  <si>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</si>
  <si>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</si>
  <si>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</si>
  <si>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</si>
  <si>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</si>
  <si>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</si>
  <si>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</si>
  <si>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</si>
  <si>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</si>
  <si>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</si>
  <si>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</si>
  <si>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</si>
  <si>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</si>
  <si>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</si>
  <si>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</si>
  <si>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</si>
  <si>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</si>
  <si>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</si>
  <si>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</si>
  <si>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</si>
  <si>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</si>
  <si>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</si>
  <si>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</si>
  <si>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</si>
  <si>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</si>
  <si>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</si>
  <si>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</si>
  <si>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</si>
  <si>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</si>
  <si>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</si>
  <si>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</si>
  <si>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</si>
  <si>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</si>
  <si>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Total:</t>
  </si>
  <si>
    <t xml:space="preserve">RECEIVED BY </t>
  </si>
  <si>
    <t xml:space="preserve">APPROVED BY MER. MANAGER  </t>
  </si>
  <si>
    <t xml:space="preserve">PREPARED BY MERCHANDISER </t>
  </si>
  <si>
    <t>QUANTITY</t>
  </si>
  <si>
    <t>ORDER QUANTITY</t>
  </si>
  <si>
    <t>TOTAL</t>
  </si>
  <si>
    <t>FW25 - GRAPHIC 2</t>
  </si>
  <si>
    <t>GỬI LAYOUT ĐỂ DUYỆT TRƯỚC KHI SẢN XUẤT ĐẠI TRÀ
LAYOUT BAO GỒM CÁC THÔNG TIN HIGHLIGHT VÀNG Ở SHEET BÊN</t>
  </si>
  <si>
    <t>CAMO GRAPHIC LS T-SHIRT</t>
  </si>
  <si>
    <t>M-0425-KT-6290</t>
  </si>
  <si>
    <t>T-SHIRT - LS</t>
  </si>
  <si>
    <t>M-0425-KT-6290-BK-01</t>
  </si>
  <si>
    <t>M-0425-KT-6290-BK-02</t>
  </si>
  <si>
    <t>M-0425-KT-6290-BK-03</t>
  </si>
  <si>
    <t>M-0425-KT-6290-BK-04</t>
  </si>
  <si>
    <t>M-0425-KT-6290-BK-05</t>
  </si>
  <si>
    <t>M-0425-KT-6290-BK-06</t>
  </si>
  <si>
    <t>M-0425-KT-6290-BK-07</t>
  </si>
  <si>
    <t>CAMO</t>
  </si>
  <si>
    <t>M-0425-KT-6290-CM-01</t>
  </si>
  <si>
    <t>M-0425-KT-6290-CM-02</t>
  </si>
  <si>
    <t>M-0425-KT-6290-CM-03</t>
  </si>
  <si>
    <t>M-0425-KT-6290-CM-04</t>
  </si>
  <si>
    <t>M-0425-KT-6290-CM-05</t>
  </si>
  <si>
    <t>M-0425-KT-6290-CM-06</t>
  </si>
  <si>
    <t>M-0425-KT-6290-CM-07</t>
  </si>
  <si>
    <t>WAXWING</t>
  </si>
  <si>
    <t>M-0425-KT-6290-PFB-01</t>
  </si>
  <si>
    <t>M-0425-KT-6290-PFB-02</t>
  </si>
  <si>
    <t>M-0425-KT-6290-PFB-03</t>
  </si>
  <si>
    <t>M-0425-KT-6290-PFB-04</t>
  </si>
  <si>
    <t>M-0425-KT-6290-PFB-05</t>
  </si>
  <si>
    <t>M-0425-KT-6290-PFB-06</t>
  </si>
  <si>
    <t>M-0425-KT-6290-PFB-07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</si>
</sst>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7" x14ac:knownFonts="1">
    <font>
      <sz val="8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7"/>
      <name val="Arial"/>
    </font>
    <font>
      <b/>
      <sz val="24"/>
      <name val="Aptos Narrow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Aptos Narrow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Aptos Narrow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83">
    <xf numFmtId="0" fontId="0" fillId="0" borderId="0" xfId="0"/>
    <xf numFmtId="0" fontId="21" fillId="34" borderId="10" xfId="42" applyFont="1" applyFill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1" fillId="0" borderId="0" xfId="42"/>
    <xf numFmtId="0" fontId="22" fillId="0" borderId="10" xfId="42" quotePrefix="1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24" fillId="0" borderId="0" xfId="43" applyFont="1" applyAlignment="1">
      <alignment vertical="center" wrapText="1"/>
    </xf>
    <xf numFmtId="0" fontId="25" fillId="35" borderId="11" xfId="43" applyFont="1" applyFill="1" applyBorder="1" applyAlignment="1">
      <alignment horizontal="left" vertical="center"/>
    </xf>
    <xf numFmtId="0" fontId="27" fillId="35" borderId="0" xfId="43" applyFont="1" applyFill="1" applyAlignment="1">
      <alignment vertical="top"/>
    </xf>
    <xf numFmtId="0" fontId="27" fillId="35" borderId="0" xfId="43" applyFont="1" applyFill="1" applyAlignment="1">
      <alignment horizontal="center" vertical="center"/>
    </xf>
    <xf numFmtId="0" fontId="25" fillId="35" borderId="10" xfId="43" applyFont="1" applyFill="1" applyBorder="1" applyAlignment="1">
      <alignment horizontal="right" vertical="center"/>
    </xf>
    <xf numFmtId="164" fontId="27" fillId="35" borderId="11" xfId="43" quotePrefix="1" applyNumberFormat="1" applyFont="1" applyFill="1" applyBorder="1" applyAlignment="1">
      <alignment horizontal="center" vertical="center"/>
    </xf>
    <xf numFmtId="15" fontId="25" fillId="35" borderId="10" xfId="43" quotePrefix="1" applyNumberFormat="1" applyFont="1" applyFill="1" applyBorder="1" applyAlignment="1">
      <alignment horizontal="center" vertical="center"/>
    </xf>
    <xf numFmtId="15" fontId="27" fillId="35" borderId="10" xfId="43" applyNumberFormat="1" applyFont="1" applyFill="1" applyBorder="1" applyAlignment="1">
      <alignment horizontal="center" vertical="center"/>
    </xf>
    <xf numFmtId="0" fontId="25" fillId="35" borderId="14" xfId="43" applyFont="1" applyFill="1" applyBorder="1" applyAlignment="1">
      <alignment horizontal="left" vertical="center"/>
    </xf>
    <xf numFmtId="164" fontId="27" fillId="35" borderId="14" xfId="43" quotePrefix="1" applyNumberFormat="1" applyFont="1" applyFill="1" applyBorder="1" applyAlignment="1">
      <alignment horizontal="center" vertical="center"/>
    </xf>
    <xf numFmtId="0" fontId="25" fillId="35" borderId="10" xfId="44" quotePrefix="1" applyFont="1" applyFill="1" applyBorder="1" applyAlignment="1">
      <alignment horizontal="center" vertical="center"/>
    </xf>
    <xf numFmtId="0" fontId="30" fillId="35" borderId="11" xfId="45" applyFont="1" applyFill="1" applyBorder="1" applyAlignment="1" applyProtection="1">
      <alignment vertical="top"/>
    </xf>
    <xf numFmtId="0" fontId="31" fillId="0" borderId="10" xfId="42" applyFont="1" applyBorder="1" applyAlignment="1">
      <alignment horizontal="center"/>
    </xf>
    <xf numFmtId="165" fontId="27" fillId="35" borderId="0" xfId="43" applyNumberFormat="1" applyFont="1" applyFill="1" applyAlignment="1">
      <alignment horizontal="center" vertical="center"/>
    </xf>
    <xf numFmtId="0" fontId="27" fillId="35" borderId="10" xfId="43" applyFont="1" applyFill="1" applyBorder="1" applyAlignment="1">
      <alignment horizontal="center" vertical="center"/>
    </xf>
    <xf numFmtId="0" fontId="27" fillId="35" borderId="15" xfId="43" applyFont="1" applyFill="1" applyBorder="1" applyAlignment="1">
      <alignment horizontal="center" vertical="center"/>
    </xf>
    <xf numFmtId="164" fontId="27" fillId="35" borderId="15" xfId="43" applyNumberFormat="1" applyFont="1" applyFill="1" applyBorder="1" applyAlignment="1">
      <alignment horizontal="center" vertical="center"/>
    </xf>
    <xf numFmtId="0" fontId="25" fillId="35" borderId="0" xfId="43" applyFont="1" applyFill="1" applyAlignment="1">
      <alignment horizontal="center" vertical="center"/>
    </xf>
    <xf numFmtId="0" fontId="25" fillId="36" borderId="10" xfId="43" applyFont="1" applyFill="1" applyBorder="1" applyAlignment="1">
      <alignment horizontal="center" vertical="center"/>
    </xf>
    <xf numFmtId="0" fontId="25" fillId="36" borderId="10" xfId="43" applyFont="1" applyFill="1" applyBorder="1" applyAlignment="1">
      <alignment horizontal="center" vertical="center" wrapText="1"/>
    </xf>
    <xf numFmtId="164" fontId="25" fillId="36" borderId="10" xfId="43" applyNumberFormat="1" applyFont="1" applyFill="1" applyBorder="1" applyAlignment="1">
      <alignment horizontal="center" vertical="center"/>
    </xf>
    <xf numFmtId="0" fontId="32" fillId="37" borderId="10" xfId="43" applyFont="1" applyFill="1" applyBorder="1" applyAlignment="1">
      <alignment horizontal="center" vertical="center" wrapText="1"/>
    </xf>
    <xf numFmtId="0" fontId="33" fillId="37" borderId="10" xfId="43" applyFont="1" applyFill="1" applyBorder="1" applyAlignment="1">
      <alignment vertical="center" wrapText="1"/>
    </xf>
    <xf numFmtId="0" fontId="32" fillId="37" borderId="10" xfId="43" quotePrefix="1" applyFont="1" applyFill="1" applyBorder="1" applyAlignment="1">
      <alignment horizontal="left" vertical="center" wrapText="1"/>
    </xf>
    <xf numFmtId="0" fontId="28" fillId="37" borderId="10" xfId="43" applyFont="1" applyFill="1" applyBorder="1" applyAlignment="1">
      <alignment horizontal="center" vertical="center" wrapText="1"/>
    </xf>
    <xf numFmtId="1" fontId="34" fillId="37" borderId="10" xfId="44" applyNumberFormat="1" applyFont="1" applyFill="1" applyBorder="1" applyAlignment="1">
      <alignment horizontal="left" vertical="center"/>
    </xf>
    <xf numFmtId="0" fontId="28" fillId="37" borderId="10" xfId="43" applyFont="1" applyFill="1" applyBorder="1" applyAlignment="1">
      <alignment horizontal="center" vertical="center"/>
    </xf>
    <xf numFmtId="3" fontId="34" fillId="0" borderId="10" xfId="44" applyNumberFormat="1" applyFont="1" applyBorder="1" applyAlignment="1">
      <alignment horizontal="center" vertical="center"/>
    </xf>
    <xf numFmtId="164" fontId="28" fillId="37" borderId="10" xfId="43" applyNumberFormat="1" applyFont="1" applyFill="1" applyBorder="1" applyAlignment="1">
      <alignment horizontal="center" vertical="center"/>
    </xf>
    <xf numFmtId="164" fontId="35" fillId="37" borderId="10" xfId="46" applyNumberFormat="1" applyFont="1" applyFill="1" applyBorder="1" applyAlignment="1">
      <alignment horizontal="center" vertical="center" wrapText="1"/>
    </xf>
    <xf numFmtId="167" fontId="32" fillId="37" borderId="10" xfId="47" applyNumberFormat="1" applyFont="1" applyFill="1" applyBorder="1" applyAlignment="1">
      <alignment horizontal="center" vertical="center" wrapText="1"/>
    </xf>
    <xf numFmtId="0" fontId="1" fillId="0" borderId="0" xfId="42" applyAlignment="1">
      <alignment vertical="center"/>
    </xf>
    <xf numFmtId="0" fontId="32" fillId="38" borderId="17" xfId="43" applyFont="1" applyFill="1" applyBorder="1" applyAlignment="1">
      <alignment horizontal="center" vertical="center"/>
    </xf>
    <xf numFmtId="0" fontId="33" fillId="38" borderId="17" xfId="43" applyFont="1" applyFill="1" applyBorder="1" applyAlignment="1">
      <alignment horizontal="center" vertical="center"/>
    </xf>
    <xf numFmtId="0" fontId="32" fillId="38" borderId="17" xfId="43" applyFont="1" applyFill="1" applyBorder="1" applyAlignment="1">
      <alignment horizontal="center" vertical="center" wrapText="1"/>
    </xf>
    <xf numFmtId="0" fontId="37" fillId="38" borderId="17" xfId="43" applyFont="1" applyFill="1" applyBorder="1" applyAlignment="1">
      <alignment horizontal="center" vertical="center"/>
    </xf>
    <xf numFmtId="1" fontId="38" fillId="38" borderId="17" xfId="44" applyNumberFormat="1" applyFont="1" applyFill="1" applyBorder="1" applyAlignment="1">
      <alignment horizontal="center" vertical="center"/>
    </xf>
    <xf numFmtId="3" fontId="39" fillId="38" borderId="17" xfId="44" applyNumberFormat="1" applyFont="1" applyFill="1" applyBorder="1" applyAlignment="1">
      <alignment horizontal="center" vertical="center"/>
    </xf>
    <xf numFmtId="164" fontId="32" fillId="38" borderId="17" xfId="43" applyNumberFormat="1" applyFont="1" applyFill="1" applyBorder="1" applyAlignment="1">
      <alignment horizontal="center" vertical="center"/>
    </xf>
    <xf numFmtId="164" fontId="32" fillId="38" borderId="17" xfId="46" applyNumberFormat="1" applyFont="1" applyFill="1" applyBorder="1" applyAlignment="1">
      <alignment horizontal="center" vertical="center" wrapText="1"/>
    </xf>
    <xf numFmtId="167" fontId="32" fillId="38" borderId="17" xfId="47" applyNumberFormat="1" applyFont="1" applyFill="1" applyBorder="1" applyAlignment="1">
      <alignment horizontal="center" vertical="center"/>
    </xf>
    <xf numFmtId="0" fontId="40" fillId="35" borderId="0" xfId="43" applyFont="1" applyFill="1" applyAlignment="1">
      <alignment horizontal="center" vertical="center" wrapText="1"/>
    </xf>
    <xf numFmtId="0" fontId="41" fillId="35" borderId="0" xfId="43" applyFont="1" applyFill="1" applyAlignment="1">
      <alignment horizontal="center" vertical="center" wrapText="1"/>
    </xf>
    <xf numFmtId="3" fontId="42" fillId="39" borderId="10" xfId="43" applyNumberFormat="1" applyFont="1" applyFill="1" applyBorder="1" applyAlignment="1">
      <alignment horizontal="center" vertical="center" wrapText="1"/>
    </xf>
    <xf numFmtId="3" fontId="42" fillId="0" borderId="10" xfId="43" applyNumberFormat="1" applyFont="1" applyBorder="1" applyAlignment="1">
      <alignment horizontal="center" vertical="center" wrapText="1"/>
    </xf>
    <xf numFmtId="164" fontId="40" fillId="35" borderId="0" xfId="43" applyNumberFormat="1" applyFont="1" applyFill="1" applyAlignment="1">
      <alignment horizontal="center" vertical="center" wrapText="1"/>
    </xf>
    <xf numFmtId="0" fontId="43" fillId="35" borderId="0" xfId="43" applyFont="1" applyFill="1" applyAlignment="1">
      <alignment horizontal="center" vertical="center"/>
    </xf>
    <xf numFmtId="14" fontId="44" fillId="35" borderId="0" xfId="43" quotePrefix="1" applyNumberFormat="1" applyFont="1" applyFill="1" applyAlignment="1">
      <alignment horizontal="center" vertical="center"/>
    </xf>
    <xf numFmtId="164" fontId="27" fillId="35" borderId="0" xfId="46" applyNumberFormat="1" applyFont="1" applyFill="1" applyAlignment="1">
      <alignment horizontal="center" vertical="center"/>
    </xf>
    <xf numFmtId="0" fontId="45" fillId="35" borderId="0" xfId="43" applyFont="1" applyFill="1" applyAlignment="1">
      <alignment horizontal="center" vertical="center"/>
    </xf>
    <xf numFmtId="0" fontId="45" fillId="0" borderId="0" xfId="43" applyFont="1" applyAlignment="1">
      <alignment vertical="center"/>
    </xf>
    <xf numFmtId="0" fontId="46" fillId="35" borderId="0" xfId="43" applyFont="1" applyFill="1" applyAlignment="1">
      <alignment horizontal="center" vertical="center"/>
    </xf>
    <xf numFmtId="0" fontId="27" fillId="0" borderId="0" xfId="43" applyFont="1" applyAlignment="1">
      <alignment horizontal="center" vertical="center"/>
    </xf>
    <xf numFmtId="164" fontId="45" fillId="35" borderId="0" xfId="43" applyNumberFormat="1" applyFont="1" applyFill="1" applyAlignment="1">
      <alignment horizontal="center" vertical="center"/>
    </xf>
    <xf numFmtId="0" fontId="22" fillId="0" borderId="0" xfId="42" applyFont="1"/>
    <xf numFmtId="0" fontId="19" fillId="33" borderId="10" xfId="0" applyFont="1" applyFill="1" applyBorder="1" applyAlignment="1">
      <alignment horizontal="center"/>
    </xf>
    <xf numFmtId="0" fontId="0" fillId="0" borderId="10" xfId="0" applyBorder="1"/>
    <xf numFmtId="0" fontId="0" fillId="40" borderId="10" xfId="0" applyFill="1" applyBorder="1"/>
    <xf numFmtId="0" fontId="1" fillId="0" borderId="0" xfId="42" applyAlignment="1">
      <alignment horizontal="center"/>
    </xf>
    <xf numFmtId="0" fontId="20" fillId="0" borderId="0" xfId="42" applyFont="1" applyAlignment="1">
      <alignment horizontal="center" vertical="center" wrapText="1"/>
    </xf>
    <xf numFmtId="0" fontId="26" fillId="35" borderId="11" xfId="42" applyFont="1" applyFill="1" applyBorder="1" applyAlignment="1">
      <alignment horizontal="center" vertical="top"/>
    </xf>
    <xf numFmtId="0" fontId="25" fillId="35" borderId="12" xfId="43" applyFont="1" applyFill="1" applyBorder="1" applyAlignment="1">
      <alignment horizontal="center" vertical="center"/>
    </xf>
    <xf numFmtId="0" fontId="25" fillId="35" borderId="13" xfId="43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top"/>
    </xf>
    <xf numFmtId="0" fontId="27" fillId="35" borderId="12" xfId="43" applyFont="1" applyFill="1" applyBorder="1" applyAlignment="1">
      <alignment horizontal="center" vertical="center"/>
    </xf>
    <xf numFmtId="0" fontId="27" fillId="35" borderId="13" xfId="43" applyFont="1" applyFill="1" applyBorder="1" applyAlignment="1">
      <alignment horizontal="center" vertical="center"/>
    </xf>
    <xf numFmtId="0" fontId="45" fillId="0" borderId="0" xfId="43" applyFont="1" applyAlignment="1">
      <alignment horizontal="center" vertical="center" wrapText="1"/>
    </xf>
    <xf numFmtId="0" fontId="28" fillId="35" borderId="14" xfId="42" applyFont="1" applyFill="1" applyBorder="1" applyAlignment="1">
      <alignment horizontal="left" vertical="top"/>
    </xf>
    <xf numFmtId="165" fontId="27" fillId="35" borderId="10" xfId="43" applyNumberFormat="1" applyFont="1" applyFill="1" applyBorder="1" applyAlignment="1">
      <alignment horizontal="center" vertical="center"/>
    </xf>
    <xf numFmtId="0" fontId="36" fillId="37" borderId="12" xfId="43" applyFont="1" applyFill="1" applyBorder="1" applyAlignment="1">
      <alignment horizontal="right" vertical="center" wrapText="1"/>
    </xf>
    <xf numFmtId="0" fontId="36" fillId="37" borderId="16" xfId="43" applyFont="1" applyFill="1" applyBorder="1" applyAlignment="1">
      <alignment horizontal="right" vertical="center" wrapText="1"/>
    </xf>
    <xf numFmtId="0" fontId="36" fillId="37" borderId="13" xfId="43" applyFont="1" applyFill="1" applyBorder="1" applyAlignment="1">
      <alignment horizontal="right" vertical="center" wrapText="1"/>
    </xf>
    <xf numFmtId="164" fontId="42" fillId="39" borderId="12" xfId="43" applyNumberFormat="1" applyFont="1" applyFill="1" applyBorder="1" applyAlignment="1">
      <alignment horizontal="center" vertical="center" wrapText="1"/>
    </xf>
    <xf numFmtId="164" fontId="42" fillId="39" borderId="16" xfId="43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6" xfId="46" xr:uid="{47904973-9029-4709-B369-C1B6CD23DD5C}"/>
    <cellStyle name="Comma 74 2" xfId="47" xr:uid="{58767561-C1C9-4846-8868-4BB45743334E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5" xr:uid="{3F64EE78-C105-42C1-B1A9-6E372A5C51A7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 2" xfId="43" xr:uid="{51D586C4-B705-435D-9E46-F847BFD93C54}"/>
    <cellStyle name="Normal 133 3 3" xfId="44" xr:uid="{26F5E227-3450-44D8-BED6-6D0798634A3F}"/>
    <cellStyle name="Normal 4" xfId="42" xr:uid="{D0D7AA7C-D513-4DD0-B5A5-7C18370E847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12</xdr:row>
      <xdr:rowOff>18142</xdr:rowOff>
    </xdr:from>
    <xdr:to>
      <xdr:col>3</xdr:col>
      <xdr:colOff>525218</xdr:colOff>
      <xdr:row>12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71E38-7500-499D-AF10-F58055620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908283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5EE7-84CC-4D90-958B-3572201A3EAF}">
  <sheetPr>
    <pageSetUpPr fitToPage="1"/>
  </sheetPr>
  <dimension ref="A1:W27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I11" sqref="I11"/>
    </sheetView>
  </sheetViews>
  <sheetFormatPr defaultRowHeight="14.5" x14ac:dyDescent="0.35"/>
  <cols>
    <col min="1" max="1" width="20.5546875" style="3" customWidth="1"/>
    <col min="2" max="2" width="8.88671875" style="3"/>
    <col min="3" max="3" width="12.44140625" style="3" customWidth="1"/>
    <col min="4" max="4" width="15.33203125" style="3" customWidth="1"/>
    <col min="5" max="5" width="20.77734375" style="3" customWidth="1"/>
    <col min="6" max="6" width="11" style="3" customWidth="1"/>
    <col min="7" max="7" width="27.5546875" style="3" customWidth="1"/>
    <col min="8" max="8" width="8.88671875" style="3"/>
    <col min="9" max="9" width="17.21875" style="3" customWidth="1"/>
    <col min="10" max="10" width="12.44140625" style="3" customWidth="1"/>
    <col min="11" max="11" width="14" style="3" customWidth="1"/>
    <col min="12" max="12" width="16.109375" style="3" customWidth="1"/>
    <col min="13" max="13" width="31.6640625" style="3" customWidth="1"/>
    <col min="14" max="14" width="23.21875" style="3" customWidth="1"/>
    <col min="15" max="16384" width="8.88671875" style="3"/>
  </cols>
  <sheetData>
    <row r="1" spans="1:23" ht="16.5" x14ac:dyDescent="0.35">
      <c r="A1" s="64"/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1" t="s">
        <v>35</v>
      </c>
      <c r="N1" s="2" t="s">
        <v>36</v>
      </c>
    </row>
    <row r="2" spans="1:23" ht="16.5" x14ac:dyDescent="0.45">
      <c r="A2" s="64"/>
      <c r="B2" s="64"/>
      <c r="C2" s="64"/>
      <c r="D2" s="65"/>
      <c r="E2" s="65"/>
      <c r="F2" s="65"/>
      <c r="G2" s="65"/>
      <c r="H2" s="65"/>
      <c r="I2" s="65"/>
      <c r="J2" s="65"/>
      <c r="K2" s="65"/>
      <c r="L2" s="65"/>
      <c r="M2" s="1" t="s">
        <v>37</v>
      </c>
      <c r="N2" s="4" t="s">
        <v>38</v>
      </c>
    </row>
    <row r="3" spans="1:23" ht="16.5" x14ac:dyDescent="0.45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1" t="s">
        <v>39</v>
      </c>
      <c r="N3" s="5">
        <v>1</v>
      </c>
    </row>
    <row r="4" spans="1:23" ht="14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3" ht="18" x14ac:dyDescent="0.35">
      <c r="A5" s="7" t="s">
        <v>40</v>
      </c>
      <c r="B5" s="66" t="s">
        <v>41</v>
      </c>
      <c r="C5" s="66"/>
      <c r="D5" s="66"/>
      <c r="E5" s="8"/>
      <c r="F5" s="9"/>
      <c r="G5" s="10" t="s">
        <v>42</v>
      </c>
      <c r="H5" s="67" t="s">
        <v>43</v>
      </c>
      <c r="I5" s="68"/>
      <c r="J5" s="9"/>
      <c r="K5" s="9"/>
      <c r="L5" s="11"/>
      <c r="M5" s="12" t="s">
        <v>44</v>
      </c>
      <c r="N5" s="13">
        <v>45786</v>
      </c>
    </row>
    <row r="6" spans="1:23" ht="18" x14ac:dyDescent="0.35">
      <c r="A6" s="14" t="s">
        <v>45</v>
      </c>
      <c r="B6" s="69"/>
      <c r="C6" s="69"/>
      <c r="D6" s="69"/>
      <c r="E6" s="8"/>
      <c r="F6" s="9"/>
      <c r="G6" s="10" t="s">
        <v>46</v>
      </c>
      <c r="H6" s="70" t="s">
        <v>81</v>
      </c>
      <c r="I6" s="71"/>
      <c r="J6" s="9"/>
      <c r="K6" s="9"/>
      <c r="L6" s="15"/>
      <c r="M6" s="12" t="s">
        <v>47</v>
      </c>
      <c r="N6" s="16"/>
    </row>
    <row r="7" spans="1:23" ht="18" x14ac:dyDescent="0.4">
      <c r="A7" s="14" t="s">
        <v>48</v>
      </c>
      <c r="B7" s="73"/>
      <c r="C7" s="73"/>
      <c r="D7" s="17"/>
      <c r="E7" s="8"/>
      <c r="F7" s="9"/>
      <c r="G7" s="10" t="s">
        <v>49</v>
      </c>
      <c r="H7" s="74">
        <f>N5+10</f>
        <v>45796</v>
      </c>
      <c r="I7" s="74"/>
      <c r="J7" s="9"/>
      <c r="K7" s="9"/>
      <c r="L7" s="15"/>
      <c r="M7" s="12" t="s">
        <v>50</v>
      </c>
      <c r="N7" s="18" t="s">
        <v>51</v>
      </c>
    </row>
    <row r="8" spans="1:23" ht="18" x14ac:dyDescent="0.35">
      <c r="A8" s="14" t="s">
        <v>52</v>
      </c>
      <c r="B8" s="69"/>
      <c r="C8" s="69"/>
      <c r="D8" s="69"/>
      <c r="E8" s="8"/>
      <c r="F8" s="9"/>
      <c r="G8" s="10" t="s">
        <v>53</v>
      </c>
      <c r="H8" s="74">
        <v>45660</v>
      </c>
      <c r="I8" s="74"/>
      <c r="J8" s="19"/>
      <c r="K8" s="19"/>
      <c r="L8" s="15"/>
      <c r="M8" s="12" t="s">
        <v>54</v>
      </c>
      <c r="N8" s="20" t="s">
        <v>55</v>
      </c>
    </row>
    <row r="9" spans="1:23" ht="16.5" x14ac:dyDescent="0.35">
      <c r="A9" s="21"/>
      <c r="B9" s="21"/>
      <c r="C9" s="21"/>
      <c r="D9" s="9"/>
      <c r="E9" s="9"/>
      <c r="F9" s="9"/>
      <c r="G9" s="9"/>
      <c r="H9" s="9"/>
      <c r="I9" s="21"/>
      <c r="J9" s="9"/>
      <c r="K9" s="9"/>
      <c r="L9" s="22"/>
      <c r="M9" s="23"/>
      <c r="N9" s="9"/>
    </row>
    <row r="10" spans="1:23" ht="66" x14ac:dyDescent="0.35">
      <c r="A10" s="24" t="s">
        <v>56</v>
      </c>
      <c r="B10" s="25" t="s">
        <v>57</v>
      </c>
      <c r="C10" s="25" t="s">
        <v>0</v>
      </c>
      <c r="D10" s="25" t="s">
        <v>58</v>
      </c>
      <c r="E10" s="25" t="s">
        <v>59</v>
      </c>
      <c r="F10" s="24" t="s">
        <v>60</v>
      </c>
      <c r="G10" s="24" t="s">
        <v>61</v>
      </c>
      <c r="H10" s="24" t="s">
        <v>62</v>
      </c>
      <c r="I10" s="25" t="s">
        <v>63</v>
      </c>
      <c r="J10" s="25" t="s">
        <v>64</v>
      </c>
      <c r="K10" s="25" t="s">
        <v>65</v>
      </c>
      <c r="L10" s="26" t="s">
        <v>66</v>
      </c>
      <c r="M10" s="24" t="s">
        <v>67</v>
      </c>
      <c r="N10" s="24" t="s">
        <v>68</v>
      </c>
    </row>
    <row r="11" spans="1:23" s="37" customFormat="1" ht="101.5" customHeight="1" x14ac:dyDescent="0.2">
      <c r="A11" s="27" t="s">
        <v>7</v>
      </c>
      <c r="B11" s="28"/>
      <c r="C11" s="27" t="s">
        <v>69</v>
      </c>
      <c r="D11" s="27" t="s">
        <v>70</v>
      </c>
      <c r="E11" s="29" t="s">
        <v>71</v>
      </c>
      <c r="F11" s="30" t="s">
        <v>72</v>
      </c>
      <c r="G11" s="31" t="s">
        <v>17</v>
      </c>
      <c r="H11" s="32" t="s">
        <v>73</v>
      </c>
      <c r="I11" s="33">
        <f>'M-0325-KT-6277'!H18</f>
        <v>1567</v>
      </c>
      <c r="J11" s="33">
        <v>0</v>
      </c>
      <c r="K11" s="33">
        <f>I11</f>
        <v>1567</v>
      </c>
      <c r="L11" s="34"/>
      <c r="M11" s="35">
        <f>K11*L11</f>
        <v>0</v>
      </c>
      <c r="N11" s="36"/>
      <c r="W11" s="37" t="s">
        <v>69</v>
      </c>
    </row>
    <row r="12" spans="1:23" s="37" customFormat="1" ht="101.5" customHeight="1" x14ac:dyDescent="0.2">
      <c r="A12" s="27" t="s">
        <v>84</v>
      </c>
      <c r="B12" s="28"/>
      <c r="C12" s="27" t="s">
        <v>69</v>
      </c>
      <c r="D12" s="27" t="s">
        <v>70</v>
      </c>
      <c r="E12" s="29" t="s">
        <v>71</v>
      </c>
      <c r="F12" s="30" t="s">
        <v>72</v>
      </c>
      <c r="G12" s="31" t="s">
        <v>17</v>
      </c>
      <c r="H12" s="32" t="s">
        <v>73</v>
      </c>
      <c r="I12" s="33">
        <f>'M-0425-KT-6290'!H23</f>
        <v>1689</v>
      </c>
      <c r="J12" s="33">
        <v>0</v>
      </c>
      <c r="K12" s="33">
        <f>I12</f>
        <v>1689</v>
      </c>
      <c r="L12" s="34"/>
      <c r="M12" s="35">
        <f>K12*L12</f>
        <v>0</v>
      </c>
      <c r="N12" s="36"/>
      <c r="W12" s="37" t="s">
        <v>69</v>
      </c>
    </row>
    <row r="13" spans="1:23" s="37" customFormat="1" ht="138.5" customHeight="1" x14ac:dyDescent="0.2">
      <c r="A13" s="75" t="s">
        <v>82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7"/>
    </row>
    <row r="14" spans="1:23" ht="16.5" x14ac:dyDescent="0.35">
      <c r="A14" s="38"/>
      <c r="B14" s="39"/>
      <c r="C14" s="40"/>
      <c r="D14" s="40"/>
      <c r="E14" s="40"/>
      <c r="F14" s="41"/>
      <c r="G14" s="42"/>
      <c r="H14" s="38"/>
      <c r="I14" s="43"/>
      <c r="J14" s="43"/>
      <c r="K14" s="43"/>
      <c r="L14" s="44"/>
      <c r="M14" s="45"/>
      <c r="N14" s="46"/>
    </row>
    <row r="15" spans="1:23" ht="31.5" customHeight="1" x14ac:dyDescent="0.35">
      <c r="A15" s="47"/>
      <c r="B15" s="47"/>
      <c r="C15" s="47"/>
      <c r="D15" s="47"/>
      <c r="E15" s="47"/>
      <c r="F15" s="47"/>
      <c r="G15" s="48"/>
      <c r="H15" s="48" t="s">
        <v>74</v>
      </c>
      <c r="I15" s="49">
        <f>SUM(I11:I12)</f>
        <v>3256</v>
      </c>
      <c r="J15" s="50"/>
      <c r="K15" s="49">
        <f>I15</f>
        <v>3256</v>
      </c>
      <c r="L15" s="51"/>
      <c r="M15" s="78">
        <f>SUM(M11:M14)</f>
        <v>0</v>
      </c>
      <c r="N15" s="79"/>
    </row>
    <row r="16" spans="1:23" ht="16.5" x14ac:dyDescent="0.35">
      <c r="A16" s="52"/>
      <c r="B16" s="52"/>
      <c r="C16" s="53"/>
      <c r="D16" s="53"/>
      <c r="E16" s="53"/>
      <c r="F16" s="53"/>
      <c r="G16" s="9"/>
      <c r="H16" s="9"/>
      <c r="I16" s="9"/>
      <c r="J16" s="9"/>
      <c r="K16" s="9"/>
      <c r="L16" s="54"/>
      <c r="M16" s="54"/>
      <c r="N16" s="9"/>
    </row>
    <row r="17" spans="1:14" ht="16.5" x14ac:dyDescent="0.35">
      <c r="A17" s="72" t="s">
        <v>75</v>
      </c>
      <c r="B17" s="72"/>
      <c r="C17" s="72"/>
      <c r="D17" s="55"/>
      <c r="E17" s="56" t="s">
        <v>76</v>
      </c>
      <c r="F17" s="56"/>
      <c r="G17" s="55"/>
      <c r="H17" s="57"/>
      <c r="I17" s="58"/>
      <c r="J17" s="58"/>
      <c r="K17" s="58"/>
      <c r="L17" s="59" t="s">
        <v>77</v>
      </c>
      <c r="M17" s="9"/>
      <c r="N17" s="9"/>
    </row>
    <row r="18" spans="1:14" ht="16.5" x14ac:dyDescent="0.4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6.5" x14ac:dyDescent="0.4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6.5" x14ac:dyDescent="0.4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6.5" x14ac:dyDescent="0.4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6.5" x14ac:dyDescent="0.4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6.5" x14ac:dyDescent="0.4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6.5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6.5" x14ac:dyDescent="0.4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6.5" x14ac:dyDescent="0.4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ht="16.5" x14ac:dyDescent="0.4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</sheetData>
  <mergeCells count="13">
    <mergeCell ref="A17:C17"/>
    <mergeCell ref="B7:C7"/>
    <mergeCell ref="H7:I7"/>
    <mergeCell ref="B8:D8"/>
    <mergeCell ref="H8:I8"/>
    <mergeCell ref="A13:N13"/>
    <mergeCell ref="M15:N15"/>
    <mergeCell ref="A1:C3"/>
    <mergeCell ref="D1:L3"/>
    <mergeCell ref="B5:D5"/>
    <mergeCell ref="H5:I5"/>
    <mergeCell ref="B6:D6"/>
    <mergeCell ref="H6:I6"/>
  </mergeCells>
  <printOptions horizontalCentered="1"/>
  <pageMargins left="0.2" right="0" top="0.6" bottom="0.6" header="0.3" footer="0.3"/>
  <pageSetup paperSize="9" scale="52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5826-5EDD-4175-94B8-602C7ACF856F}">
  <dimension ref="A1:H18"/>
  <sheetViews>
    <sheetView zoomScale="110" zoomScaleNormal="110" workbookViewId="0">
      <selection activeCell="G19" sqref="G19"/>
    </sheetView>
  </sheetViews>
  <sheetFormatPr defaultRowHeight="10" x14ac:dyDescent="0.2"/>
  <cols>
    <col min="1" max="1" width="22.88671875" bestFit="1" customWidth="1"/>
    <col min="2" max="2" width="22.109375" bestFit="1" customWidth="1"/>
    <col min="3" max="3" width="16.33203125" bestFit="1" customWidth="1"/>
    <col min="4" max="4" width="13.88671875" bestFit="1" customWidth="1"/>
    <col min="5" max="5" width="5.5546875" bestFit="1" customWidth="1"/>
    <col min="6" max="6" width="21.109375" bestFit="1" customWidth="1"/>
    <col min="8" max="8" width="14.6640625" bestFit="1" customWidth="1"/>
  </cols>
  <sheetData>
    <row r="1" spans="1:8" x14ac:dyDescent="0.2">
      <c r="A1" s="61" t="s">
        <v>0</v>
      </c>
      <c r="B1" s="61" t="s">
        <v>1</v>
      </c>
      <c r="C1" s="61" t="s">
        <v>2</v>
      </c>
      <c r="D1" s="61" t="s">
        <v>34</v>
      </c>
      <c r="E1" s="61" t="s">
        <v>3</v>
      </c>
      <c r="F1" s="61" t="s">
        <v>4</v>
      </c>
      <c r="G1" s="61" t="s">
        <v>78</v>
      </c>
      <c r="H1" s="61" t="s">
        <v>79</v>
      </c>
    </row>
    <row r="2" spans="1:8" x14ac:dyDescent="0.2">
      <c r="A2" s="62" t="s">
        <v>5</v>
      </c>
      <c r="B2" s="63" t="s">
        <v>6</v>
      </c>
      <c r="C2" s="62" t="s">
        <v>7</v>
      </c>
      <c r="D2" s="63" t="s">
        <v>8</v>
      </c>
      <c r="E2" s="63" t="s">
        <v>9</v>
      </c>
      <c r="F2" s="63" t="s">
        <v>18</v>
      </c>
      <c r="G2" s="62">
        <v>10</v>
      </c>
      <c r="H2" s="62">
        <f>ROUNDUP(G2*2*1.2,0)</f>
        <v>24</v>
      </c>
    </row>
    <row r="3" spans="1:8" x14ac:dyDescent="0.2">
      <c r="A3" s="62" t="s">
        <v>5</v>
      </c>
      <c r="B3" s="63" t="s">
        <v>6</v>
      </c>
      <c r="C3" s="62" t="s">
        <v>7</v>
      </c>
      <c r="D3" s="63" t="s">
        <v>8</v>
      </c>
      <c r="E3" s="63" t="s">
        <v>10</v>
      </c>
      <c r="F3" s="63" t="s">
        <v>19</v>
      </c>
      <c r="G3" s="62">
        <v>28</v>
      </c>
      <c r="H3" s="62">
        <f t="shared" ref="H3:H17" si="0">ROUNDUP(G3*2*1.2,0)</f>
        <v>68</v>
      </c>
    </row>
    <row r="4" spans="1:8" x14ac:dyDescent="0.2">
      <c r="A4" s="62" t="s">
        <v>5</v>
      </c>
      <c r="B4" s="63" t="s">
        <v>6</v>
      </c>
      <c r="C4" s="62" t="s">
        <v>7</v>
      </c>
      <c r="D4" s="63" t="s">
        <v>8</v>
      </c>
      <c r="E4" s="63" t="s">
        <v>11</v>
      </c>
      <c r="F4" s="63" t="s">
        <v>20</v>
      </c>
      <c r="G4" s="62">
        <v>63</v>
      </c>
      <c r="H4" s="62">
        <f t="shared" si="0"/>
        <v>152</v>
      </c>
    </row>
    <row r="5" spans="1:8" x14ac:dyDescent="0.2">
      <c r="A5" s="62" t="s">
        <v>5</v>
      </c>
      <c r="B5" s="63" t="s">
        <v>6</v>
      </c>
      <c r="C5" s="62" t="s">
        <v>7</v>
      </c>
      <c r="D5" s="63" t="s">
        <v>8</v>
      </c>
      <c r="E5" s="63" t="s">
        <v>12</v>
      </c>
      <c r="F5" s="63" t="s">
        <v>21</v>
      </c>
      <c r="G5" s="62">
        <v>113</v>
      </c>
      <c r="H5" s="62">
        <f t="shared" si="0"/>
        <v>272</v>
      </c>
    </row>
    <row r="6" spans="1:8" x14ac:dyDescent="0.2">
      <c r="A6" s="62" t="s">
        <v>5</v>
      </c>
      <c r="B6" s="63" t="s">
        <v>6</v>
      </c>
      <c r="C6" s="62" t="s">
        <v>7</v>
      </c>
      <c r="D6" s="63" t="s">
        <v>8</v>
      </c>
      <c r="E6" s="63" t="s">
        <v>13</v>
      </c>
      <c r="F6" s="63" t="s">
        <v>22</v>
      </c>
      <c r="G6" s="62">
        <v>97</v>
      </c>
      <c r="H6" s="62">
        <f t="shared" si="0"/>
        <v>233</v>
      </c>
    </row>
    <row r="7" spans="1:8" x14ac:dyDescent="0.2">
      <c r="A7" s="62" t="s">
        <v>5</v>
      </c>
      <c r="B7" s="63" t="s">
        <v>6</v>
      </c>
      <c r="C7" s="62" t="s">
        <v>7</v>
      </c>
      <c r="D7" s="63" t="s">
        <v>8</v>
      </c>
      <c r="E7" s="63" t="s">
        <v>14</v>
      </c>
      <c r="F7" s="63" t="s">
        <v>23</v>
      </c>
      <c r="G7" s="62">
        <v>55</v>
      </c>
      <c r="H7" s="62">
        <f t="shared" si="0"/>
        <v>132</v>
      </c>
    </row>
    <row r="8" spans="1:8" x14ac:dyDescent="0.2">
      <c r="A8" s="62" t="s">
        <v>5</v>
      </c>
      <c r="B8" s="63" t="s">
        <v>6</v>
      </c>
      <c r="C8" s="62" t="s">
        <v>7</v>
      </c>
      <c r="D8" s="63" t="s">
        <v>8</v>
      </c>
      <c r="E8" s="63" t="s">
        <v>15</v>
      </c>
      <c r="F8" s="63" t="s">
        <v>24</v>
      </c>
      <c r="G8" s="62">
        <v>24</v>
      </c>
      <c r="H8" s="62">
        <f t="shared" si="0"/>
        <v>58</v>
      </c>
    </row>
    <row r="9" spans="1:8" x14ac:dyDescent="0.2">
      <c r="A9" s="62" t="s">
        <v>5</v>
      </c>
      <c r="B9" s="63" t="s">
        <v>6</v>
      </c>
      <c r="C9" s="62" t="s">
        <v>7</v>
      </c>
      <c r="D9" s="63" t="s">
        <v>8</v>
      </c>
      <c r="E9" s="63" t="s">
        <v>16</v>
      </c>
      <c r="F9" s="63" t="s">
        <v>25</v>
      </c>
      <c r="G9" s="62">
        <v>10</v>
      </c>
      <c r="H9" s="62">
        <f t="shared" si="0"/>
        <v>24</v>
      </c>
    </row>
    <row r="10" spans="1:8" x14ac:dyDescent="0.2">
      <c r="A10" s="62" t="s">
        <v>5</v>
      </c>
      <c r="B10" s="63" t="s">
        <v>17</v>
      </c>
      <c r="C10" s="62" t="s">
        <v>7</v>
      </c>
      <c r="D10" s="63" t="s">
        <v>8</v>
      </c>
      <c r="E10" s="63" t="s">
        <v>9</v>
      </c>
      <c r="F10" s="63" t="s">
        <v>26</v>
      </c>
      <c r="G10" s="62">
        <v>6</v>
      </c>
      <c r="H10" s="62">
        <f t="shared" si="0"/>
        <v>15</v>
      </c>
    </row>
    <row r="11" spans="1:8" x14ac:dyDescent="0.2">
      <c r="A11" s="62" t="s">
        <v>5</v>
      </c>
      <c r="B11" s="63" t="s">
        <v>17</v>
      </c>
      <c r="C11" s="62" t="s">
        <v>7</v>
      </c>
      <c r="D11" s="63" t="s">
        <v>8</v>
      </c>
      <c r="E11" s="63" t="s">
        <v>10</v>
      </c>
      <c r="F11" s="63" t="s">
        <v>27</v>
      </c>
      <c r="G11" s="62">
        <v>18</v>
      </c>
      <c r="H11" s="62">
        <f t="shared" si="0"/>
        <v>44</v>
      </c>
    </row>
    <row r="12" spans="1:8" x14ac:dyDescent="0.2">
      <c r="A12" s="62" t="s">
        <v>5</v>
      </c>
      <c r="B12" s="63" t="s">
        <v>17</v>
      </c>
      <c r="C12" s="62" t="s">
        <v>7</v>
      </c>
      <c r="D12" s="63" t="s">
        <v>8</v>
      </c>
      <c r="E12" s="63" t="s">
        <v>11</v>
      </c>
      <c r="F12" s="63" t="s">
        <v>28</v>
      </c>
      <c r="G12" s="62">
        <v>39</v>
      </c>
      <c r="H12" s="62">
        <f t="shared" si="0"/>
        <v>94</v>
      </c>
    </row>
    <row r="13" spans="1:8" x14ac:dyDescent="0.2">
      <c r="A13" s="62" t="s">
        <v>5</v>
      </c>
      <c r="B13" s="63" t="s">
        <v>17</v>
      </c>
      <c r="C13" s="62" t="s">
        <v>7</v>
      </c>
      <c r="D13" s="63" t="s">
        <v>8</v>
      </c>
      <c r="E13" s="63" t="s">
        <v>12</v>
      </c>
      <c r="F13" s="63" t="s">
        <v>29</v>
      </c>
      <c r="G13" s="62">
        <v>71</v>
      </c>
      <c r="H13" s="62">
        <f t="shared" si="0"/>
        <v>171</v>
      </c>
    </row>
    <row r="14" spans="1:8" x14ac:dyDescent="0.2">
      <c r="A14" s="62" t="s">
        <v>5</v>
      </c>
      <c r="B14" s="63" t="s">
        <v>17</v>
      </c>
      <c r="C14" s="62" t="s">
        <v>7</v>
      </c>
      <c r="D14" s="63" t="s">
        <v>8</v>
      </c>
      <c r="E14" s="63" t="s">
        <v>13</v>
      </c>
      <c r="F14" s="63" t="s">
        <v>30</v>
      </c>
      <c r="G14" s="62">
        <v>61</v>
      </c>
      <c r="H14" s="62">
        <f t="shared" si="0"/>
        <v>147</v>
      </c>
    </row>
    <row r="15" spans="1:8" x14ac:dyDescent="0.2">
      <c r="A15" s="62" t="s">
        <v>5</v>
      </c>
      <c r="B15" s="63" t="s">
        <v>17</v>
      </c>
      <c r="C15" s="62" t="s">
        <v>7</v>
      </c>
      <c r="D15" s="63" t="s">
        <v>8</v>
      </c>
      <c r="E15" s="63" t="s">
        <v>14</v>
      </c>
      <c r="F15" s="63" t="s">
        <v>31</v>
      </c>
      <c r="G15" s="62">
        <v>34</v>
      </c>
      <c r="H15" s="62">
        <f t="shared" si="0"/>
        <v>82</v>
      </c>
    </row>
    <row r="16" spans="1:8" x14ac:dyDescent="0.2">
      <c r="A16" s="62" t="s">
        <v>5</v>
      </c>
      <c r="B16" s="63" t="s">
        <v>17</v>
      </c>
      <c r="C16" s="62" t="s">
        <v>7</v>
      </c>
      <c r="D16" s="63" t="s">
        <v>8</v>
      </c>
      <c r="E16" s="63" t="s">
        <v>15</v>
      </c>
      <c r="F16" s="63" t="s">
        <v>32</v>
      </c>
      <c r="G16" s="62">
        <v>15</v>
      </c>
      <c r="H16" s="62">
        <f t="shared" si="0"/>
        <v>36</v>
      </c>
    </row>
    <row r="17" spans="1:8" x14ac:dyDescent="0.2">
      <c r="A17" s="62" t="s">
        <v>5</v>
      </c>
      <c r="B17" s="63" t="s">
        <v>17</v>
      </c>
      <c r="C17" s="62" t="s">
        <v>7</v>
      </c>
      <c r="D17" s="63" t="s">
        <v>8</v>
      </c>
      <c r="E17" s="63" t="s">
        <v>16</v>
      </c>
      <c r="F17" s="63" t="s">
        <v>33</v>
      </c>
      <c r="G17" s="62">
        <v>6</v>
      </c>
      <c r="H17" s="62">
        <f t="shared" si="0"/>
        <v>15</v>
      </c>
    </row>
    <row r="18" spans="1:8" x14ac:dyDescent="0.2">
      <c r="A18" s="80" t="s">
        <v>80</v>
      </c>
      <c r="B18" s="81"/>
      <c r="C18" s="81"/>
      <c r="D18" s="81"/>
      <c r="E18" s="81"/>
      <c r="F18" s="82"/>
      <c r="G18" s="62">
        <f>SUM(G2:G17)</f>
        <v>650</v>
      </c>
      <c r="H18" s="62">
        <f>SUM(H2:H17)</f>
        <v>1567</v>
      </c>
    </row>
  </sheetData>
  <autoFilter ref="A1:H18" xr:uid="{58525826-5EDD-4175-94B8-602C7ACF856F}"/>
  <mergeCells count="1">
    <mergeCell ref="A18:F1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7A39-48BD-40AD-90C1-2921B8AC1D50}">
  <dimension ref="A1:H23"/>
  <sheetViews>
    <sheetView workbookViewId="0">
      <selection activeCell="G24" sqref="G24"/>
    </sheetView>
  </sheetViews>
  <sheetFormatPr defaultRowHeight="10" x14ac:dyDescent="0.2"/>
  <cols>
    <col min="1" max="1" width="26.33203125" bestFit="1" customWidth="1"/>
    <col min="2" max="2" width="22.109375" bestFit="1" customWidth="1"/>
    <col min="3" max="3" width="15.88671875" bestFit="1" customWidth="1"/>
    <col min="4" max="4" width="11.21875" bestFit="1" customWidth="1"/>
    <col min="5" max="5" width="5.88671875" bestFit="1" customWidth="1"/>
    <col min="6" max="6" width="21.33203125" bestFit="1" customWidth="1"/>
    <col min="7" max="7" width="8.5546875" bestFit="1" customWidth="1"/>
    <col min="8" max="8" width="14.6640625" bestFit="1" customWidth="1"/>
  </cols>
  <sheetData>
    <row r="1" spans="1:8" ht="10.25" x14ac:dyDescent="0.2">
      <c r="A1" s="61" t="s">
        <v>0</v>
      </c>
      <c r="B1" s="61" t="s">
        <v>1</v>
      </c>
      <c r="C1" s="61" t="s">
        <v>2</v>
      </c>
      <c r="D1" s="61" t="s">
        <v>34</v>
      </c>
      <c r="E1" s="61" t="s">
        <v>3</v>
      </c>
      <c r="F1" s="61" t="s">
        <v>4</v>
      </c>
      <c r="G1" s="61" t="s">
        <v>78</v>
      </c>
      <c r="H1" s="61" t="s">
        <v>79</v>
      </c>
    </row>
    <row r="2" spans="1:8" ht="10.25" x14ac:dyDescent="0.2">
      <c r="A2" s="62" t="s">
        <v>83</v>
      </c>
      <c r="B2" s="63" t="s">
        <v>6</v>
      </c>
      <c r="C2" s="62" t="s">
        <v>84</v>
      </c>
      <c r="D2" s="63" t="s">
        <v>85</v>
      </c>
      <c r="E2" s="63" t="s">
        <v>10</v>
      </c>
      <c r="F2" s="63" t="s">
        <v>86</v>
      </c>
      <c r="G2" s="62">
        <v>18</v>
      </c>
      <c r="H2" s="62">
        <f>ROUNDUP(G2*2*1.2,0)</f>
        <v>44</v>
      </c>
    </row>
    <row r="3" spans="1:8" ht="10.25" x14ac:dyDescent="0.2">
      <c r="A3" s="62" t="s">
        <v>83</v>
      </c>
      <c r="B3" s="63" t="s">
        <v>6</v>
      </c>
      <c r="C3" s="62" t="s">
        <v>84</v>
      </c>
      <c r="D3" s="63" t="s">
        <v>85</v>
      </c>
      <c r="E3" s="63" t="s">
        <v>11</v>
      </c>
      <c r="F3" s="63" t="s">
        <v>87</v>
      </c>
      <c r="G3" s="62">
        <v>52</v>
      </c>
      <c r="H3" s="62">
        <f t="shared" ref="H3:H22" si="0">ROUNDUP(G3*2*1.2,0)</f>
        <v>125</v>
      </c>
    </row>
    <row r="4" spans="1:8" ht="10.25" x14ac:dyDescent="0.2">
      <c r="A4" s="62" t="s">
        <v>83</v>
      </c>
      <c r="B4" s="63" t="s">
        <v>6</v>
      </c>
      <c r="C4" s="62" t="s">
        <v>84</v>
      </c>
      <c r="D4" s="63" t="s">
        <v>85</v>
      </c>
      <c r="E4" s="63" t="s">
        <v>12</v>
      </c>
      <c r="F4" s="63" t="s">
        <v>88</v>
      </c>
      <c r="G4" s="62">
        <v>94</v>
      </c>
      <c r="H4" s="62">
        <f t="shared" si="0"/>
        <v>226</v>
      </c>
    </row>
    <row r="5" spans="1:8" ht="10.25" x14ac:dyDescent="0.2">
      <c r="A5" s="62" t="s">
        <v>83</v>
      </c>
      <c r="B5" s="63" t="s">
        <v>6</v>
      </c>
      <c r="C5" s="62" t="s">
        <v>84</v>
      </c>
      <c r="D5" s="63" t="s">
        <v>85</v>
      </c>
      <c r="E5" s="63" t="s">
        <v>13</v>
      </c>
      <c r="F5" s="63" t="s">
        <v>89</v>
      </c>
      <c r="G5" s="62">
        <v>75</v>
      </c>
      <c r="H5" s="62">
        <f t="shared" si="0"/>
        <v>180</v>
      </c>
    </row>
    <row r="6" spans="1:8" ht="10.25" x14ac:dyDescent="0.2">
      <c r="A6" s="62" t="s">
        <v>83</v>
      </c>
      <c r="B6" s="63" t="s">
        <v>6</v>
      </c>
      <c r="C6" s="62" t="s">
        <v>84</v>
      </c>
      <c r="D6" s="63" t="s">
        <v>85</v>
      </c>
      <c r="E6" s="63" t="s">
        <v>14</v>
      </c>
      <c r="F6" s="63" t="s">
        <v>90</v>
      </c>
      <c r="G6" s="62">
        <v>40</v>
      </c>
      <c r="H6" s="62">
        <f t="shared" si="0"/>
        <v>96</v>
      </c>
    </row>
    <row r="7" spans="1:8" ht="10.25" x14ac:dyDescent="0.2">
      <c r="A7" s="62" t="s">
        <v>83</v>
      </c>
      <c r="B7" s="63" t="s">
        <v>6</v>
      </c>
      <c r="C7" s="62" t="s">
        <v>84</v>
      </c>
      <c r="D7" s="63" t="s">
        <v>85</v>
      </c>
      <c r="E7" s="63" t="s">
        <v>15</v>
      </c>
      <c r="F7" s="63" t="s">
        <v>91</v>
      </c>
      <c r="G7" s="62">
        <v>15</v>
      </c>
      <c r="H7" s="62">
        <f t="shared" si="0"/>
        <v>36</v>
      </c>
    </row>
    <row r="8" spans="1:8" ht="10.25" x14ac:dyDescent="0.2">
      <c r="A8" s="62" t="s">
        <v>83</v>
      </c>
      <c r="B8" s="63" t="s">
        <v>6</v>
      </c>
      <c r="C8" s="62" t="s">
        <v>84</v>
      </c>
      <c r="D8" s="63" t="s">
        <v>85</v>
      </c>
      <c r="E8" s="63" t="s">
        <v>16</v>
      </c>
      <c r="F8" s="63" t="s">
        <v>92</v>
      </c>
      <c r="G8" s="62">
        <v>6</v>
      </c>
      <c r="H8" s="62">
        <f t="shared" si="0"/>
        <v>15</v>
      </c>
    </row>
    <row r="9" spans="1:8" ht="10.25" x14ac:dyDescent="0.2">
      <c r="A9" s="62" t="s">
        <v>83</v>
      </c>
      <c r="B9" s="63" t="s">
        <v>93</v>
      </c>
      <c r="C9" s="62" t="s">
        <v>84</v>
      </c>
      <c r="D9" s="63" t="s">
        <v>85</v>
      </c>
      <c r="E9" s="63" t="s">
        <v>10</v>
      </c>
      <c r="F9" s="63" t="s">
        <v>94</v>
      </c>
      <c r="G9" s="62">
        <v>15</v>
      </c>
      <c r="H9" s="62">
        <f t="shared" si="0"/>
        <v>36</v>
      </c>
    </row>
    <row r="10" spans="1:8" ht="10.25" x14ac:dyDescent="0.2">
      <c r="A10" s="62" t="s">
        <v>83</v>
      </c>
      <c r="B10" s="63" t="s">
        <v>93</v>
      </c>
      <c r="C10" s="62" t="s">
        <v>84</v>
      </c>
      <c r="D10" s="63" t="s">
        <v>85</v>
      </c>
      <c r="E10" s="63" t="s">
        <v>11</v>
      </c>
      <c r="F10" s="63" t="s">
        <v>95</v>
      </c>
      <c r="G10" s="62">
        <v>43</v>
      </c>
      <c r="H10" s="62">
        <f t="shared" si="0"/>
        <v>104</v>
      </c>
    </row>
    <row r="11" spans="1:8" ht="10.25" x14ac:dyDescent="0.2">
      <c r="A11" s="62" t="s">
        <v>83</v>
      </c>
      <c r="B11" s="63" t="s">
        <v>93</v>
      </c>
      <c r="C11" s="62" t="s">
        <v>84</v>
      </c>
      <c r="D11" s="63" t="s">
        <v>85</v>
      </c>
      <c r="E11" s="63" t="s">
        <v>12</v>
      </c>
      <c r="F11" s="63" t="s">
        <v>96</v>
      </c>
      <c r="G11" s="62">
        <v>78</v>
      </c>
      <c r="H11" s="62">
        <f t="shared" si="0"/>
        <v>188</v>
      </c>
    </row>
    <row r="12" spans="1:8" ht="10.25" x14ac:dyDescent="0.2">
      <c r="A12" s="62" t="s">
        <v>83</v>
      </c>
      <c r="B12" s="63" t="s">
        <v>93</v>
      </c>
      <c r="C12" s="62" t="s">
        <v>84</v>
      </c>
      <c r="D12" s="63" t="s">
        <v>85</v>
      </c>
      <c r="E12" s="63" t="s">
        <v>13</v>
      </c>
      <c r="F12" s="63" t="s">
        <v>97</v>
      </c>
      <c r="G12" s="62">
        <v>63</v>
      </c>
      <c r="H12" s="62">
        <f t="shared" si="0"/>
        <v>152</v>
      </c>
    </row>
    <row r="13" spans="1:8" ht="10.25" x14ac:dyDescent="0.2">
      <c r="A13" s="62" t="s">
        <v>83</v>
      </c>
      <c r="B13" s="63" t="s">
        <v>93</v>
      </c>
      <c r="C13" s="62" t="s">
        <v>84</v>
      </c>
      <c r="D13" s="63" t="s">
        <v>85</v>
      </c>
      <c r="E13" s="63" t="s">
        <v>14</v>
      </c>
      <c r="F13" s="63" t="s">
        <v>98</v>
      </c>
      <c r="G13" s="62">
        <v>33</v>
      </c>
      <c r="H13" s="62">
        <f t="shared" si="0"/>
        <v>80</v>
      </c>
    </row>
    <row r="14" spans="1:8" ht="10.25" x14ac:dyDescent="0.2">
      <c r="A14" s="62" t="s">
        <v>83</v>
      </c>
      <c r="B14" s="63" t="s">
        <v>93</v>
      </c>
      <c r="C14" s="62" t="s">
        <v>84</v>
      </c>
      <c r="D14" s="63" t="s">
        <v>85</v>
      </c>
      <c r="E14" s="63" t="s">
        <v>15</v>
      </c>
      <c r="F14" s="63" t="s">
        <v>99</v>
      </c>
      <c r="G14" s="62">
        <v>13</v>
      </c>
      <c r="H14" s="62">
        <f t="shared" si="0"/>
        <v>32</v>
      </c>
    </row>
    <row r="15" spans="1:8" ht="10.25" x14ac:dyDescent="0.2">
      <c r="A15" s="62" t="s">
        <v>83</v>
      </c>
      <c r="B15" s="63" t="s">
        <v>93</v>
      </c>
      <c r="C15" s="62" t="s">
        <v>84</v>
      </c>
      <c r="D15" s="63" t="s">
        <v>85</v>
      </c>
      <c r="E15" s="63" t="s">
        <v>16</v>
      </c>
      <c r="F15" s="63" t="s">
        <v>100</v>
      </c>
      <c r="G15" s="62">
        <v>5</v>
      </c>
      <c r="H15" s="62">
        <f t="shared" si="0"/>
        <v>12</v>
      </c>
    </row>
    <row r="16" spans="1:8" ht="10.25" x14ac:dyDescent="0.2">
      <c r="A16" s="62" t="s">
        <v>83</v>
      </c>
      <c r="B16" s="63" t="s">
        <v>101</v>
      </c>
      <c r="C16" s="62" t="s">
        <v>84</v>
      </c>
      <c r="D16" s="63" t="s">
        <v>85</v>
      </c>
      <c r="E16" s="63" t="s">
        <v>10</v>
      </c>
      <c r="F16" s="63" t="s">
        <v>102</v>
      </c>
      <c r="G16" s="62">
        <v>9</v>
      </c>
      <c r="H16" s="62">
        <f t="shared" si="0"/>
        <v>22</v>
      </c>
    </row>
    <row r="17" spans="1:8" ht="10.25" x14ac:dyDescent="0.2">
      <c r="A17" s="62" t="s">
        <v>83</v>
      </c>
      <c r="B17" s="63" t="s">
        <v>101</v>
      </c>
      <c r="C17" s="62" t="s">
        <v>84</v>
      </c>
      <c r="D17" s="63" t="s">
        <v>85</v>
      </c>
      <c r="E17" s="63" t="s">
        <v>11</v>
      </c>
      <c r="F17" s="63" t="s">
        <v>103</v>
      </c>
      <c r="G17" s="62">
        <v>26</v>
      </c>
      <c r="H17" s="62">
        <f t="shared" si="0"/>
        <v>63</v>
      </c>
    </row>
    <row r="18" spans="1:8" ht="10.25" x14ac:dyDescent="0.2">
      <c r="A18" s="62" t="s">
        <v>83</v>
      </c>
      <c r="B18" s="63" t="s">
        <v>101</v>
      </c>
      <c r="C18" s="62" t="s">
        <v>84</v>
      </c>
      <c r="D18" s="63" t="s">
        <v>85</v>
      </c>
      <c r="E18" s="63" t="s">
        <v>12</v>
      </c>
      <c r="F18" s="63" t="s">
        <v>104</v>
      </c>
      <c r="G18" s="62">
        <v>47</v>
      </c>
      <c r="H18" s="62">
        <f t="shared" si="0"/>
        <v>113</v>
      </c>
    </row>
    <row r="19" spans="1:8" ht="10.25" x14ac:dyDescent="0.2">
      <c r="A19" s="62" t="s">
        <v>83</v>
      </c>
      <c r="B19" s="63" t="s">
        <v>101</v>
      </c>
      <c r="C19" s="62" t="s">
        <v>84</v>
      </c>
      <c r="D19" s="63" t="s">
        <v>85</v>
      </c>
      <c r="E19" s="63" t="s">
        <v>13</v>
      </c>
      <c r="F19" s="63" t="s">
        <v>105</v>
      </c>
      <c r="G19" s="62">
        <v>37</v>
      </c>
      <c r="H19" s="62">
        <f t="shared" si="0"/>
        <v>89</v>
      </c>
    </row>
    <row r="20" spans="1:8" ht="10.25" x14ac:dyDescent="0.2">
      <c r="A20" s="62" t="s">
        <v>83</v>
      </c>
      <c r="B20" s="63" t="s">
        <v>101</v>
      </c>
      <c r="C20" s="62" t="s">
        <v>84</v>
      </c>
      <c r="D20" s="63" t="s">
        <v>85</v>
      </c>
      <c r="E20" s="63" t="s">
        <v>14</v>
      </c>
      <c r="F20" s="63" t="s">
        <v>106</v>
      </c>
      <c r="G20" s="62">
        <v>20</v>
      </c>
      <c r="H20" s="62">
        <f t="shared" si="0"/>
        <v>48</v>
      </c>
    </row>
    <row r="21" spans="1:8" ht="10.25" x14ac:dyDescent="0.2">
      <c r="A21" s="62" t="s">
        <v>83</v>
      </c>
      <c r="B21" s="63" t="s">
        <v>101</v>
      </c>
      <c r="C21" s="62" t="s">
        <v>84</v>
      </c>
      <c r="D21" s="63" t="s">
        <v>85</v>
      </c>
      <c r="E21" s="63" t="s">
        <v>15</v>
      </c>
      <c r="F21" s="63" t="s">
        <v>107</v>
      </c>
      <c r="G21" s="62">
        <v>8</v>
      </c>
      <c r="H21" s="62">
        <f t="shared" si="0"/>
        <v>20</v>
      </c>
    </row>
    <row r="22" spans="1:8" ht="10.25" x14ac:dyDescent="0.2">
      <c r="A22" s="62" t="s">
        <v>83</v>
      </c>
      <c r="B22" s="63" t="s">
        <v>101</v>
      </c>
      <c r="C22" s="62" t="s">
        <v>84</v>
      </c>
      <c r="D22" s="63" t="s">
        <v>85</v>
      </c>
      <c r="E22" s="63" t="s">
        <v>16</v>
      </c>
      <c r="F22" s="63" t="s">
        <v>108</v>
      </c>
      <c r="G22" s="62">
        <v>3</v>
      </c>
      <c r="H22" s="62">
        <f t="shared" si="0"/>
        <v>8</v>
      </c>
    </row>
    <row r="23" spans="1:8" x14ac:dyDescent="0.2">
      <c r="A23" s="80" t="s">
        <v>80</v>
      </c>
      <c r="B23" s="81"/>
      <c r="C23" s="81"/>
      <c r="D23" s="81"/>
      <c r="E23" s="81"/>
      <c r="F23" s="82"/>
      <c r="G23" s="62">
        <f>SUM(G2:G22)</f>
        <v>700</v>
      </c>
      <c r="H23" s="62">
        <f>SUM(H2:H22)</f>
        <v>1689</v>
      </c>
    </row>
  </sheetData>
  <autoFilter ref="A1:H23" xr:uid="{D23A7A39-48BD-40AD-90C1-2921B8AC1D50}"/>
  <mergeCells count="1">
    <mergeCell ref="A23:F2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DBC93A-537E-445D-934D-E9537B9C3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F4B97-8982-4647-B364-653B38588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CC9991-B07F-4AC3-A558-720764C7C71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PUR.QT-2.BM1</vt:lpstr>
      <vt:lpstr>M-0325-KT-6277</vt:lpstr>
      <vt:lpstr>M-0425-KT-6290</vt:lpstr>
      <vt:lpstr>'PUR.QT-2.BM1'!Print_Area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Dieu Cao Thi Hong</cp:lastModifiedBy>
  <dcterms:created xsi:type="dcterms:W3CDTF">2025-03-20T17:32:02Z</dcterms:created>
  <dcterms:modified xsi:type="dcterms:W3CDTF">2025-05-09T03:10:28Z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