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4-SS25/2-PRODUCTION/4-INTERNAL-PURCHASE-ORDER/4-2-TRIM-ORDER/TRIM-PO/DRAFT-PO/DROP MINI OG-OG/"/>
    </mc:Choice>
  </mc:AlternateContent>
  <xr:revisionPtr revIDLastSave="618" documentId="8_{65CFBDF1-37AA-4A2C-AD9F-A3C66CD34D54}" xr6:coauthVersionLast="47" xr6:coauthVersionMax="47" xr10:uidLastSave="{678890C5-344A-47EF-990B-5C10B946B6DA}"/>
  <bookViews>
    <workbookView xWindow="-110" yWindow="-110" windowWidth="19420" windowHeight="10300" tabRatio="775" xr2:uid="{00000000-000D-0000-FFFF-FFFF00000000}"/>
  </bookViews>
  <sheets>
    <sheet name="PUR.QT-2.BM1" sheetId="1" r:id="rId1"/>
    <sheet name="M-0225-KT-5695" sheetId="31" r:id="rId2"/>
    <sheet name="M-0225-KT-5693" sheetId="33" r:id="rId3"/>
    <sheet name="M-0225-KB-5691" sheetId="35" r:id="rId4"/>
  </sheets>
  <externalReferences>
    <externalReference r:id="rId5"/>
  </externalReferences>
  <definedNames>
    <definedName name="_Fill" hidden="1">#REF!</definedName>
    <definedName name="INTERNAL_INVOICE">[1]UN!#REF!</definedName>
    <definedName name="KKKKK">[1]UN!#REF!</definedName>
    <definedName name="_xlnm.Print_Area" localSheetId="0">'PUR.QT-2.BM1'!$A$1:$N$17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35" l="1"/>
  <c r="J1" i="33"/>
  <c r="I11" i="1" s="1"/>
  <c r="J1" i="31"/>
  <c r="J3" i="31"/>
  <c r="J4" i="35"/>
  <c r="J5" i="35"/>
  <c r="J6" i="35"/>
  <c r="J7" i="35"/>
  <c r="J8" i="35"/>
  <c r="J9" i="35"/>
  <c r="J10" i="35"/>
  <c r="J12" i="35"/>
  <c r="J13" i="35"/>
  <c r="J14" i="35"/>
  <c r="J15" i="35"/>
  <c r="J16" i="35"/>
  <c r="J17" i="35"/>
  <c r="J18" i="35"/>
  <c r="J19" i="35"/>
  <c r="J21" i="35"/>
  <c r="J22" i="35"/>
  <c r="J23" i="35"/>
  <c r="J24" i="35"/>
  <c r="J25" i="35"/>
  <c r="J26" i="35"/>
  <c r="J27" i="35"/>
  <c r="J28" i="35"/>
  <c r="J3" i="35"/>
  <c r="J28" i="33"/>
  <c r="J4" i="33"/>
  <c r="J5" i="33"/>
  <c r="J6" i="33"/>
  <c r="J7" i="33"/>
  <c r="J8" i="33"/>
  <c r="J9" i="33"/>
  <c r="J10" i="33"/>
  <c r="J12" i="33"/>
  <c r="J13" i="33"/>
  <c r="J14" i="33"/>
  <c r="J15" i="33"/>
  <c r="J16" i="33"/>
  <c r="J17" i="33"/>
  <c r="J18" i="33"/>
  <c r="J19" i="33"/>
  <c r="J21" i="33"/>
  <c r="J22" i="33"/>
  <c r="J23" i="33"/>
  <c r="J24" i="33"/>
  <c r="J25" i="33"/>
  <c r="J26" i="33"/>
  <c r="J27" i="33"/>
  <c r="J3" i="33"/>
  <c r="J4" i="31"/>
  <c r="J5" i="31"/>
  <c r="J6" i="31"/>
  <c r="J7" i="31"/>
  <c r="J8" i="31"/>
  <c r="J9" i="31"/>
  <c r="J10" i="31"/>
  <c r="J12" i="31"/>
  <c r="J13" i="31"/>
  <c r="J14" i="31"/>
  <c r="J15" i="31"/>
  <c r="J16" i="31"/>
  <c r="J17" i="31"/>
  <c r="J18" i="31"/>
  <c r="J19" i="31"/>
  <c r="J21" i="31"/>
  <c r="J22" i="31"/>
  <c r="J23" i="31"/>
  <c r="J24" i="31"/>
  <c r="J25" i="31"/>
  <c r="J26" i="31"/>
  <c r="J27" i="31"/>
  <c r="J28" i="31"/>
  <c r="I1" i="35"/>
  <c r="I1" i="33"/>
  <c r="I1" i="31"/>
  <c r="H8" i="1" l="1"/>
  <c r="I14" i="1" l="1"/>
  <c r="K11" i="1" l="1"/>
  <c r="K14" i="1" l="1"/>
  <c r="M11" i="1"/>
  <c r="M14" i="1" s="1"/>
</calcChain>
</file>

<file path=xl/sharedStrings.xml><?xml version="1.0" encoding="utf-8"?>
<sst xmlns="http://schemas.openxmlformats.org/spreadsheetml/2006/main" count="585" uniqueCount="160">
  <si>
    <t>Mã số:</t>
  </si>
  <si>
    <t>Lần ban hành:</t>
  </si>
  <si>
    <t>01</t>
  </si>
  <si>
    <t>Số trang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</si>
  <si>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</si>
  <si>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</si>
  <si>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</si>
  <si>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</si>
  <si>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</si>
  <si>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</si>
  <si>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</si>
  <si>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</si>
  <si>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</si>
  <si>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</si>
  <si>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</si>
  <si>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</si>
  <si>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</si>
  <si>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</si>
  <si>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</si>
  <si>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</si>
  <si>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</si>
  <si>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</si>
  <si>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</si>
  <si>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</si>
  <si>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</si>
  <si>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</si>
  <si>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</si>
  <si>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</si>
  <si>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</si>
  <si>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</si>
  <si>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Total:</t>
  </si>
  <si>
    <t xml:space="preserve">RECEIVED BY </t>
  </si>
  <si>
    <t xml:space="preserve">APPROVED BY MER. MANAGER  </t>
  </si>
  <si>
    <t xml:space="preserve">PREPARED BY MERCHANDISER </t>
  </si>
  <si>
    <t>PUR.QT-2.BM1</t>
  </si>
  <si>
    <t>OVO</t>
  </si>
  <si>
    <t>STICKER</t>
  </si>
  <si>
    <t>AS OVO STANDARD</t>
  </si>
  <si>
    <t>WHITE</t>
  </si>
  <si>
    <t>PCS</t>
  </si>
  <si>
    <t>COLOUR</t>
  </si>
  <si>
    <t>STYLE #</t>
  </si>
  <si>
    <t>ITEM TYPE</t>
  </si>
  <si>
    <t>SIZE</t>
  </si>
  <si>
    <t>UPC</t>
  </si>
  <si>
    <t>SM</t>
  </si>
  <si>
    <t>MD</t>
  </si>
  <si>
    <t>LG</t>
  </si>
  <si>
    <t>XL</t>
  </si>
  <si>
    <t>2XL</t>
  </si>
  <si>
    <t>3XL</t>
  </si>
  <si>
    <t>XS</t>
  </si>
  <si>
    <t>ITEM</t>
  </si>
  <si>
    <t>RETAIL</t>
  </si>
  <si>
    <t>QUALITY</t>
  </si>
  <si>
    <t>ORDER QUALITY</t>
  </si>
  <si>
    <t>2XS</t>
  </si>
  <si>
    <t>O08  SS25   G2723</t>
  </si>
  <si>
    <t>THUY</t>
  </si>
  <si>
    <t>TR-ST114
UPC STICKER</t>
  </si>
  <si>
    <t>1.25" X 2.5"</t>
  </si>
  <si>
    <t>PULL OVER HOODIE</t>
  </si>
  <si>
    <t>UA STYLES</t>
  </si>
  <si>
    <t>MINI OG HOODIE</t>
  </si>
  <si>
    <t>MINI OG 1/4 ZIP MOCK NECK</t>
  </si>
  <si>
    <t>1/4 ZIP MOCK NECK</t>
  </si>
  <si>
    <t>MINI OG OPEN HEM PANT</t>
  </si>
  <si>
    <t>ALL STYLES</t>
  </si>
  <si>
    <t>OPEN AIR</t>
  </si>
  <si>
    <t>M-0225-KT-5695</t>
  </si>
  <si>
    <t>M-0225-KT-5695-OA-08</t>
  </si>
  <si>
    <t>M-0225-KT-5695-OA-01</t>
  </si>
  <si>
    <t>M-0225-KT-5695-OA-02</t>
  </si>
  <si>
    <t>M-0225-KT-5695-OA-03</t>
  </si>
  <si>
    <t>M-0225-KT-5695-OA-04</t>
  </si>
  <si>
    <t>M-0225-KT-5695-OA-05</t>
  </si>
  <si>
    <t>M-0225-KT-5695-OA-06</t>
  </si>
  <si>
    <t>M-0225-KT-5695-OA-07</t>
  </si>
  <si>
    <t>FEATHER GREY</t>
  </si>
  <si>
    <t>M-0225-KT-5695-FE-08</t>
  </si>
  <si>
    <t>M-0225-KT-5695-FE-01</t>
  </si>
  <si>
    <t>M-0225-KT-5695-FE-02</t>
  </si>
  <si>
    <t>M-0225-KT-5695-FE-03</t>
  </si>
  <si>
    <t>M-0225-KT-5695-FE-04</t>
  </si>
  <si>
    <t>M-0225-KT-5695-FE-05</t>
  </si>
  <si>
    <t>M-0225-KT-5695-FE-06</t>
  </si>
  <si>
    <t>M-0225-KT-5695-FE-07</t>
  </si>
  <si>
    <t>MUSKMELON</t>
  </si>
  <si>
    <t>M-0225-KT-5695-MKM-08</t>
  </si>
  <si>
    <t>M-0225-KT-5695-MKM-01</t>
  </si>
  <si>
    <t>M-0225-KT-5695-MKM-02</t>
  </si>
  <si>
    <t>M-0225-KT-5695-MKM-03</t>
  </si>
  <si>
    <t>M-0225-KT-5695-MKM-04</t>
  </si>
  <si>
    <t>M-0225-KT-5695-MKM-05</t>
  </si>
  <si>
    <t>M-0225-KT-5695-MKM-06</t>
  </si>
  <si>
    <t>M-0225-KT-5695-MKM-07</t>
  </si>
  <si>
    <t>M-0225-KT-5693</t>
  </si>
  <si>
    <t>M-0225-KT-5693-OA-08</t>
  </si>
  <si>
    <t>M-0225-KT-5693-OA-01</t>
  </si>
  <si>
    <t>M-0225-KT-5693-OA-02</t>
  </si>
  <si>
    <t>M-0225-KT-5693-OA-03</t>
  </si>
  <si>
    <t>M-0225-KT-5693-OA-04</t>
  </si>
  <si>
    <t>M-0225-KT-5693-OA-05</t>
  </si>
  <si>
    <t>M-0225-KT-5693-OA-06</t>
  </si>
  <si>
    <t>M-0225-KT-5693-OA-07</t>
  </si>
  <si>
    <t>M-0225-KT-5693-FE-08</t>
  </si>
  <si>
    <t>M-0225-KT-5693-FE-01</t>
  </si>
  <si>
    <t>M-0225-KT-5693-FE-02</t>
  </si>
  <si>
    <t>M-0225-KT-5693-FE-03</t>
  </si>
  <si>
    <t>M-0225-KT-5693-FE-04</t>
  </si>
  <si>
    <t>M-0225-KT-5693-FE-05</t>
  </si>
  <si>
    <t>M-0225-KT-5693-FE-06</t>
  </si>
  <si>
    <t>M-0225-KT-5693-FE-07</t>
  </si>
  <si>
    <t>M-0225-KT-5693-MKM-08</t>
  </si>
  <si>
    <t>M-0225-KT-5693-MKM-01</t>
  </si>
  <si>
    <t>M-0225-KT-5693-MKM-02</t>
  </si>
  <si>
    <t>M-0225-KT-5693-MKM-03</t>
  </si>
  <si>
    <t>M-0225-KT-5693-MKM-04</t>
  </si>
  <si>
    <t>M-0225-KT-5693-MKM-05</t>
  </si>
  <si>
    <t>M-0225-KT-5693-MKM-06</t>
  </si>
  <si>
    <t>M-0225-KT-5693-MKM-07</t>
  </si>
  <si>
    <t>M-0225-KB-5691</t>
  </si>
  <si>
    <t>M-0225-KB-5691-OA-08</t>
  </si>
  <si>
    <t>M-0225-KB-5691-OA-01</t>
  </si>
  <si>
    <t>M-0225-KB-5691-OA-02</t>
  </si>
  <si>
    <t>M-0225-KB-5691-OA-03</t>
  </si>
  <si>
    <t>M-0225-KB-5691-OA-04</t>
  </si>
  <si>
    <t>M-0225-KB-5691-OA-05</t>
  </si>
  <si>
    <t>M-0225-KB-5691-OA-06</t>
  </si>
  <si>
    <t>M-0225-KB-5691-OA-07</t>
  </si>
  <si>
    <t>M-0225-KB-5691-FE-08</t>
  </si>
  <si>
    <t>M-0225-KB-5691-FE-01</t>
  </si>
  <si>
    <t>M-0225-KB-5691-FE-02</t>
  </si>
  <si>
    <t>M-0225-KB-5691-FE-03</t>
  </si>
  <si>
    <t>M-0225-KB-5691-FE-04</t>
  </si>
  <si>
    <t>M-0225-KB-5691-FE-05</t>
  </si>
  <si>
    <t>M-0225-KB-5691-FE-06</t>
  </si>
  <si>
    <t>M-0225-KB-5691-FE-07</t>
  </si>
  <si>
    <t>M-0225-KB-5691-MKM-08</t>
  </si>
  <si>
    <t>M-0225-KB-5691-MKM-01</t>
  </si>
  <si>
    <t>M-0225-KB-5691-MKM-02</t>
  </si>
  <si>
    <t>M-0225-KB-5691-MKM-03</t>
  </si>
  <si>
    <t>M-0225-KB-5691-MKM-04</t>
  </si>
  <si>
    <t>M-0225-KB-5691-MKM-05</t>
  </si>
  <si>
    <t>M-0225-KB-5691-MKM-06</t>
  </si>
  <si>
    <t>M-0225-KB-5691-MKM-07</t>
  </si>
  <si>
    <t>C0008-AHD035</t>
  </si>
  <si>
    <t>C0008-AHD031</t>
  </si>
  <si>
    <t>C0008-AHD032</t>
  </si>
  <si>
    <t>C0008-ACW007</t>
  </si>
  <si>
    <t>C0008-ACW008</t>
  </si>
  <si>
    <t>C0008-ACW009</t>
  </si>
  <si>
    <t>C0008-PAN003</t>
  </si>
  <si>
    <t>C0008-PAN004</t>
  </si>
  <si>
    <t>C0008-PAN007</t>
  </si>
  <si>
    <t>SS25-MINI OG RECUT</t>
  </si>
  <si>
    <t>SH TRIMS</t>
  </si>
  <si>
    <t>FOLLOW LAYOUT THEO PO O08-0701</t>
  </si>
  <si>
    <t xml:space="preserve">XEM CHI TIẾT SỐ LƯỢNG TỪNG SIZE Ở CỘT "ORDER QUALITY" 
</t>
  </si>
  <si>
    <t>UPDATE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</si>
</sst>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&quot;$&quot;#,##0.00;[Red]\-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2"/>
      <color indexed="12"/>
      <name val="Muli"/>
    </font>
    <font>
      <sz val="10.5"/>
      <name val="Muli"/>
    </font>
    <font>
      <sz val="10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  <font>
      <sz val="11"/>
      <color theme="1"/>
      <name val="Muli"/>
    </font>
    <font>
      <sz val="11"/>
      <color indexed="8"/>
      <name val="Calibri"/>
      <family val="2"/>
    </font>
    <font>
      <b/>
      <sz val="11"/>
      <color theme="1"/>
      <name val="Muli"/>
    </font>
    <font>
      <sz val="11"/>
      <color theme="1"/>
      <name val="Calibri"/>
      <family val="2"/>
      <charset val="163"/>
      <scheme val="minor"/>
    </font>
    <font>
      <sz val="12"/>
      <color indexed="8"/>
      <name val="Muli"/>
    </font>
    <font>
      <b/>
      <sz val="12"/>
      <name val="Muli"/>
    </font>
    <font>
      <sz val="12"/>
      <color rgb="FF000000"/>
      <name val="SimSun"/>
    </font>
    <font>
      <b/>
      <sz val="22"/>
      <name val="Muli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SimSun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/>
    <xf numFmtId="168" fontId="1" fillId="0" borderId="0"/>
    <xf numFmtId="168" fontId="1" fillId="0" borderId="0"/>
    <xf numFmtId="164" fontId="3" fillId="0" borderId="0"/>
    <xf numFmtId="166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" fillId="0" borderId="0"/>
    <xf numFmtId="0" fontId="1" fillId="0" borderId="0"/>
    <xf numFmtId="0" fontId="25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8" fillId="0" borderId="0"/>
    <xf numFmtId="0" fontId="34" fillId="0" borderId="0"/>
    <xf numFmtId="0" fontId="28" fillId="0" borderId="0"/>
  </cellStyleXfs>
  <cellXfs count="88">
    <xf numFmtId="0" fontId="0" fillId="0" borderId="0" xfId="0"/>
    <xf numFmtId="0" fontId="4" fillId="0" borderId="0" xfId="1" applyFont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9" fillId="2" borderId="2" xfId="3" applyFont="1" applyFill="1" applyBorder="1" applyAlignment="1" applyProtection="1">
      <alignment vertical="top"/>
    </xf>
    <xf numFmtId="0" fontId="15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3" fontId="17" fillId="0" borderId="1" xfId="1" applyNumberFormat="1" applyFont="1" applyBorder="1" applyAlignment="1">
      <alignment horizontal="center" vertical="center" wrapText="1"/>
    </xf>
    <xf numFmtId="164" fontId="15" fillId="2" borderId="0" xfId="1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/>
    </xf>
    <xf numFmtId="14" fontId="19" fillId="2" borderId="0" xfId="1" quotePrefix="1" applyNumberFormat="1" applyFont="1" applyFill="1" applyAlignment="1">
      <alignment horizontal="center" vertical="center"/>
    </xf>
    <xf numFmtId="164" fontId="7" fillId="2" borderId="0" xfId="4" applyNumberFormat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164" fontId="20" fillId="2" borderId="0" xfId="1" applyNumberFormat="1" applyFont="1" applyFill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5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3" fontId="26" fillId="0" borderId="1" xfId="2" applyNumberFormat="1" applyFont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27" fillId="3" borderId="1" xfId="4" applyNumberFormat="1" applyFont="1" applyFill="1" applyBorder="1" applyAlignment="1">
      <alignment horizontal="center" vertical="center" wrapText="1"/>
    </xf>
    <xf numFmtId="1" fontId="26" fillId="3" borderId="1" xfId="2" applyNumberFormat="1" applyFont="1" applyFill="1" applyBorder="1" applyAlignment="1">
      <alignment horizontal="left" vertical="center"/>
    </xf>
    <xf numFmtId="0" fontId="10" fillId="6" borderId="7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/>
    </xf>
    <xf numFmtId="1" fontId="13" fillId="6" borderId="7" xfId="2" applyNumberFormat="1" applyFont="1" applyFill="1" applyBorder="1" applyAlignment="1">
      <alignment horizontal="center" vertical="center"/>
    </xf>
    <xf numFmtId="3" fontId="14" fillId="6" borderId="7" xfId="2" applyNumberFormat="1" applyFont="1" applyFill="1" applyBorder="1" applyAlignment="1">
      <alignment horizontal="center" vertical="center"/>
    </xf>
    <xf numFmtId="164" fontId="10" fillId="6" borderId="7" xfId="1" applyNumberFormat="1" applyFont="1" applyFill="1" applyBorder="1" applyAlignment="1">
      <alignment horizontal="center" vertical="center"/>
    </xf>
    <xf numFmtId="164" fontId="10" fillId="6" borderId="7" xfId="4" applyNumberFormat="1" applyFont="1" applyFill="1" applyBorder="1" applyAlignment="1">
      <alignment horizontal="center" vertical="center" wrapText="1"/>
    </xf>
    <xf numFmtId="167" fontId="10" fillId="6" borderId="7" xfId="5" applyNumberFormat="1" applyFont="1" applyFill="1" applyBorder="1" applyAlignment="1">
      <alignment horizontal="center" vertical="center"/>
    </xf>
    <xf numFmtId="3" fontId="17" fillId="7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horizontal="left" vertical="center" wrapText="1"/>
    </xf>
    <xf numFmtId="167" fontId="8" fillId="3" borderId="1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7" fillId="2" borderId="2" xfId="1" applyFont="1" applyFill="1" applyBorder="1" applyAlignment="1">
      <alignment horizontal="left" vertical="center"/>
    </xf>
    <xf numFmtId="0" fontId="8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center"/>
    </xf>
    <xf numFmtId="0" fontId="27" fillId="2" borderId="1" xfId="1" applyFont="1" applyFill="1" applyBorder="1" applyAlignment="1">
      <alignment horizontal="right" vertical="center"/>
    </xf>
    <xf numFmtId="164" fontId="8" fillId="2" borderId="2" xfId="1" quotePrefix="1" applyNumberFormat="1" applyFont="1" applyFill="1" applyBorder="1" applyAlignment="1">
      <alignment horizontal="center" vertical="center"/>
    </xf>
    <xf numFmtId="15" fontId="27" fillId="2" borderId="1" xfId="1" quotePrefix="1" applyNumberFormat="1" applyFont="1" applyFill="1" applyBorder="1" applyAlignment="1">
      <alignment horizontal="center" vertical="center"/>
    </xf>
    <xf numFmtId="15" fontId="8" fillId="2" borderId="1" xfId="1" applyNumberFormat="1" applyFont="1" applyFill="1" applyBorder="1" applyAlignment="1">
      <alignment horizontal="center" vertical="center"/>
    </xf>
    <xf numFmtId="0" fontId="33" fillId="0" borderId="0" xfId="0" applyFont="1"/>
    <xf numFmtId="0" fontId="27" fillId="2" borderId="3" xfId="1" applyFont="1" applyFill="1" applyBorder="1" applyAlignment="1">
      <alignment horizontal="left" vertical="center"/>
    </xf>
    <xf numFmtId="164" fontId="8" fillId="2" borderId="3" xfId="1" quotePrefix="1" applyNumberFormat="1" applyFont="1" applyFill="1" applyBorder="1" applyAlignment="1">
      <alignment horizontal="center" vertical="center"/>
    </xf>
    <xf numFmtId="0" fontId="27" fillId="2" borderId="1" xfId="2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5" fontId="8" fillId="2" borderId="0" xfId="1" applyNumberFormat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7" fillId="4" borderId="1" xfId="1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horizontal="center" vertical="center" wrapText="1"/>
    </xf>
    <xf numFmtId="164" fontId="27" fillId="4" borderId="1" xfId="1" applyNumberFormat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 wrapText="1"/>
    </xf>
    <xf numFmtId="0" fontId="30" fillId="0" borderId="0" xfId="20" applyFont="1" applyAlignment="1">
      <alignment horizontal="center"/>
    </xf>
    <xf numFmtId="0" fontId="32" fillId="4" borderId="0" xfId="20" applyFont="1" applyFill="1" applyAlignment="1">
      <alignment horizontal="center"/>
    </xf>
    <xf numFmtId="0" fontId="30" fillId="0" borderId="0" xfId="18" applyFont="1"/>
    <xf numFmtId="0" fontId="28" fillId="0" borderId="0" xfId="18"/>
    <xf numFmtId="0" fontId="31" fillId="4" borderId="0" xfId="18" applyFont="1" applyFill="1" applyAlignment="1">
      <alignment horizontal="center" vertical="center"/>
    </xf>
    <xf numFmtId="0" fontId="32" fillId="4" borderId="0" xfId="18" applyFont="1" applyFill="1" applyAlignment="1">
      <alignment horizontal="center"/>
    </xf>
    <xf numFmtId="0" fontId="30" fillId="0" borderId="0" xfId="18" applyFont="1" applyAlignment="1">
      <alignment horizontal="center"/>
    </xf>
    <xf numFmtId="0" fontId="30" fillId="0" borderId="0" xfId="18" applyFont="1" applyAlignment="1">
      <alignment horizontal="center" vertical="center"/>
    </xf>
    <xf numFmtId="169" fontId="30" fillId="0" borderId="0" xfId="18" applyNumberFormat="1" applyFont="1"/>
    <xf numFmtId="0" fontId="20" fillId="0" borderId="0" xfId="1" applyFont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/>
    </xf>
    <xf numFmtId="165" fontId="8" fillId="2" borderId="1" xfId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164" fontId="17" fillId="7" borderId="4" xfId="1" applyNumberFormat="1" applyFont="1" applyFill="1" applyBorder="1" applyAlignment="1">
      <alignment horizontal="center" vertical="center" wrapText="1"/>
    </xf>
    <xf numFmtId="164" fontId="17" fillId="7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7" fillId="2" borderId="4" xfId="1" applyFont="1" applyFill="1" applyBorder="1" applyAlignment="1">
      <alignment horizontal="center" vertical="center"/>
    </xf>
    <xf numFmtId="0" fontId="27" fillId="2" borderId="5" xfId="1" applyFont="1" applyFill="1" applyBorder="1" applyAlignment="1">
      <alignment horizontal="center" vertical="center"/>
    </xf>
    <xf numFmtId="0" fontId="29" fillId="3" borderId="4" xfId="1" applyFont="1" applyFill="1" applyBorder="1" applyAlignment="1">
      <alignment horizontal="right" vertical="center" wrapText="1"/>
    </xf>
    <xf numFmtId="0" fontId="29" fillId="3" borderId="8" xfId="1" applyFont="1" applyFill="1" applyBorder="1" applyAlignment="1">
      <alignment horizontal="right" vertical="center" wrapText="1"/>
    </xf>
    <xf numFmtId="0" fontId="29" fillId="3" borderId="5" xfId="1" applyFont="1" applyFill="1" applyBorder="1" applyAlignment="1">
      <alignment horizontal="right" vertical="center" wrapText="1"/>
    </xf>
  </cellXfs>
  <cellStyles count="21">
    <cellStyle name="Comma 10 3" xfId="17" xr:uid="{00000000-0005-0000-0000-000000000000}"/>
    <cellStyle name="Comma 2 6" xfId="16" xr:uid="{00000000-0005-0000-0000-000001000000}"/>
    <cellStyle name="Comma 6" xfId="4" xr:uid="{00000000-0005-0000-0000-000002000000}"/>
    <cellStyle name="Comma 6 2 3" xfId="10" xr:uid="{00000000-0005-0000-0000-000003000000}"/>
    <cellStyle name="Comma 74 2" xfId="5" xr:uid="{00000000-0005-0000-0000-000004000000}"/>
    <cellStyle name="Comma 75 2" xfId="11" xr:uid="{00000000-0005-0000-0000-000005000000}"/>
    <cellStyle name="Currency 12 2 2" xfId="12" xr:uid="{00000000-0005-0000-0000-000006000000}"/>
    <cellStyle name="Hyperlink 2" xfId="3" xr:uid="{00000000-0005-0000-0000-000007000000}"/>
    <cellStyle name="Normal" xfId="0" builtinId="0"/>
    <cellStyle name="Normal 10" xfId="6" xr:uid="{00000000-0005-0000-0000-000009000000}"/>
    <cellStyle name="Normal 10 2" xfId="1" xr:uid="{00000000-0005-0000-0000-00000A000000}"/>
    <cellStyle name="Normal 10 2 7" xfId="9" xr:uid="{00000000-0005-0000-0000-00000B000000}"/>
    <cellStyle name="Normal 133 3" xfId="8" xr:uid="{00000000-0005-0000-0000-00000C000000}"/>
    <cellStyle name="Normal 133 3 3" xfId="2" xr:uid="{00000000-0005-0000-0000-00000D000000}"/>
    <cellStyle name="Normal 137" xfId="7" xr:uid="{00000000-0005-0000-0000-00000E000000}"/>
    <cellStyle name="Normal 2" xfId="18" xr:uid="{62A1F08B-32EE-4590-8E6D-C3B59EC7D32E}"/>
    <cellStyle name="Normal 20 3" xfId="13" xr:uid="{00000000-0005-0000-0000-00000F000000}"/>
    <cellStyle name="Normal 3" xfId="19" xr:uid="{16B33AB6-5342-4CA4-BE7C-E13564CE1F47}"/>
    <cellStyle name="Normal 3 2" xfId="20" xr:uid="{63CE0829-40B8-4CD6-B1A9-2F0F4B246976}"/>
    <cellStyle name="Normal 3 2 4" xfId="14" xr:uid="{00000000-0005-0000-0000-000010000000}"/>
    <cellStyle name="Normal 4 5" xfId="1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8</xdr:col>
      <xdr:colOff>331496</xdr:colOff>
      <xdr:row>37</xdr:row>
      <xdr:rowOff>118890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4CD6E7-83FA-4F70-8978-4BCD458D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7071" y="8227786"/>
          <a:ext cx="5465925" cy="3366461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11</xdr:row>
      <xdr:rowOff>108858</xdr:rowOff>
    </xdr:from>
    <xdr:to>
      <xdr:col>4</xdr:col>
      <xdr:colOff>217715</xdr:colOff>
      <xdr:row>11</xdr:row>
      <xdr:rowOff>2066332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363163-85F2-ECA8-75CD-CB29179E6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0" y="4816929"/>
          <a:ext cx="3338286" cy="1957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view="pageBreakPreview" zoomScale="70" zoomScaleNormal="100" zoomScaleSheetLayoutView="70" zoomScalePageLayoutView="55" workbookViewId="0">
      <selection activeCell="A12" sqref="A12:N12"/>
    </sheetView>
  </sheetViews>
  <sheetFormatPr defaultRowHeight="14.5" x14ac:dyDescent="0.35"/>
  <cols>
    <col min="1" max="1" width="16.81640625" customWidth="1"/>
    <col min="3" max="3" width="10.1796875" customWidth="1"/>
    <col min="4" max="4" width="12.54296875" customWidth="1"/>
    <col min="5" max="5" width="17" customWidth="1"/>
    <col min="6" max="6" width="11.6328125" customWidth="1"/>
    <col min="7" max="7" width="13.36328125" customWidth="1"/>
    <col min="9" max="9" width="14.08984375" customWidth="1"/>
    <col min="10" max="10" width="10.1796875" customWidth="1"/>
    <col min="11" max="11" width="11.453125" customWidth="1"/>
    <col min="12" max="12" width="13.1796875" customWidth="1"/>
    <col min="13" max="13" width="23.81640625" customWidth="1"/>
    <col min="14" max="14" width="23.54296875" customWidth="1"/>
  </cols>
  <sheetData>
    <row r="1" spans="1:23" ht="16.5" x14ac:dyDescent="0.35">
      <c r="A1" s="78"/>
      <c r="B1" s="78"/>
      <c r="C1" s="78"/>
      <c r="D1" s="79"/>
      <c r="E1" s="79"/>
      <c r="F1" s="79"/>
      <c r="G1" s="79"/>
      <c r="H1" s="79"/>
      <c r="I1" s="79"/>
      <c r="J1" s="79"/>
      <c r="K1" s="79"/>
      <c r="L1" s="79"/>
      <c r="M1" s="20" t="s">
        <v>0</v>
      </c>
      <c r="N1" s="17" t="s">
        <v>34</v>
      </c>
    </row>
    <row r="2" spans="1:23" ht="16.5" x14ac:dyDescent="0.45">
      <c r="A2" s="78"/>
      <c r="B2" s="78"/>
      <c r="C2" s="78"/>
      <c r="D2" s="79"/>
      <c r="E2" s="79"/>
      <c r="F2" s="79"/>
      <c r="G2" s="79"/>
      <c r="H2" s="79"/>
      <c r="I2" s="79"/>
      <c r="J2" s="79"/>
      <c r="K2" s="79"/>
      <c r="L2" s="79"/>
      <c r="M2" s="20" t="s">
        <v>1</v>
      </c>
      <c r="N2" s="18" t="s">
        <v>2</v>
      </c>
    </row>
    <row r="3" spans="1:23" ht="16.5" x14ac:dyDescent="0.45">
      <c r="A3" s="78"/>
      <c r="B3" s="78"/>
      <c r="C3" s="78"/>
      <c r="D3" s="79"/>
      <c r="E3" s="79"/>
      <c r="F3" s="79"/>
      <c r="G3" s="79"/>
      <c r="H3" s="79"/>
      <c r="I3" s="79"/>
      <c r="J3" s="79"/>
      <c r="K3" s="79"/>
      <c r="L3" s="79"/>
      <c r="M3" s="20" t="s">
        <v>3</v>
      </c>
      <c r="N3" s="19">
        <v>1</v>
      </c>
    </row>
    <row r="4" spans="1:23" ht="14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3" s="49" customFormat="1" ht="18" x14ac:dyDescent="0.35">
      <c r="A5" s="42" t="s">
        <v>4</v>
      </c>
      <c r="B5" s="80" t="s">
        <v>156</v>
      </c>
      <c r="C5" s="80"/>
      <c r="D5" s="80"/>
      <c r="E5" s="43"/>
      <c r="F5" s="44"/>
      <c r="G5" s="45" t="s">
        <v>5</v>
      </c>
      <c r="H5" s="83" t="s">
        <v>35</v>
      </c>
      <c r="I5" s="84"/>
      <c r="J5" s="44"/>
      <c r="K5" s="44"/>
      <c r="L5" s="46"/>
      <c r="M5" s="47" t="s">
        <v>6</v>
      </c>
      <c r="N5" s="48">
        <v>45659</v>
      </c>
    </row>
    <row r="6" spans="1:23" s="49" customFormat="1" ht="18" x14ac:dyDescent="0.35">
      <c r="A6" s="50" t="s">
        <v>7</v>
      </c>
      <c r="B6" s="75"/>
      <c r="C6" s="75"/>
      <c r="D6" s="75"/>
      <c r="E6" s="43"/>
      <c r="F6" s="44"/>
      <c r="G6" s="45" t="s">
        <v>8</v>
      </c>
      <c r="H6" s="81" t="s">
        <v>155</v>
      </c>
      <c r="I6" s="82"/>
      <c r="J6" s="44"/>
      <c r="K6" s="44"/>
      <c r="L6" s="51"/>
      <c r="M6" s="47" t="s">
        <v>9</v>
      </c>
      <c r="N6" s="52" t="s">
        <v>159</v>
      </c>
    </row>
    <row r="7" spans="1:23" s="49" customFormat="1" ht="18" x14ac:dyDescent="0.35">
      <c r="A7" s="50" t="s">
        <v>10</v>
      </c>
      <c r="B7" s="73"/>
      <c r="C7" s="73"/>
      <c r="D7" s="3"/>
      <c r="E7" s="43"/>
      <c r="F7" s="44"/>
      <c r="G7" s="45" t="s">
        <v>11</v>
      </c>
      <c r="H7" s="74">
        <v>45428</v>
      </c>
      <c r="I7" s="74"/>
      <c r="J7" s="44"/>
      <c r="K7" s="44"/>
      <c r="L7" s="51"/>
      <c r="M7" s="47" t="s">
        <v>12</v>
      </c>
      <c r="N7" s="53" t="s">
        <v>57</v>
      </c>
    </row>
    <row r="8" spans="1:23" s="49" customFormat="1" ht="18" x14ac:dyDescent="0.35">
      <c r="A8" s="50" t="s">
        <v>13</v>
      </c>
      <c r="B8" s="75"/>
      <c r="C8" s="75"/>
      <c r="D8" s="75"/>
      <c r="E8" s="43"/>
      <c r="F8" s="44"/>
      <c r="G8" s="45" t="s">
        <v>14</v>
      </c>
      <c r="H8" s="74">
        <f>+H7+16</f>
        <v>45444</v>
      </c>
      <c r="I8" s="74"/>
      <c r="J8" s="54"/>
      <c r="K8" s="54"/>
      <c r="L8" s="51"/>
      <c r="M8" s="47" t="s">
        <v>15</v>
      </c>
      <c r="N8" s="55" t="s">
        <v>58</v>
      </c>
    </row>
    <row r="9" spans="1:23" s="49" customFormat="1" ht="18" x14ac:dyDescent="0.35">
      <c r="A9" s="56"/>
      <c r="B9" s="56"/>
      <c r="C9" s="56"/>
      <c r="D9" s="44"/>
      <c r="E9" s="44"/>
      <c r="F9" s="44"/>
      <c r="G9" s="44"/>
      <c r="H9" s="44"/>
      <c r="I9" s="56"/>
      <c r="J9" s="44"/>
      <c r="K9" s="44"/>
      <c r="L9" s="57"/>
      <c r="M9" s="58"/>
      <c r="N9" s="44"/>
    </row>
    <row r="10" spans="1:23" s="49" customFormat="1" ht="64" x14ac:dyDescent="0.35">
      <c r="A10" s="59" t="s">
        <v>16</v>
      </c>
      <c r="B10" s="60" t="s">
        <v>17</v>
      </c>
      <c r="C10" s="60" t="s">
        <v>18</v>
      </c>
      <c r="D10" s="60" t="s">
        <v>19</v>
      </c>
      <c r="E10" s="60" t="s">
        <v>20</v>
      </c>
      <c r="F10" s="59" t="s">
        <v>21</v>
      </c>
      <c r="G10" s="59" t="s">
        <v>22</v>
      </c>
      <c r="H10" s="59" t="s">
        <v>23</v>
      </c>
      <c r="I10" s="60" t="s">
        <v>24</v>
      </c>
      <c r="J10" s="60" t="s">
        <v>25</v>
      </c>
      <c r="K10" s="60" t="s">
        <v>26</v>
      </c>
      <c r="L10" s="61" t="s">
        <v>27</v>
      </c>
      <c r="M10" s="59" t="s">
        <v>28</v>
      </c>
      <c r="N10" s="59" t="s">
        <v>29</v>
      </c>
    </row>
    <row r="11" spans="1:23" s="41" customFormat="1" ht="158" customHeight="1" x14ac:dyDescent="0.35">
      <c r="A11" s="37" t="s">
        <v>67</v>
      </c>
      <c r="B11" s="38"/>
      <c r="C11" s="37" t="s">
        <v>36</v>
      </c>
      <c r="D11" s="62" t="s">
        <v>60</v>
      </c>
      <c r="E11" s="39" t="s">
        <v>37</v>
      </c>
      <c r="F11" s="62" t="s">
        <v>59</v>
      </c>
      <c r="G11" s="25" t="s">
        <v>38</v>
      </c>
      <c r="H11" s="21" t="s">
        <v>39</v>
      </c>
      <c r="I11" s="22">
        <f>'M-0225-KT-5695'!J1+'M-0225-KT-5693'!J1+'M-0225-KB-5691'!J1</f>
        <v>3011</v>
      </c>
      <c r="J11" s="22">
        <v>0</v>
      </c>
      <c r="K11" s="22">
        <f>I11-J11</f>
        <v>3011</v>
      </c>
      <c r="L11" s="23"/>
      <c r="M11" s="24">
        <f>K11*L11</f>
        <v>0</v>
      </c>
      <c r="N11" s="40" t="s">
        <v>157</v>
      </c>
      <c r="W11" s="41" t="s">
        <v>36</v>
      </c>
    </row>
    <row r="12" spans="1:23" s="36" customFormat="1" ht="180" customHeight="1" x14ac:dyDescent="0.35">
      <c r="A12" s="85" t="s">
        <v>158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1:23" ht="15" x14ac:dyDescent="0.35">
      <c r="A13" s="26"/>
      <c r="B13" s="27"/>
      <c r="C13" s="28"/>
      <c r="D13" s="28"/>
      <c r="E13" s="28"/>
      <c r="F13" s="29"/>
      <c r="G13" s="30"/>
      <c r="H13" s="26"/>
      <c r="I13" s="31"/>
      <c r="J13" s="31"/>
      <c r="K13" s="31"/>
      <c r="L13" s="32"/>
      <c r="M13" s="33"/>
      <c r="N13" s="34"/>
    </row>
    <row r="14" spans="1:23" ht="31.5" customHeight="1" x14ac:dyDescent="0.35">
      <c r="A14" s="4"/>
      <c r="B14" s="4"/>
      <c r="C14" s="4"/>
      <c r="D14" s="4"/>
      <c r="E14" s="4"/>
      <c r="F14" s="4"/>
      <c r="G14" s="5"/>
      <c r="H14" s="5" t="s">
        <v>30</v>
      </c>
      <c r="I14" s="35">
        <f>I11</f>
        <v>3011</v>
      </c>
      <c r="J14" s="6"/>
      <c r="K14" s="35">
        <f>K11</f>
        <v>3011</v>
      </c>
      <c r="L14" s="7"/>
      <c r="M14" s="76">
        <f>SUM(M11:M13)</f>
        <v>0</v>
      </c>
      <c r="N14" s="77"/>
    </row>
    <row r="15" spans="1:23" ht="16.5" x14ac:dyDescent="0.35">
      <c r="A15" s="8"/>
      <c r="B15" s="8"/>
      <c r="C15" s="9"/>
      <c r="D15" s="9"/>
      <c r="E15" s="9"/>
      <c r="F15" s="9"/>
      <c r="G15" s="2"/>
      <c r="H15" s="2"/>
      <c r="I15" s="2"/>
      <c r="J15" s="2"/>
      <c r="K15" s="2"/>
      <c r="L15" s="10"/>
      <c r="M15" s="10"/>
      <c r="N15" s="2"/>
    </row>
    <row r="16" spans="1:23" ht="16.5" x14ac:dyDescent="0.35">
      <c r="A16" s="72" t="s">
        <v>31</v>
      </c>
      <c r="B16" s="72"/>
      <c r="C16" s="72"/>
      <c r="D16" s="11"/>
      <c r="E16" s="12" t="s">
        <v>32</v>
      </c>
      <c r="F16" s="12"/>
      <c r="G16" s="11"/>
      <c r="H16" s="13"/>
      <c r="I16" s="14"/>
      <c r="J16" s="14"/>
      <c r="K16" s="14"/>
      <c r="L16" s="15" t="s">
        <v>33</v>
      </c>
      <c r="M16" s="2"/>
      <c r="N16" s="2"/>
    </row>
    <row r="17" spans="1:14" ht="16.5" x14ac:dyDescent="0.4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6.5" x14ac:dyDescent="0.4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6.5" x14ac:dyDescent="0.4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6.5" x14ac:dyDescent="0.4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6.5" x14ac:dyDescent="0.4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6.5" x14ac:dyDescent="0.4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6.5" x14ac:dyDescent="0.4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6.5" x14ac:dyDescent="0.4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6.5" x14ac:dyDescent="0.4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16.5" x14ac:dyDescent="0.4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13">
    <mergeCell ref="M14:N14"/>
    <mergeCell ref="A1:C3"/>
    <mergeCell ref="D1:L3"/>
    <mergeCell ref="B5:D5"/>
    <mergeCell ref="B6:D6"/>
    <mergeCell ref="H6:I6"/>
    <mergeCell ref="H5:I5"/>
    <mergeCell ref="A12:N12"/>
    <mergeCell ref="A16:C16"/>
    <mergeCell ref="B7:C7"/>
    <mergeCell ref="H7:I7"/>
    <mergeCell ref="B8:D8"/>
    <mergeCell ref="H8:I8"/>
  </mergeCells>
  <printOptions horizontalCentered="1"/>
  <pageMargins left="0.2" right="0" top="0.6" bottom="0.6" header="0.3" footer="0.3"/>
  <pageSetup paperSize="9" scale="51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4E47-7FC2-4AB3-85EC-436730BD3813}">
  <sheetPr>
    <tabColor rgb="FF92D050"/>
  </sheetPr>
  <dimension ref="A1:J28"/>
  <sheetViews>
    <sheetView topLeftCell="A2" workbookViewId="0">
      <selection activeCell="J2" sqref="J2"/>
    </sheetView>
  </sheetViews>
  <sheetFormatPr defaultColWidth="12" defaultRowHeight="15" x14ac:dyDescent="0.25"/>
  <cols>
    <col min="1" max="1" width="18.36328125" style="66" customWidth="1"/>
    <col min="2" max="2" width="18.81640625" style="66" bestFit="1" customWidth="1"/>
    <col min="3" max="3" width="18.36328125" style="66" customWidth="1"/>
    <col min="4" max="4" width="17.26953125" style="66" bestFit="1" customWidth="1"/>
    <col min="5" max="5" width="27.453125" style="66" customWidth="1"/>
    <col min="6" max="6" width="6" style="66" bestFit="1" customWidth="1"/>
    <col min="7" max="7" width="28" style="66" bestFit="1" customWidth="1"/>
    <col min="8" max="8" width="17.81640625" style="66" hidden="1" customWidth="1"/>
    <col min="9" max="16384" width="12" style="66"/>
  </cols>
  <sheetData>
    <row r="1" spans="1:10" ht="16" x14ac:dyDescent="0.35">
      <c r="A1" s="65"/>
      <c r="B1" s="65"/>
      <c r="C1" s="65"/>
      <c r="D1" s="65"/>
      <c r="E1" s="65"/>
      <c r="F1" s="65"/>
      <c r="G1" s="65"/>
      <c r="H1" s="65"/>
      <c r="I1" s="63">
        <f>SUBTOTAL(9,I3:I28)</f>
        <v>623</v>
      </c>
      <c r="J1" s="63">
        <f>SUBTOTAL(9,J3:J28)</f>
        <v>1445</v>
      </c>
    </row>
    <row r="2" spans="1:10" ht="16" x14ac:dyDescent="0.35">
      <c r="A2" s="67" t="s">
        <v>62</v>
      </c>
      <c r="B2" s="67" t="s">
        <v>52</v>
      </c>
      <c r="C2" s="67" t="s">
        <v>40</v>
      </c>
      <c r="D2" s="67" t="s">
        <v>41</v>
      </c>
      <c r="E2" s="67" t="s">
        <v>42</v>
      </c>
      <c r="F2" s="67" t="s">
        <v>43</v>
      </c>
      <c r="G2" s="67" t="s">
        <v>44</v>
      </c>
      <c r="H2" s="68" t="s">
        <v>53</v>
      </c>
      <c r="I2" s="64" t="s">
        <v>54</v>
      </c>
      <c r="J2" s="64" t="s">
        <v>55</v>
      </c>
    </row>
    <row r="3" spans="1:10" ht="16" x14ac:dyDescent="0.35">
      <c r="A3" s="69" t="s">
        <v>147</v>
      </c>
      <c r="B3" s="69" t="s">
        <v>63</v>
      </c>
      <c r="C3" s="69" t="s">
        <v>68</v>
      </c>
      <c r="D3" s="70" t="s">
        <v>69</v>
      </c>
      <c r="E3" s="69" t="s">
        <v>61</v>
      </c>
      <c r="F3" s="69" t="s">
        <v>56</v>
      </c>
      <c r="G3" s="65" t="s">
        <v>70</v>
      </c>
      <c r="H3" s="71">
        <v>158</v>
      </c>
      <c r="I3" s="63">
        <v>8</v>
      </c>
      <c r="J3" s="63">
        <f>ROUNDUP(I3*1.15*2,0)</f>
        <v>19</v>
      </c>
    </row>
    <row r="4" spans="1:10" ht="16" x14ac:dyDescent="0.35">
      <c r="A4" s="69" t="s">
        <v>147</v>
      </c>
      <c r="B4" s="69" t="s">
        <v>63</v>
      </c>
      <c r="C4" s="69" t="s">
        <v>68</v>
      </c>
      <c r="D4" s="70" t="s">
        <v>69</v>
      </c>
      <c r="E4" s="69" t="s">
        <v>61</v>
      </c>
      <c r="F4" s="69" t="s">
        <v>51</v>
      </c>
      <c r="G4" s="65" t="s">
        <v>71</v>
      </c>
      <c r="H4" s="71">
        <v>158</v>
      </c>
      <c r="I4" s="63">
        <v>11</v>
      </c>
      <c r="J4" s="63">
        <f t="shared" ref="J4:J28" si="0">ROUNDUP(I4*1.15*2,0)</f>
        <v>26</v>
      </c>
    </row>
    <row r="5" spans="1:10" ht="16" x14ac:dyDescent="0.35">
      <c r="A5" s="69" t="s">
        <v>147</v>
      </c>
      <c r="B5" s="69" t="s">
        <v>63</v>
      </c>
      <c r="C5" s="69" t="s">
        <v>68</v>
      </c>
      <c r="D5" s="70" t="s">
        <v>69</v>
      </c>
      <c r="E5" s="69" t="s">
        <v>61</v>
      </c>
      <c r="F5" s="69" t="s">
        <v>45</v>
      </c>
      <c r="G5" s="65" t="s">
        <v>72</v>
      </c>
      <c r="H5" s="71">
        <v>158</v>
      </c>
      <c r="I5" s="63">
        <v>40</v>
      </c>
      <c r="J5" s="63">
        <f t="shared" si="0"/>
        <v>92</v>
      </c>
    </row>
    <row r="6" spans="1:10" ht="16" x14ac:dyDescent="0.35">
      <c r="A6" s="69" t="s">
        <v>147</v>
      </c>
      <c r="B6" s="69" t="s">
        <v>63</v>
      </c>
      <c r="C6" s="69" t="s">
        <v>68</v>
      </c>
      <c r="D6" s="70" t="s">
        <v>69</v>
      </c>
      <c r="E6" s="69" t="s">
        <v>61</v>
      </c>
      <c r="F6" s="69" t="s">
        <v>46</v>
      </c>
      <c r="G6" s="65" t="s">
        <v>73</v>
      </c>
      <c r="H6" s="71">
        <v>158</v>
      </c>
      <c r="I6" s="63">
        <v>68</v>
      </c>
      <c r="J6" s="63">
        <f t="shared" si="0"/>
        <v>157</v>
      </c>
    </row>
    <row r="7" spans="1:10" ht="16" x14ac:dyDescent="0.35">
      <c r="A7" s="69" t="s">
        <v>147</v>
      </c>
      <c r="B7" s="69" t="s">
        <v>63</v>
      </c>
      <c r="C7" s="69" t="s">
        <v>68</v>
      </c>
      <c r="D7" s="70" t="s">
        <v>69</v>
      </c>
      <c r="E7" s="69" t="s">
        <v>61</v>
      </c>
      <c r="F7" s="69" t="s">
        <v>47</v>
      </c>
      <c r="G7" s="65" t="s">
        <v>74</v>
      </c>
      <c r="H7" s="71">
        <v>158</v>
      </c>
      <c r="I7" s="63">
        <v>37</v>
      </c>
      <c r="J7" s="63">
        <f t="shared" si="0"/>
        <v>86</v>
      </c>
    </row>
    <row r="8" spans="1:10" ht="16" x14ac:dyDescent="0.35">
      <c r="A8" s="69" t="s">
        <v>147</v>
      </c>
      <c r="B8" s="69" t="s">
        <v>63</v>
      </c>
      <c r="C8" s="69" t="s">
        <v>68</v>
      </c>
      <c r="D8" s="70" t="s">
        <v>69</v>
      </c>
      <c r="E8" s="69" t="s">
        <v>61</v>
      </c>
      <c r="F8" s="69" t="s">
        <v>48</v>
      </c>
      <c r="G8" s="65" t="s">
        <v>75</v>
      </c>
      <c r="H8" s="71">
        <v>158</v>
      </c>
      <c r="I8" s="63">
        <v>28</v>
      </c>
      <c r="J8" s="63">
        <f t="shared" si="0"/>
        <v>65</v>
      </c>
    </row>
    <row r="9" spans="1:10" ht="16" x14ac:dyDescent="0.35">
      <c r="A9" s="69" t="s">
        <v>147</v>
      </c>
      <c r="B9" s="69" t="s">
        <v>63</v>
      </c>
      <c r="C9" s="69" t="s">
        <v>68</v>
      </c>
      <c r="D9" s="70" t="s">
        <v>69</v>
      </c>
      <c r="E9" s="69" t="s">
        <v>61</v>
      </c>
      <c r="F9" s="69" t="s">
        <v>49</v>
      </c>
      <c r="G9" s="65" t="s">
        <v>76</v>
      </c>
      <c r="H9" s="71">
        <v>158</v>
      </c>
      <c r="I9" s="63">
        <v>12</v>
      </c>
      <c r="J9" s="63">
        <f t="shared" si="0"/>
        <v>28</v>
      </c>
    </row>
    <row r="10" spans="1:10" ht="16" x14ac:dyDescent="0.35">
      <c r="A10" s="69" t="s">
        <v>147</v>
      </c>
      <c r="B10" s="69" t="s">
        <v>63</v>
      </c>
      <c r="C10" s="69" t="s">
        <v>68</v>
      </c>
      <c r="D10" s="70" t="s">
        <v>69</v>
      </c>
      <c r="E10" s="69" t="s">
        <v>61</v>
      </c>
      <c r="F10" s="69" t="s">
        <v>50</v>
      </c>
      <c r="G10" s="65" t="s">
        <v>77</v>
      </c>
      <c r="H10" s="71">
        <v>158</v>
      </c>
      <c r="I10" s="63">
        <v>4</v>
      </c>
      <c r="J10" s="63">
        <f t="shared" si="0"/>
        <v>10</v>
      </c>
    </row>
    <row r="11" spans="1:10" ht="16" x14ac:dyDescent="0.35">
      <c r="A11" s="69"/>
      <c r="B11" s="69"/>
      <c r="D11" s="70"/>
      <c r="I11" s="63"/>
      <c r="J11" s="63"/>
    </row>
    <row r="12" spans="1:10" ht="16" x14ac:dyDescent="0.35">
      <c r="A12" s="69" t="s">
        <v>146</v>
      </c>
      <c r="B12" s="69" t="s">
        <v>63</v>
      </c>
      <c r="C12" s="69" t="s">
        <v>78</v>
      </c>
      <c r="D12" s="70" t="s">
        <v>69</v>
      </c>
      <c r="E12" s="69" t="s">
        <v>61</v>
      </c>
      <c r="F12" s="69" t="s">
        <v>56</v>
      </c>
      <c r="G12" s="65" t="s">
        <v>79</v>
      </c>
      <c r="H12" s="71">
        <v>158</v>
      </c>
      <c r="I12" s="63">
        <v>5</v>
      </c>
      <c r="J12" s="63">
        <f t="shared" si="0"/>
        <v>12</v>
      </c>
    </row>
    <row r="13" spans="1:10" ht="16" x14ac:dyDescent="0.35">
      <c r="A13" s="69" t="s">
        <v>146</v>
      </c>
      <c r="B13" s="69" t="s">
        <v>63</v>
      </c>
      <c r="C13" s="69" t="s">
        <v>78</v>
      </c>
      <c r="D13" s="70" t="s">
        <v>69</v>
      </c>
      <c r="E13" s="69" t="s">
        <v>61</v>
      </c>
      <c r="F13" s="69" t="s">
        <v>51</v>
      </c>
      <c r="G13" s="65" t="s">
        <v>80</v>
      </c>
      <c r="H13" s="71">
        <v>158</v>
      </c>
      <c r="I13" s="63">
        <v>7</v>
      </c>
      <c r="J13" s="63">
        <f t="shared" si="0"/>
        <v>17</v>
      </c>
    </row>
    <row r="14" spans="1:10" ht="16" x14ac:dyDescent="0.35">
      <c r="A14" s="69" t="s">
        <v>146</v>
      </c>
      <c r="B14" s="69" t="s">
        <v>63</v>
      </c>
      <c r="C14" s="69" t="s">
        <v>78</v>
      </c>
      <c r="D14" s="70" t="s">
        <v>69</v>
      </c>
      <c r="E14" s="69" t="s">
        <v>61</v>
      </c>
      <c r="F14" s="69" t="s">
        <v>45</v>
      </c>
      <c r="G14" s="65" t="s">
        <v>81</v>
      </c>
      <c r="H14" s="71">
        <v>158</v>
      </c>
      <c r="I14" s="63">
        <v>32</v>
      </c>
      <c r="J14" s="63">
        <f t="shared" si="0"/>
        <v>74</v>
      </c>
    </row>
    <row r="15" spans="1:10" ht="16" x14ac:dyDescent="0.35">
      <c r="A15" s="69" t="s">
        <v>146</v>
      </c>
      <c r="B15" s="69" t="s">
        <v>63</v>
      </c>
      <c r="C15" s="69" t="s">
        <v>78</v>
      </c>
      <c r="D15" s="70" t="s">
        <v>69</v>
      </c>
      <c r="E15" s="69" t="s">
        <v>61</v>
      </c>
      <c r="F15" s="69" t="s">
        <v>46</v>
      </c>
      <c r="G15" s="65" t="s">
        <v>82</v>
      </c>
      <c r="H15" s="71">
        <v>158</v>
      </c>
      <c r="I15" s="63">
        <v>29</v>
      </c>
      <c r="J15" s="63">
        <f t="shared" si="0"/>
        <v>67</v>
      </c>
    </row>
    <row r="16" spans="1:10" ht="16" x14ac:dyDescent="0.35">
      <c r="A16" s="69" t="s">
        <v>146</v>
      </c>
      <c r="B16" s="69" t="s">
        <v>63</v>
      </c>
      <c r="C16" s="69" t="s">
        <v>78</v>
      </c>
      <c r="D16" s="70" t="s">
        <v>69</v>
      </c>
      <c r="E16" s="69" t="s">
        <v>61</v>
      </c>
      <c r="F16" s="69" t="s">
        <v>47</v>
      </c>
      <c r="G16" s="65" t="s">
        <v>83</v>
      </c>
      <c r="H16" s="71">
        <v>158</v>
      </c>
      <c r="I16" s="63">
        <v>32</v>
      </c>
      <c r="J16" s="63">
        <f t="shared" si="0"/>
        <v>74</v>
      </c>
    </row>
    <row r="17" spans="1:10" ht="16" x14ac:dyDescent="0.35">
      <c r="A17" s="69" t="s">
        <v>146</v>
      </c>
      <c r="B17" s="69" t="s">
        <v>63</v>
      </c>
      <c r="C17" s="69" t="s">
        <v>78</v>
      </c>
      <c r="D17" s="70" t="s">
        <v>69</v>
      </c>
      <c r="E17" s="69" t="s">
        <v>61</v>
      </c>
      <c r="F17" s="69" t="s">
        <v>48</v>
      </c>
      <c r="G17" s="65" t="s">
        <v>84</v>
      </c>
      <c r="H17" s="71">
        <v>158</v>
      </c>
      <c r="I17" s="63">
        <v>8</v>
      </c>
      <c r="J17" s="63">
        <f t="shared" si="0"/>
        <v>19</v>
      </c>
    </row>
    <row r="18" spans="1:10" ht="16" x14ac:dyDescent="0.35">
      <c r="A18" s="69" t="s">
        <v>146</v>
      </c>
      <c r="B18" s="69" t="s">
        <v>63</v>
      </c>
      <c r="C18" s="69" t="s">
        <v>78</v>
      </c>
      <c r="D18" s="70" t="s">
        <v>69</v>
      </c>
      <c r="E18" s="69" t="s">
        <v>61</v>
      </c>
      <c r="F18" s="69" t="s">
        <v>49</v>
      </c>
      <c r="G18" s="65" t="s">
        <v>85</v>
      </c>
      <c r="H18" s="71">
        <v>158</v>
      </c>
      <c r="I18" s="63">
        <v>9</v>
      </c>
      <c r="J18" s="63">
        <f t="shared" si="0"/>
        <v>21</v>
      </c>
    </row>
    <row r="19" spans="1:10" ht="16" x14ac:dyDescent="0.35">
      <c r="A19" s="69" t="s">
        <v>146</v>
      </c>
      <c r="B19" s="69" t="s">
        <v>63</v>
      </c>
      <c r="C19" s="69" t="s">
        <v>78</v>
      </c>
      <c r="D19" s="70" t="s">
        <v>69</v>
      </c>
      <c r="E19" s="69" t="s">
        <v>61</v>
      </c>
      <c r="F19" s="69" t="s">
        <v>50</v>
      </c>
      <c r="G19" s="65" t="s">
        <v>86</v>
      </c>
      <c r="H19" s="71">
        <v>158</v>
      </c>
      <c r="I19" s="63">
        <v>7</v>
      </c>
      <c r="J19" s="63">
        <f t="shared" si="0"/>
        <v>17</v>
      </c>
    </row>
    <row r="20" spans="1:10" ht="16" x14ac:dyDescent="0.35">
      <c r="A20" s="69"/>
      <c r="B20" s="69"/>
      <c r="C20" s="69"/>
      <c r="D20" s="70"/>
      <c r="E20" s="69"/>
      <c r="F20" s="69"/>
      <c r="G20" s="65"/>
      <c r="H20" s="71"/>
      <c r="I20" s="63"/>
      <c r="J20" s="63"/>
    </row>
    <row r="21" spans="1:10" ht="16" x14ac:dyDescent="0.35">
      <c r="A21" s="69" t="s">
        <v>148</v>
      </c>
      <c r="B21" s="69" t="s">
        <v>63</v>
      </c>
      <c r="C21" s="69" t="s">
        <v>87</v>
      </c>
      <c r="D21" s="70" t="s">
        <v>69</v>
      </c>
      <c r="E21" s="69" t="s">
        <v>61</v>
      </c>
      <c r="F21" s="69" t="s">
        <v>56</v>
      </c>
      <c r="G21" s="65" t="s">
        <v>88</v>
      </c>
      <c r="H21" s="71">
        <v>158</v>
      </c>
      <c r="I21" s="63">
        <v>14</v>
      </c>
      <c r="J21" s="63">
        <f t="shared" si="0"/>
        <v>33</v>
      </c>
    </row>
    <row r="22" spans="1:10" ht="16" x14ac:dyDescent="0.35">
      <c r="A22" s="69" t="s">
        <v>148</v>
      </c>
      <c r="B22" s="69" t="s">
        <v>63</v>
      </c>
      <c r="C22" s="69" t="s">
        <v>87</v>
      </c>
      <c r="D22" s="70" t="s">
        <v>69</v>
      </c>
      <c r="E22" s="69" t="s">
        <v>61</v>
      </c>
      <c r="F22" s="69" t="s">
        <v>51</v>
      </c>
      <c r="G22" s="65" t="s">
        <v>89</v>
      </c>
      <c r="H22" s="71">
        <v>158</v>
      </c>
      <c r="I22" s="63">
        <v>22</v>
      </c>
      <c r="J22" s="63">
        <f t="shared" si="0"/>
        <v>51</v>
      </c>
    </row>
    <row r="23" spans="1:10" ht="16" x14ac:dyDescent="0.35">
      <c r="A23" s="69" t="s">
        <v>148</v>
      </c>
      <c r="B23" s="69" t="s">
        <v>63</v>
      </c>
      <c r="C23" s="69" t="s">
        <v>87</v>
      </c>
      <c r="D23" s="70" t="s">
        <v>69</v>
      </c>
      <c r="E23" s="69" t="s">
        <v>61</v>
      </c>
      <c r="F23" s="69" t="s">
        <v>45</v>
      </c>
      <c r="G23" s="65" t="s">
        <v>90</v>
      </c>
      <c r="H23" s="71">
        <v>158</v>
      </c>
      <c r="I23" s="63">
        <v>54</v>
      </c>
      <c r="J23" s="63">
        <f t="shared" si="0"/>
        <v>125</v>
      </c>
    </row>
    <row r="24" spans="1:10" ht="16" x14ac:dyDescent="0.35">
      <c r="A24" s="69" t="s">
        <v>148</v>
      </c>
      <c r="B24" s="69" t="s">
        <v>63</v>
      </c>
      <c r="C24" s="69" t="s">
        <v>87</v>
      </c>
      <c r="D24" s="70" t="s">
        <v>69</v>
      </c>
      <c r="E24" s="69" t="s">
        <v>61</v>
      </c>
      <c r="F24" s="69" t="s">
        <v>46</v>
      </c>
      <c r="G24" s="65" t="s">
        <v>91</v>
      </c>
      <c r="H24" s="71">
        <v>158</v>
      </c>
      <c r="I24" s="63">
        <v>73</v>
      </c>
      <c r="J24" s="63">
        <f t="shared" si="0"/>
        <v>168</v>
      </c>
    </row>
    <row r="25" spans="1:10" ht="16" x14ac:dyDescent="0.35">
      <c r="A25" s="69" t="s">
        <v>148</v>
      </c>
      <c r="B25" s="69" t="s">
        <v>63</v>
      </c>
      <c r="C25" s="69" t="s">
        <v>87</v>
      </c>
      <c r="D25" s="70" t="s">
        <v>69</v>
      </c>
      <c r="E25" s="69" t="s">
        <v>61</v>
      </c>
      <c r="F25" s="69" t="s">
        <v>47</v>
      </c>
      <c r="G25" s="65" t="s">
        <v>92</v>
      </c>
      <c r="H25" s="71">
        <v>158</v>
      </c>
      <c r="I25" s="63">
        <v>60</v>
      </c>
      <c r="J25" s="63">
        <f t="shared" si="0"/>
        <v>138</v>
      </c>
    </row>
    <row r="26" spans="1:10" ht="16" x14ac:dyDescent="0.35">
      <c r="A26" s="69" t="s">
        <v>148</v>
      </c>
      <c r="B26" s="69" t="s">
        <v>63</v>
      </c>
      <c r="C26" s="69" t="s">
        <v>87</v>
      </c>
      <c r="D26" s="70" t="s">
        <v>69</v>
      </c>
      <c r="E26" s="69" t="s">
        <v>61</v>
      </c>
      <c r="F26" s="69" t="s">
        <v>48</v>
      </c>
      <c r="G26" s="65" t="s">
        <v>93</v>
      </c>
      <c r="H26" s="71">
        <v>158</v>
      </c>
      <c r="I26" s="63">
        <v>34</v>
      </c>
      <c r="J26" s="63">
        <f t="shared" si="0"/>
        <v>79</v>
      </c>
    </row>
    <row r="27" spans="1:10" ht="16" x14ac:dyDescent="0.35">
      <c r="A27" s="69" t="s">
        <v>148</v>
      </c>
      <c r="B27" s="69" t="s">
        <v>63</v>
      </c>
      <c r="C27" s="69" t="s">
        <v>87</v>
      </c>
      <c r="D27" s="70" t="s">
        <v>69</v>
      </c>
      <c r="E27" s="69" t="s">
        <v>61</v>
      </c>
      <c r="F27" s="69" t="s">
        <v>49</v>
      </c>
      <c r="G27" s="65" t="s">
        <v>94</v>
      </c>
      <c r="H27" s="71">
        <v>158</v>
      </c>
      <c r="I27" s="63">
        <v>23</v>
      </c>
      <c r="J27" s="63">
        <f t="shared" si="0"/>
        <v>53</v>
      </c>
    </row>
    <row r="28" spans="1:10" ht="16" x14ac:dyDescent="0.35">
      <c r="A28" s="69" t="s">
        <v>148</v>
      </c>
      <c r="B28" s="69" t="s">
        <v>63</v>
      </c>
      <c r="C28" s="69" t="s">
        <v>87</v>
      </c>
      <c r="D28" s="70" t="s">
        <v>69</v>
      </c>
      <c r="E28" s="69" t="s">
        <v>61</v>
      </c>
      <c r="F28" s="69" t="s">
        <v>50</v>
      </c>
      <c r="G28" s="65" t="s">
        <v>95</v>
      </c>
      <c r="H28" s="71">
        <v>158</v>
      </c>
      <c r="I28" s="63">
        <v>6</v>
      </c>
      <c r="J28" s="63">
        <f t="shared" si="0"/>
        <v>14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C8C6A-4414-4D2B-A797-F6D51B87D413}">
  <sheetPr>
    <tabColor theme="5" tint="0.59999389629810485"/>
  </sheetPr>
  <dimension ref="A1:J28"/>
  <sheetViews>
    <sheetView topLeftCell="A2" workbookViewId="0">
      <selection activeCell="J2" sqref="J2"/>
    </sheetView>
  </sheetViews>
  <sheetFormatPr defaultColWidth="12" defaultRowHeight="15" x14ac:dyDescent="0.25"/>
  <cols>
    <col min="1" max="1" width="16.6328125" style="66" bestFit="1" customWidth="1"/>
    <col min="2" max="2" width="31.26953125" style="66" bestFit="1" customWidth="1"/>
    <col min="3" max="3" width="18" style="66" bestFit="1" customWidth="1"/>
    <col min="4" max="4" width="17.26953125" style="66" bestFit="1" customWidth="1"/>
    <col min="5" max="5" width="22" style="66" bestFit="1" customWidth="1"/>
    <col min="6" max="6" width="6" style="66" bestFit="1" customWidth="1"/>
    <col min="7" max="7" width="26.1796875" style="66" bestFit="1" customWidth="1"/>
    <col min="8" max="8" width="17.81640625" style="66" hidden="1" customWidth="1"/>
    <col min="9" max="16384" width="12" style="66"/>
  </cols>
  <sheetData>
    <row r="1" spans="1:10" ht="16" x14ac:dyDescent="0.35">
      <c r="A1" s="65"/>
      <c r="B1" s="65"/>
      <c r="C1" s="65"/>
      <c r="D1" s="65"/>
      <c r="E1" s="65"/>
      <c r="F1" s="65"/>
      <c r="G1" s="65"/>
      <c r="H1" s="65"/>
      <c r="I1" s="63">
        <f>SUBTOTAL(9,I3:I28)</f>
        <v>344</v>
      </c>
      <c r="J1" s="63">
        <f>SUBTOTAL(9,J3:J28)</f>
        <v>802</v>
      </c>
    </row>
    <row r="2" spans="1:10" ht="16" x14ac:dyDescent="0.35">
      <c r="A2" s="67" t="s">
        <v>62</v>
      </c>
      <c r="B2" s="67" t="s">
        <v>52</v>
      </c>
      <c r="C2" s="67" t="s">
        <v>40</v>
      </c>
      <c r="D2" s="67" t="s">
        <v>41</v>
      </c>
      <c r="E2" s="67" t="s">
        <v>42</v>
      </c>
      <c r="F2" s="67" t="s">
        <v>43</v>
      </c>
      <c r="G2" s="67" t="s">
        <v>44</v>
      </c>
      <c r="H2" s="68" t="s">
        <v>53</v>
      </c>
      <c r="I2" s="64" t="s">
        <v>54</v>
      </c>
      <c r="J2" s="64" t="s">
        <v>55</v>
      </c>
    </row>
    <row r="3" spans="1:10" ht="16" x14ac:dyDescent="0.35">
      <c r="A3" s="69" t="s">
        <v>150</v>
      </c>
      <c r="B3" s="69" t="s">
        <v>64</v>
      </c>
      <c r="C3" s="69" t="s">
        <v>68</v>
      </c>
      <c r="D3" s="69" t="s">
        <v>96</v>
      </c>
      <c r="E3" s="69" t="s">
        <v>65</v>
      </c>
      <c r="F3" s="69" t="s">
        <v>56</v>
      </c>
      <c r="G3" s="65" t="s">
        <v>97</v>
      </c>
      <c r="H3" s="71">
        <v>148</v>
      </c>
      <c r="I3" s="63">
        <v>2</v>
      </c>
      <c r="J3" s="63">
        <f>ROUNDUP(I3*1.15*2,0)</f>
        <v>5</v>
      </c>
    </row>
    <row r="4" spans="1:10" ht="16" x14ac:dyDescent="0.35">
      <c r="A4" s="69" t="s">
        <v>150</v>
      </c>
      <c r="B4" s="69" t="s">
        <v>64</v>
      </c>
      <c r="C4" s="69" t="s">
        <v>68</v>
      </c>
      <c r="D4" s="69" t="s">
        <v>96</v>
      </c>
      <c r="E4" s="69" t="s">
        <v>65</v>
      </c>
      <c r="F4" s="69" t="s">
        <v>51</v>
      </c>
      <c r="G4" s="65" t="s">
        <v>98</v>
      </c>
      <c r="H4" s="71">
        <v>148</v>
      </c>
      <c r="I4" s="63">
        <v>6</v>
      </c>
      <c r="J4" s="63">
        <f t="shared" ref="J4:J27" si="0">ROUNDUP(I4*1.15*2,0)</f>
        <v>14</v>
      </c>
    </row>
    <row r="5" spans="1:10" ht="16" x14ac:dyDescent="0.35">
      <c r="A5" s="69" t="s">
        <v>150</v>
      </c>
      <c r="B5" s="69" t="s">
        <v>64</v>
      </c>
      <c r="C5" s="69" t="s">
        <v>68</v>
      </c>
      <c r="D5" s="69" t="s">
        <v>96</v>
      </c>
      <c r="E5" s="69" t="s">
        <v>65</v>
      </c>
      <c r="F5" s="69" t="s">
        <v>45</v>
      </c>
      <c r="G5" s="65" t="s">
        <v>99</v>
      </c>
      <c r="H5" s="71">
        <v>148</v>
      </c>
      <c r="I5" s="63">
        <v>15</v>
      </c>
      <c r="J5" s="63">
        <f t="shared" si="0"/>
        <v>35</v>
      </c>
    </row>
    <row r="6" spans="1:10" ht="16" x14ac:dyDescent="0.35">
      <c r="A6" s="69" t="s">
        <v>150</v>
      </c>
      <c r="B6" s="69" t="s">
        <v>64</v>
      </c>
      <c r="C6" s="69" t="s">
        <v>68</v>
      </c>
      <c r="D6" s="69" t="s">
        <v>96</v>
      </c>
      <c r="E6" s="69" t="s">
        <v>65</v>
      </c>
      <c r="F6" s="69" t="s">
        <v>46</v>
      </c>
      <c r="G6" s="65" t="s">
        <v>100</v>
      </c>
      <c r="H6" s="71">
        <v>148</v>
      </c>
      <c r="I6" s="63">
        <v>17</v>
      </c>
      <c r="J6" s="63">
        <f t="shared" si="0"/>
        <v>40</v>
      </c>
    </row>
    <row r="7" spans="1:10" ht="16" x14ac:dyDescent="0.35">
      <c r="A7" s="69" t="s">
        <v>150</v>
      </c>
      <c r="B7" s="69" t="s">
        <v>64</v>
      </c>
      <c r="C7" s="69" t="s">
        <v>68</v>
      </c>
      <c r="D7" s="69" t="s">
        <v>96</v>
      </c>
      <c r="E7" s="69" t="s">
        <v>65</v>
      </c>
      <c r="F7" s="69" t="s">
        <v>47</v>
      </c>
      <c r="G7" s="65" t="s">
        <v>101</v>
      </c>
      <c r="H7" s="71">
        <v>148</v>
      </c>
      <c r="I7" s="63">
        <v>9</v>
      </c>
      <c r="J7" s="63">
        <f t="shared" si="0"/>
        <v>21</v>
      </c>
    </row>
    <row r="8" spans="1:10" ht="16" x14ac:dyDescent="0.35">
      <c r="A8" s="69" t="s">
        <v>150</v>
      </c>
      <c r="B8" s="69" t="s">
        <v>64</v>
      </c>
      <c r="C8" s="69" t="s">
        <v>68</v>
      </c>
      <c r="D8" s="69" t="s">
        <v>96</v>
      </c>
      <c r="E8" s="69" t="s">
        <v>65</v>
      </c>
      <c r="F8" s="69" t="s">
        <v>48</v>
      </c>
      <c r="G8" s="65" t="s">
        <v>102</v>
      </c>
      <c r="H8" s="71">
        <v>148</v>
      </c>
      <c r="I8" s="63">
        <v>6</v>
      </c>
      <c r="J8" s="63">
        <f t="shared" si="0"/>
        <v>14</v>
      </c>
    </row>
    <row r="9" spans="1:10" ht="16" x14ac:dyDescent="0.35">
      <c r="A9" s="69" t="s">
        <v>150</v>
      </c>
      <c r="B9" s="69" t="s">
        <v>64</v>
      </c>
      <c r="C9" s="69" t="s">
        <v>68</v>
      </c>
      <c r="D9" s="69" t="s">
        <v>96</v>
      </c>
      <c r="E9" s="69" t="s">
        <v>65</v>
      </c>
      <c r="F9" s="69" t="s">
        <v>49</v>
      </c>
      <c r="G9" s="65" t="s">
        <v>103</v>
      </c>
      <c r="H9" s="71">
        <v>148</v>
      </c>
      <c r="I9" s="63">
        <v>0</v>
      </c>
      <c r="J9" s="63">
        <f t="shared" si="0"/>
        <v>0</v>
      </c>
    </row>
    <row r="10" spans="1:10" ht="16" x14ac:dyDescent="0.35">
      <c r="A10" s="69" t="s">
        <v>150</v>
      </c>
      <c r="B10" s="69" t="s">
        <v>64</v>
      </c>
      <c r="C10" s="69" t="s">
        <v>68</v>
      </c>
      <c r="D10" s="69" t="s">
        <v>96</v>
      </c>
      <c r="E10" s="69" t="s">
        <v>65</v>
      </c>
      <c r="F10" s="69" t="s">
        <v>50</v>
      </c>
      <c r="G10" s="65" t="s">
        <v>104</v>
      </c>
      <c r="H10" s="71">
        <v>148</v>
      </c>
      <c r="I10" s="63">
        <v>3</v>
      </c>
      <c r="J10" s="63">
        <f t="shared" si="0"/>
        <v>7</v>
      </c>
    </row>
    <row r="11" spans="1:10" ht="16" x14ac:dyDescent="0.35">
      <c r="A11" s="69"/>
      <c r="B11" s="69"/>
      <c r="D11" s="70"/>
      <c r="I11" s="63"/>
      <c r="J11" s="63"/>
    </row>
    <row r="12" spans="1:10" ht="16" x14ac:dyDescent="0.35">
      <c r="A12" s="69" t="s">
        <v>149</v>
      </c>
      <c r="B12" s="69" t="s">
        <v>64</v>
      </c>
      <c r="C12" s="69" t="s">
        <v>78</v>
      </c>
      <c r="D12" s="69" t="s">
        <v>96</v>
      </c>
      <c r="E12" s="69" t="s">
        <v>65</v>
      </c>
      <c r="F12" s="69" t="s">
        <v>56</v>
      </c>
      <c r="G12" s="65" t="s">
        <v>105</v>
      </c>
      <c r="H12" s="71">
        <v>148</v>
      </c>
      <c r="I12" s="63">
        <v>5</v>
      </c>
      <c r="J12" s="63">
        <f t="shared" si="0"/>
        <v>12</v>
      </c>
    </row>
    <row r="13" spans="1:10" ht="16" x14ac:dyDescent="0.35">
      <c r="A13" s="69" t="s">
        <v>149</v>
      </c>
      <c r="B13" s="69" t="s">
        <v>64</v>
      </c>
      <c r="C13" s="69" t="s">
        <v>78</v>
      </c>
      <c r="D13" s="69" t="s">
        <v>96</v>
      </c>
      <c r="E13" s="69" t="s">
        <v>65</v>
      </c>
      <c r="F13" s="69" t="s">
        <v>51</v>
      </c>
      <c r="G13" s="65" t="s">
        <v>106</v>
      </c>
      <c r="H13" s="71">
        <v>148</v>
      </c>
      <c r="I13" s="63">
        <v>9</v>
      </c>
      <c r="J13" s="63">
        <f t="shared" si="0"/>
        <v>21</v>
      </c>
    </row>
    <row r="14" spans="1:10" ht="16" x14ac:dyDescent="0.35">
      <c r="A14" s="69" t="s">
        <v>149</v>
      </c>
      <c r="B14" s="69" t="s">
        <v>64</v>
      </c>
      <c r="C14" s="69" t="s">
        <v>78</v>
      </c>
      <c r="D14" s="69" t="s">
        <v>96</v>
      </c>
      <c r="E14" s="69" t="s">
        <v>65</v>
      </c>
      <c r="F14" s="69" t="s">
        <v>45</v>
      </c>
      <c r="G14" s="65" t="s">
        <v>107</v>
      </c>
      <c r="H14" s="71">
        <v>148</v>
      </c>
      <c r="I14" s="63">
        <v>13</v>
      </c>
      <c r="J14" s="63">
        <f t="shared" si="0"/>
        <v>30</v>
      </c>
    </row>
    <row r="15" spans="1:10" ht="16" x14ac:dyDescent="0.35">
      <c r="A15" s="69" t="s">
        <v>149</v>
      </c>
      <c r="B15" s="69" t="s">
        <v>64</v>
      </c>
      <c r="C15" s="69" t="s">
        <v>78</v>
      </c>
      <c r="D15" s="69" t="s">
        <v>96</v>
      </c>
      <c r="E15" s="69" t="s">
        <v>65</v>
      </c>
      <c r="F15" s="69" t="s">
        <v>46</v>
      </c>
      <c r="G15" s="65" t="s">
        <v>108</v>
      </c>
      <c r="H15" s="71">
        <v>148</v>
      </c>
      <c r="I15" s="63">
        <v>22</v>
      </c>
      <c r="J15" s="63">
        <f t="shared" si="0"/>
        <v>51</v>
      </c>
    </row>
    <row r="16" spans="1:10" ht="16" x14ac:dyDescent="0.35">
      <c r="A16" s="69" t="s">
        <v>149</v>
      </c>
      <c r="B16" s="69" t="s">
        <v>64</v>
      </c>
      <c r="C16" s="69" t="s">
        <v>78</v>
      </c>
      <c r="D16" s="69" t="s">
        <v>96</v>
      </c>
      <c r="E16" s="69" t="s">
        <v>65</v>
      </c>
      <c r="F16" s="69" t="s">
        <v>47</v>
      </c>
      <c r="G16" s="65" t="s">
        <v>109</v>
      </c>
      <c r="H16" s="71">
        <v>148</v>
      </c>
      <c r="I16" s="63">
        <v>18</v>
      </c>
      <c r="J16" s="63">
        <f t="shared" si="0"/>
        <v>42</v>
      </c>
    </row>
    <row r="17" spans="1:10" ht="16" x14ac:dyDescent="0.35">
      <c r="A17" s="69" t="s">
        <v>149</v>
      </c>
      <c r="B17" s="69" t="s">
        <v>64</v>
      </c>
      <c r="C17" s="69" t="s">
        <v>78</v>
      </c>
      <c r="D17" s="69" t="s">
        <v>96</v>
      </c>
      <c r="E17" s="69" t="s">
        <v>65</v>
      </c>
      <c r="F17" s="69" t="s">
        <v>48</v>
      </c>
      <c r="G17" s="65" t="s">
        <v>110</v>
      </c>
      <c r="H17" s="71">
        <v>148</v>
      </c>
      <c r="I17" s="63">
        <v>9</v>
      </c>
      <c r="J17" s="63">
        <f t="shared" si="0"/>
        <v>21</v>
      </c>
    </row>
    <row r="18" spans="1:10" ht="16" x14ac:dyDescent="0.35">
      <c r="A18" s="69" t="s">
        <v>149</v>
      </c>
      <c r="B18" s="69" t="s">
        <v>64</v>
      </c>
      <c r="C18" s="69" t="s">
        <v>78</v>
      </c>
      <c r="D18" s="69" t="s">
        <v>96</v>
      </c>
      <c r="E18" s="69" t="s">
        <v>65</v>
      </c>
      <c r="F18" s="69" t="s">
        <v>49</v>
      </c>
      <c r="G18" s="65" t="s">
        <v>111</v>
      </c>
      <c r="H18" s="71">
        <v>148</v>
      </c>
      <c r="I18" s="63">
        <v>8</v>
      </c>
      <c r="J18" s="63">
        <f t="shared" si="0"/>
        <v>19</v>
      </c>
    </row>
    <row r="19" spans="1:10" ht="16" x14ac:dyDescent="0.35">
      <c r="A19" s="69" t="s">
        <v>149</v>
      </c>
      <c r="B19" s="69" t="s">
        <v>64</v>
      </c>
      <c r="C19" s="69" t="s">
        <v>78</v>
      </c>
      <c r="D19" s="69" t="s">
        <v>96</v>
      </c>
      <c r="E19" s="69" t="s">
        <v>65</v>
      </c>
      <c r="F19" s="69" t="s">
        <v>50</v>
      </c>
      <c r="G19" s="65" t="s">
        <v>112</v>
      </c>
      <c r="H19" s="71">
        <v>148</v>
      </c>
      <c r="I19" s="63">
        <v>6</v>
      </c>
      <c r="J19" s="63">
        <f t="shared" si="0"/>
        <v>14</v>
      </c>
    </row>
    <row r="20" spans="1:10" ht="16" x14ac:dyDescent="0.35">
      <c r="A20" s="69"/>
      <c r="B20" s="69"/>
      <c r="C20" s="69"/>
      <c r="D20" s="70"/>
      <c r="E20" s="69"/>
      <c r="F20" s="69"/>
      <c r="G20" s="65"/>
      <c r="H20" s="71"/>
      <c r="I20" s="63"/>
      <c r="J20" s="63"/>
    </row>
    <row r="21" spans="1:10" ht="16" x14ac:dyDescent="0.35">
      <c r="A21" s="69" t="s">
        <v>151</v>
      </c>
      <c r="B21" s="69" t="s">
        <v>64</v>
      </c>
      <c r="C21" s="69" t="s">
        <v>87</v>
      </c>
      <c r="D21" s="69" t="s">
        <v>96</v>
      </c>
      <c r="E21" s="69" t="s">
        <v>65</v>
      </c>
      <c r="F21" s="69" t="s">
        <v>56</v>
      </c>
      <c r="G21" s="65" t="s">
        <v>113</v>
      </c>
      <c r="H21" s="71">
        <v>148</v>
      </c>
      <c r="I21" s="63">
        <v>12</v>
      </c>
      <c r="J21" s="63">
        <f t="shared" si="0"/>
        <v>28</v>
      </c>
    </row>
    <row r="22" spans="1:10" ht="16" x14ac:dyDescent="0.35">
      <c r="A22" s="69" t="s">
        <v>151</v>
      </c>
      <c r="B22" s="69" t="s">
        <v>64</v>
      </c>
      <c r="C22" s="69" t="s">
        <v>87</v>
      </c>
      <c r="D22" s="69" t="s">
        <v>96</v>
      </c>
      <c r="E22" s="69" t="s">
        <v>65</v>
      </c>
      <c r="F22" s="69" t="s">
        <v>51</v>
      </c>
      <c r="G22" s="65" t="s">
        <v>114</v>
      </c>
      <c r="H22" s="71">
        <v>148</v>
      </c>
      <c r="I22" s="63">
        <v>12</v>
      </c>
      <c r="J22" s="63">
        <f t="shared" si="0"/>
        <v>28</v>
      </c>
    </row>
    <row r="23" spans="1:10" ht="16" x14ac:dyDescent="0.35">
      <c r="A23" s="69" t="s">
        <v>151</v>
      </c>
      <c r="B23" s="69" t="s">
        <v>64</v>
      </c>
      <c r="C23" s="69" t="s">
        <v>87</v>
      </c>
      <c r="D23" s="69" t="s">
        <v>96</v>
      </c>
      <c r="E23" s="69" t="s">
        <v>65</v>
      </c>
      <c r="F23" s="69" t="s">
        <v>45</v>
      </c>
      <c r="G23" s="65" t="s">
        <v>115</v>
      </c>
      <c r="H23" s="71">
        <v>148</v>
      </c>
      <c r="I23" s="63">
        <v>43</v>
      </c>
      <c r="J23" s="63">
        <f t="shared" si="0"/>
        <v>99</v>
      </c>
    </row>
    <row r="24" spans="1:10" ht="16" x14ac:dyDescent="0.35">
      <c r="A24" s="69" t="s">
        <v>151</v>
      </c>
      <c r="B24" s="69" t="s">
        <v>64</v>
      </c>
      <c r="C24" s="69" t="s">
        <v>87</v>
      </c>
      <c r="D24" s="69" t="s">
        <v>96</v>
      </c>
      <c r="E24" s="69" t="s">
        <v>65</v>
      </c>
      <c r="F24" s="69" t="s">
        <v>46</v>
      </c>
      <c r="G24" s="65" t="s">
        <v>116</v>
      </c>
      <c r="H24" s="71">
        <v>148</v>
      </c>
      <c r="I24" s="63">
        <v>47</v>
      </c>
      <c r="J24" s="63">
        <f t="shared" si="0"/>
        <v>109</v>
      </c>
    </row>
    <row r="25" spans="1:10" ht="16" x14ac:dyDescent="0.35">
      <c r="A25" s="69" t="s">
        <v>151</v>
      </c>
      <c r="B25" s="69" t="s">
        <v>64</v>
      </c>
      <c r="C25" s="69" t="s">
        <v>87</v>
      </c>
      <c r="D25" s="69" t="s">
        <v>96</v>
      </c>
      <c r="E25" s="69" t="s">
        <v>65</v>
      </c>
      <c r="F25" s="69" t="s">
        <v>47</v>
      </c>
      <c r="G25" s="65" t="s">
        <v>117</v>
      </c>
      <c r="H25" s="71">
        <v>148</v>
      </c>
      <c r="I25" s="63">
        <v>37</v>
      </c>
      <c r="J25" s="63">
        <f t="shared" si="0"/>
        <v>86</v>
      </c>
    </row>
    <row r="26" spans="1:10" ht="16" x14ac:dyDescent="0.35">
      <c r="A26" s="69" t="s">
        <v>151</v>
      </c>
      <c r="B26" s="69" t="s">
        <v>64</v>
      </c>
      <c r="C26" s="69" t="s">
        <v>87</v>
      </c>
      <c r="D26" s="69" t="s">
        <v>96</v>
      </c>
      <c r="E26" s="69" t="s">
        <v>65</v>
      </c>
      <c r="F26" s="69" t="s">
        <v>48</v>
      </c>
      <c r="G26" s="65" t="s">
        <v>118</v>
      </c>
      <c r="H26" s="71">
        <v>148</v>
      </c>
      <c r="I26" s="63">
        <v>24</v>
      </c>
      <c r="J26" s="63">
        <f t="shared" si="0"/>
        <v>56</v>
      </c>
    </row>
    <row r="27" spans="1:10" ht="16" x14ac:dyDescent="0.35">
      <c r="A27" s="69" t="s">
        <v>151</v>
      </c>
      <c r="B27" s="69" t="s">
        <v>64</v>
      </c>
      <c r="C27" s="69" t="s">
        <v>87</v>
      </c>
      <c r="D27" s="69" t="s">
        <v>96</v>
      </c>
      <c r="E27" s="69" t="s">
        <v>65</v>
      </c>
      <c r="F27" s="69" t="s">
        <v>49</v>
      </c>
      <c r="G27" s="65" t="s">
        <v>119</v>
      </c>
      <c r="H27" s="71">
        <v>148</v>
      </c>
      <c r="I27" s="63">
        <v>14</v>
      </c>
      <c r="J27" s="63">
        <f t="shared" si="0"/>
        <v>33</v>
      </c>
    </row>
    <row r="28" spans="1:10" ht="16" x14ac:dyDescent="0.35">
      <c r="A28" s="69" t="s">
        <v>151</v>
      </c>
      <c r="B28" s="69" t="s">
        <v>64</v>
      </c>
      <c r="C28" s="69" t="s">
        <v>87</v>
      </c>
      <c r="D28" s="69" t="s">
        <v>96</v>
      </c>
      <c r="E28" s="69" t="s">
        <v>65</v>
      </c>
      <c r="F28" s="69" t="s">
        <v>50</v>
      </c>
      <c r="G28" s="65" t="s">
        <v>120</v>
      </c>
      <c r="H28" s="71">
        <v>148</v>
      </c>
      <c r="I28" s="63">
        <v>7</v>
      </c>
      <c r="J28" s="63">
        <f>ROUNDUP(I28*1.15*2,0)</f>
        <v>17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A4626-412A-421C-A1E2-4E92B116B7E4}">
  <sheetPr>
    <tabColor theme="8" tint="0.39997558519241921"/>
  </sheetPr>
  <dimension ref="A1:J28"/>
  <sheetViews>
    <sheetView topLeftCell="B2" workbookViewId="0">
      <selection activeCell="J2" sqref="J2"/>
    </sheetView>
  </sheetViews>
  <sheetFormatPr defaultColWidth="12" defaultRowHeight="15" x14ac:dyDescent="0.25"/>
  <cols>
    <col min="1" max="1" width="16" style="66" bestFit="1" customWidth="1"/>
    <col min="2" max="2" width="28.26953125" style="66" bestFit="1" customWidth="1"/>
    <col min="3" max="3" width="18" style="66" bestFit="1" customWidth="1"/>
    <col min="4" max="4" width="17.453125" style="66" bestFit="1" customWidth="1"/>
    <col min="5" max="5" width="27.453125" style="66" customWidth="1"/>
    <col min="6" max="6" width="6" style="66" bestFit="1" customWidth="1"/>
    <col min="7" max="7" width="28" style="66" bestFit="1" customWidth="1"/>
    <col min="8" max="8" width="17.81640625" style="66" hidden="1" customWidth="1"/>
    <col min="9" max="16384" width="12" style="66"/>
  </cols>
  <sheetData>
    <row r="1" spans="1:10" ht="16" x14ac:dyDescent="0.35">
      <c r="A1" s="65"/>
      <c r="B1" s="65"/>
      <c r="C1" s="65"/>
      <c r="D1" s="65"/>
      <c r="E1" s="65"/>
      <c r="F1" s="65"/>
      <c r="G1" s="65"/>
      <c r="H1" s="65"/>
      <c r="I1" s="63">
        <f>SUBTOTAL(9,I3:I28)</f>
        <v>328</v>
      </c>
      <c r="J1" s="63">
        <f>SUBTOTAL(9,J3:J28)</f>
        <v>764</v>
      </c>
    </row>
    <row r="2" spans="1:10" ht="16" x14ac:dyDescent="0.35">
      <c r="A2" s="67" t="s">
        <v>62</v>
      </c>
      <c r="B2" s="67" t="s">
        <v>52</v>
      </c>
      <c r="C2" s="67" t="s">
        <v>40</v>
      </c>
      <c r="D2" s="67" t="s">
        <v>41</v>
      </c>
      <c r="E2" s="67" t="s">
        <v>42</v>
      </c>
      <c r="F2" s="67" t="s">
        <v>43</v>
      </c>
      <c r="G2" s="67" t="s">
        <v>44</v>
      </c>
      <c r="H2" s="68" t="s">
        <v>53</v>
      </c>
      <c r="I2" s="64" t="s">
        <v>54</v>
      </c>
      <c r="J2" s="64" t="s">
        <v>55</v>
      </c>
    </row>
    <row r="3" spans="1:10" ht="16" x14ac:dyDescent="0.35">
      <c r="A3" s="69" t="s">
        <v>153</v>
      </c>
      <c r="B3" s="69" t="s">
        <v>66</v>
      </c>
      <c r="C3" s="69" t="s">
        <v>68</v>
      </c>
      <c r="D3" s="70" t="s">
        <v>121</v>
      </c>
      <c r="E3" s="69" t="s">
        <v>65</v>
      </c>
      <c r="F3" s="69" t="s">
        <v>56</v>
      </c>
      <c r="G3" s="65" t="s">
        <v>122</v>
      </c>
      <c r="H3" s="71">
        <v>128</v>
      </c>
      <c r="I3" s="63">
        <v>0</v>
      </c>
      <c r="J3" s="63">
        <f>ROUNDUP(I3*1.15*2,0)</f>
        <v>0</v>
      </c>
    </row>
    <row r="4" spans="1:10" ht="16" x14ac:dyDescent="0.35">
      <c r="A4" s="69" t="s">
        <v>153</v>
      </c>
      <c r="B4" s="69" t="s">
        <v>66</v>
      </c>
      <c r="C4" s="69" t="s">
        <v>68</v>
      </c>
      <c r="D4" s="70" t="s">
        <v>121</v>
      </c>
      <c r="E4" s="69" t="s">
        <v>65</v>
      </c>
      <c r="F4" s="69" t="s">
        <v>51</v>
      </c>
      <c r="G4" s="65" t="s">
        <v>123</v>
      </c>
      <c r="H4" s="71">
        <v>128</v>
      </c>
      <c r="I4" s="63">
        <v>5</v>
      </c>
      <c r="J4" s="63">
        <f t="shared" ref="J4:J28" si="0">ROUNDUP(I4*1.15*2,0)</f>
        <v>12</v>
      </c>
    </row>
    <row r="5" spans="1:10" ht="16" x14ac:dyDescent="0.35">
      <c r="A5" s="69" t="s">
        <v>153</v>
      </c>
      <c r="B5" s="69" t="s">
        <v>66</v>
      </c>
      <c r="C5" s="69" t="s">
        <v>68</v>
      </c>
      <c r="D5" s="70" t="s">
        <v>121</v>
      </c>
      <c r="E5" s="69" t="s">
        <v>65</v>
      </c>
      <c r="F5" s="69" t="s">
        <v>45</v>
      </c>
      <c r="G5" s="65" t="s">
        <v>124</v>
      </c>
      <c r="H5" s="71">
        <v>128</v>
      </c>
      <c r="I5" s="63">
        <v>16</v>
      </c>
      <c r="J5" s="63">
        <f t="shared" si="0"/>
        <v>37</v>
      </c>
    </row>
    <row r="6" spans="1:10" ht="16" x14ac:dyDescent="0.35">
      <c r="A6" s="69" t="s">
        <v>153</v>
      </c>
      <c r="B6" s="69" t="s">
        <v>66</v>
      </c>
      <c r="C6" s="69" t="s">
        <v>68</v>
      </c>
      <c r="D6" s="70" t="s">
        <v>121</v>
      </c>
      <c r="E6" s="69" t="s">
        <v>65</v>
      </c>
      <c r="F6" s="69" t="s">
        <v>46</v>
      </c>
      <c r="G6" s="65" t="s">
        <v>125</v>
      </c>
      <c r="H6" s="71">
        <v>128</v>
      </c>
      <c r="I6" s="63">
        <v>37</v>
      </c>
      <c r="J6" s="63">
        <f t="shared" si="0"/>
        <v>86</v>
      </c>
    </row>
    <row r="7" spans="1:10" ht="16" x14ac:dyDescent="0.35">
      <c r="A7" s="69" t="s">
        <v>153</v>
      </c>
      <c r="B7" s="69" t="s">
        <v>66</v>
      </c>
      <c r="C7" s="69" t="s">
        <v>68</v>
      </c>
      <c r="D7" s="70" t="s">
        <v>121</v>
      </c>
      <c r="E7" s="69" t="s">
        <v>65</v>
      </c>
      <c r="F7" s="69" t="s">
        <v>47</v>
      </c>
      <c r="G7" s="65" t="s">
        <v>126</v>
      </c>
      <c r="H7" s="71">
        <v>128</v>
      </c>
      <c r="I7" s="63">
        <v>5</v>
      </c>
      <c r="J7" s="63">
        <f t="shared" si="0"/>
        <v>12</v>
      </c>
    </row>
    <row r="8" spans="1:10" ht="16" x14ac:dyDescent="0.35">
      <c r="A8" s="69" t="s">
        <v>153</v>
      </c>
      <c r="B8" s="69" t="s">
        <v>66</v>
      </c>
      <c r="C8" s="69" t="s">
        <v>68</v>
      </c>
      <c r="D8" s="70" t="s">
        <v>121</v>
      </c>
      <c r="E8" s="69" t="s">
        <v>65</v>
      </c>
      <c r="F8" s="69" t="s">
        <v>48</v>
      </c>
      <c r="G8" s="65" t="s">
        <v>127</v>
      </c>
      <c r="H8" s="71">
        <v>128</v>
      </c>
      <c r="I8" s="63">
        <v>14</v>
      </c>
      <c r="J8" s="63">
        <f t="shared" si="0"/>
        <v>33</v>
      </c>
    </row>
    <row r="9" spans="1:10" ht="16" x14ac:dyDescent="0.35">
      <c r="A9" s="69" t="s">
        <v>153</v>
      </c>
      <c r="B9" s="69" t="s">
        <v>66</v>
      </c>
      <c r="C9" s="69" t="s">
        <v>68</v>
      </c>
      <c r="D9" s="70" t="s">
        <v>121</v>
      </c>
      <c r="E9" s="69" t="s">
        <v>65</v>
      </c>
      <c r="F9" s="69" t="s">
        <v>49</v>
      </c>
      <c r="G9" s="65" t="s">
        <v>128</v>
      </c>
      <c r="H9" s="71">
        <v>128</v>
      </c>
      <c r="I9" s="63">
        <v>3</v>
      </c>
      <c r="J9" s="63">
        <f t="shared" si="0"/>
        <v>7</v>
      </c>
    </row>
    <row r="10" spans="1:10" ht="16" x14ac:dyDescent="0.35">
      <c r="A10" s="69" t="s">
        <v>153</v>
      </c>
      <c r="B10" s="69" t="s">
        <v>66</v>
      </c>
      <c r="C10" s="69" t="s">
        <v>68</v>
      </c>
      <c r="D10" s="70" t="s">
        <v>121</v>
      </c>
      <c r="E10" s="69" t="s">
        <v>65</v>
      </c>
      <c r="F10" s="69" t="s">
        <v>50</v>
      </c>
      <c r="G10" s="65" t="s">
        <v>129</v>
      </c>
      <c r="H10" s="71">
        <v>128</v>
      </c>
      <c r="I10" s="63">
        <v>0</v>
      </c>
      <c r="J10" s="63">
        <f t="shared" si="0"/>
        <v>0</v>
      </c>
    </row>
    <row r="11" spans="1:10" ht="16" x14ac:dyDescent="0.35">
      <c r="A11" s="69"/>
      <c r="B11" s="69"/>
      <c r="D11" s="70"/>
      <c r="I11" s="63"/>
      <c r="J11" s="63"/>
    </row>
    <row r="12" spans="1:10" ht="16" x14ac:dyDescent="0.35">
      <c r="A12" s="69" t="s">
        <v>152</v>
      </c>
      <c r="B12" s="69" t="s">
        <v>66</v>
      </c>
      <c r="C12" s="69" t="s">
        <v>78</v>
      </c>
      <c r="D12" s="70" t="s">
        <v>121</v>
      </c>
      <c r="E12" s="69" t="s">
        <v>65</v>
      </c>
      <c r="F12" s="69" t="s">
        <v>56</v>
      </c>
      <c r="G12" s="65" t="s">
        <v>130</v>
      </c>
      <c r="H12" s="71">
        <v>128</v>
      </c>
      <c r="I12" s="63">
        <v>5</v>
      </c>
      <c r="J12" s="63">
        <f t="shared" si="0"/>
        <v>12</v>
      </c>
    </row>
    <row r="13" spans="1:10" ht="16" x14ac:dyDescent="0.35">
      <c r="A13" s="69" t="s">
        <v>152</v>
      </c>
      <c r="B13" s="69" t="s">
        <v>66</v>
      </c>
      <c r="C13" s="69" t="s">
        <v>78</v>
      </c>
      <c r="D13" s="70" t="s">
        <v>121</v>
      </c>
      <c r="E13" s="69" t="s">
        <v>65</v>
      </c>
      <c r="F13" s="69" t="s">
        <v>51</v>
      </c>
      <c r="G13" s="65" t="s">
        <v>131</v>
      </c>
      <c r="H13" s="71">
        <v>128</v>
      </c>
      <c r="I13" s="63">
        <v>6</v>
      </c>
      <c r="J13" s="63">
        <f t="shared" si="0"/>
        <v>14</v>
      </c>
    </row>
    <row r="14" spans="1:10" ht="16" x14ac:dyDescent="0.35">
      <c r="A14" s="69" t="s">
        <v>152</v>
      </c>
      <c r="B14" s="69" t="s">
        <v>66</v>
      </c>
      <c r="C14" s="69" t="s">
        <v>78</v>
      </c>
      <c r="D14" s="70" t="s">
        <v>121</v>
      </c>
      <c r="E14" s="69" t="s">
        <v>65</v>
      </c>
      <c r="F14" s="69" t="s">
        <v>45</v>
      </c>
      <c r="G14" s="65" t="s">
        <v>132</v>
      </c>
      <c r="H14" s="71">
        <v>128</v>
      </c>
      <c r="I14" s="63">
        <v>22</v>
      </c>
      <c r="J14" s="63">
        <f t="shared" si="0"/>
        <v>51</v>
      </c>
    </row>
    <row r="15" spans="1:10" ht="16" x14ac:dyDescent="0.35">
      <c r="A15" s="69" t="s">
        <v>152</v>
      </c>
      <c r="B15" s="69" t="s">
        <v>66</v>
      </c>
      <c r="C15" s="69" t="s">
        <v>78</v>
      </c>
      <c r="D15" s="70" t="s">
        <v>121</v>
      </c>
      <c r="E15" s="69" t="s">
        <v>65</v>
      </c>
      <c r="F15" s="69" t="s">
        <v>46</v>
      </c>
      <c r="G15" s="65" t="s">
        <v>133</v>
      </c>
      <c r="H15" s="71">
        <v>128</v>
      </c>
      <c r="I15" s="63">
        <v>19</v>
      </c>
      <c r="J15" s="63">
        <f t="shared" si="0"/>
        <v>44</v>
      </c>
    </row>
    <row r="16" spans="1:10" ht="16" x14ac:dyDescent="0.35">
      <c r="A16" s="69" t="s">
        <v>152</v>
      </c>
      <c r="B16" s="69" t="s">
        <v>66</v>
      </c>
      <c r="C16" s="69" t="s">
        <v>78</v>
      </c>
      <c r="D16" s="70" t="s">
        <v>121</v>
      </c>
      <c r="E16" s="69" t="s">
        <v>65</v>
      </c>
      <c r="F16" s="69" t="s">
        <v>47</v>
      </c>
      <c r="G16" s="65" t="s">
        <v>134</v>
      </c>
      <c r="H16" s="71">
        <v>128</v>
      </c>
      <c r="I16" s="63">
        <v>13</v>
      </c>
      <c r="J16" s="63">
        <f t="shared" si="0"/>
        <v>30</v>
      </c>
    </row>
    <row r="17" spans="1:10" ht="16" x14ac:dyDescent="0.35">
      <c r="A17" s="69" t="s">
        <v>152</v>
      </c>
      <c r="B17" s="69" t="s">
        <v>66</v>
      </c>
      <c r="C17" s="69" t="s">
        <v>78</v>
      </c>
      <c r="D17" s="70" t="s">
        <v>121</v>
      </c>
      <c r="E17" s="69" t="s">
        <v>65</v>
      </c>
      <c r="F17" s="69" t="s">
        <v>48</v>
      </c>
      <c r="G17" s="65" t="s">
        <v>135</v>
      </c>
      <c r="H17" s="71">
        <v>128</v>
      </c>
      <c r="I17" s="63">
        <v>6</v>
      </c>
      <c r="J17" s="63">
        <f t="shared" si="0"/>
        <v>14</v>
      </c>
    </row>
    <row r="18" spans="1:10" ht="16" x14ac:dyDescent="0.35">
      <c r="A18" s="69" t="s">
        <v>152</v>
      </c>
      <c r="B18" s="69" t="s">
        <v>66</v>
      </c>
      <c r="C18" s="69" t="s">
        <v>78</v>
      </c>
      <c r="D18" s="70" t="s">
        <v>121</v>
      </c>
      <c r="E18" s="69" t="s">
        <v>65</v>
      </c>
      <c r="F18" s="69" t="s">
        <v>49</v>
      </c>
      <c r="G18" s="65" t="s">
        <v>136</v>
      </c>
      <c r="H18" s="71">
        <v>128</v>
      </c>
      <c r="I18" s="63">
        <v>6</v>
      </c>
      <c r="J18" s="63">
        <f t="shared" si="0"/>
        <v>14</v>
      </c>
    </row>
    <row r="19" spans="1:10" ht="16" x14ac:dyDescent="0.35">
      <c r="A19" s="69" t="s">
        <v>152</v>
      </c>
      <c r="B19" s="69" t="s">
        <v>66</v>
      </c>
      <c r="C19" s="69" t="s">
        <v>78</v>
      </c>
      <c r="D19" s="70" t="s">
        <v>121</v>
      </c>
      <c r="E19" s="69" t="s">
        <v>65</v>
      </c>
      <c r="F19" s="69" t="s">
        <v>50</v>
      </c>
      <c r="G19" s="65" t="s">
        <v>137</v>
      </c>
      <c r="H19" s="71">
        <v>128</v>
      </c>
      <c r="I19" s="63">
        <v>0</v>
      </c>
      <c r="J19" s="63">
        <f t="shared" si="0"/>
        <v>0</v>
      </c>
    </row>
    <row r="20" spans="1:10" ht="16" x14ac:dyDescent="0.35">
      <c r="A20" s="69"/>
      <c r="B20" s="69"/>
      <c r="C20" s="69"/>
      <c r="D20" s="70"/>
      <c r="E20" s="69"/>
      <c r="F20" s="69"/>
      <c r="G20" s="65"/>
      <c r="H20" s="71"/>
      <c r="I20" s="63"/>
      <c r="J20" s="63"/>
    </row>
    <row r="21" spans="1:10" ht="16" x14ac:dyDescent="0.35">
      <c r="A21" s="69" t="s">
        <v>154</v>
      </c>
      <c r="B21" s="69" t="s">
        <v>66</v>
      </c>
      <c r="C21" s="69" t="s">
        <v>87</v>
      </c>
      <c r="D21" s="70" t="s">
        <v>121</v>
      </c>
      <c r="E21" s="69" t="s">
        <v>65</v>
      </c>
      <c r="F21" s="69" t="s">
        <v>56</v>
      </c>
      <c r="G21" s="65" t="s">
        <v>138</v>
      </c>
      <c r="H21" s="71">
        <v>128</v>
      </c>
      <c r="I21" s="63">
        <v>4</v>
      </c>
      <c r="J21" s="63">
        <f t="shared" si="0"/>
        <v>10</v>
      </c>
    </row>
    <row r="22" spans="1:10" ht="16" x14ac:dyDescent="0.35">
      <c r="A22" s="69" t="s">
        <v>154</v>
      </c>
      <c r="B22" s="69" t="s">
        <v>66</v>
      </c>
      <c r="C22" s="69" t="s">
        <v>87</v>
      </c>
      <c r="D22" s="70" t="s">
        <v>121</v>
      </c>
      <c r="E22" s="69" t="s">
        <v>65</v>
      </c>
      <c r="F22" s="69" t="s">
        <v>51</v>
      </c>
      <c r="G22" s="65" t="s">
        <v>139</v>
      </c>
      <c r="H22" s="71">
        <v>128</v>
      </c>
      <c r="I22" s="63">
        <v>14</v>
      </c>
      <c r="J22" s="63">
        <f t="shared" si="0"/>
        <v>33</v>
      </c>
    </row>
    <row r="23" spans="1:10" ht="16" x14ac:dyDescent="0.35">
      <c r="A23" s="69" t="s">
        <v>154</v>
      </c>
      <c r="B23" s="69" t="s">
        <v>66</v>
      </c>
      <c r="C23" s="69" t="s">
        <v>87</v>
      </c>
      <c r="D23" s="70" t="s">
        <v>121</v>
      </c>
      <c r="E23" s="69" t="s">
        <v>65</v>
      </c>
      <c r="F23" s="69" t="s">
        <v>45</v>
      </c>
      <c r="G23" s="65" t="s">
        <v>140</v>
      </c>
      <c r="H23" s="71">
        <v>128</v>
      </c>
      <c r="I23" s="63">
        <v>28</v>
      </c>
      <c r="J23" s="63">
        <f t="shared" si="0"/>
        <v>65</v>
      </c>
    </row>
    <row r="24" spans="1:10" ht="16" x14ac:dyDescent="0.35">
      <c r="A24" s="69" t="s">
        <v>154</v>
      </c>
      <c r="B24" s="69" t="s">
        <v>66</v>
      </c>
      <c r="C24" s="69" t="s">
        <v>87</v>
      </c>
      <c r="D24" s="70" t="s">
        <v>121</v>
      </c>
      <c r="E24" s="69" t="s">
        <v>65</v>
      </c>
      <c r="F24" s="69" t="s">
        <v>46</v>
      </c>
      <c r="G24" s="65" t="s">
        <v>141</v>
      </c>
      <c r="H24" s="71">
        <v>128</v>
      </c>
      <c r="I24" s="63">
        <v>55</v>
      </c>
      <c r="J24" s="63">
        <f t="shared" si="0"/>
        <v>127</v>
      </c>
    </row>
    <row r="25" spans="1:10" ht="16" x14ac:dyDescent="0.35">
      <c r="A25" s="69" t="s">
        <v>154</v>
      </c>
      <c r="B25" s="69" t="s">
        <v>66</v>
      </c>
      <c r="C25" s="69" t="s">
        <v>87</v>
      </c>
      <c r="D25" s="70" t="s">
        <v>121</v>
      </c>
      <c r="E25" s="69" t="s">
        <v>65</v>
      </c>
      <c r="F25" s="69" t="s">
        <v>47</v>
      </c>
      <c r="G25" s="65" t="s">
        <v>142</v>
      </c>
      <c r="H25" s="71">
        <v>128</v>
      </c>
      <c r="I25" s="63">
        <v>38</v>
      </c>
      <c r="J25" s="63">
        <f t="shared" si="0"/>
        <v>88</v>
      </c>
    </row>
    <row r="26" spans="1:10" ht="16" x14ac:dyDescent="0.35">
      <c r="A26" s="69" t="s">
        <v>154</v>
      </c>
      <c r="B26" s="69" t="s">
        <v>66</v>
      </c>
      <c r="C26" s="69" t="s">
        <v>87</v>
      </c>
      <c r="D26" s="70" t="s">
        <v>121</v>
      </c>
      <c r="E26" s="69" t="s">
        <v>65</v>
      </c>
      <c r="F26" s="69" t="s">
        <v>48</v>
      </c>
      <c r="G26" s="65" t="s">
        <v>143</v>
      </c>
      <c r="H26" s="71">
        <v>128</v>
      </c>
      <c r="I26" s="63">
        <v>20</v>
      </c>
      <c r="J26" s="63">
        <f t="shared" si="0"/>
        <v>46</v>
      </c>
    </row>
    <row r="27" spans="1:10" ht="16" x14ac:dyDescent="0.35">
      <c r="A27" s="69" t="s">
        <v>154</v>
      </c>
      <c r="B27" s="69" t="s">
        <v>66</v>
      </c>
      <c r="C27" s="69" t="s">
        <v>87</v>
      </c>
      <c r="D27" s="70" t="s">
        <v>121</v>
      </c>
      <c r="E27" s="69" t="s">
        <v>65</v>
      </c>
      <c r="F27" s="69" t="s">
        <v>49</v>
      </c>
      <c r="G27" s="65" t="s">
        <v>144</v>
      </c>
      <c r="H27" s="71">
        <v>128</v>
      </c>
      <c r="I27" s="63">
        <v>7</v>
      </c>
      <c r="J27" s="63">
        <f t="shared" si="0"/>
        <v>17</v>
      </c>
    </row>
    <row r="28" spans="1:10" ht="16" x14ac:dyDescent="0.35">
      <c r="A28" s="69" t="s">
        <v>154</v>
      </c>
      <c r="B28" s="69" t="s">
        <v>66</v>
      </c>
      <c r="C28" s="69" t="s">
        <v>87</v>
      </c>
      <c r="D28" s="70" t="s">
        <v>121</v>
      </c>
      <c r="E28" s="69" t="s">
        <v>65</v>
      </c>
      <c r="F28" s="69" t="s">
        <v>50</v>
      </c>
      <c r="G28" s="65" t="s">
        <v>145</v>
      </c>
      <c r="H28" s="71">
        <v>128</v>
      </c>
      <c r="I28" s="63">
        <v>5</v>
      </c>
      <c r="J28" s="63">
        <f t="shared" si="0"/>
        <v>12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F3C9F-6AA5-4A52-9B7A-356209B46843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BFC80023-8C5B-4E5F-9AA4-3A04C98DB2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4BACC7-8B69-4515-BE59-AD8C7074E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PUR.QT-2.BM1</vt:lpstr>
      <vt:lpstr>M-0225-KT-5695</vt:lpstr>
      <vt:lpstr>M-0225-KT-5693</vt:lpstr>
      <vt:lpstr>M-0225-KB-5691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Nguyen Ngoc Hanh</dc:creator>
  <cp:lastModifiedBy>Dieu Cao Thi Hong</cp:lastModifiedBy>
  <cp:lastPrinted>2024-04-22T03:10:16Z</cp:lastPrinted>
  <dcterms:created xsi:type="dcterms:W3CDTF">2021-05-28T08:44:05Z</dcterms:created>
  <dcterms:modified xsi:type="dcterms:W3CDTF">2025-01-02T06:49:22Z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