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8. GRAPHIC 4/"/>
    </mc:Choice>
  </mc:AlternateContent>
  <xr:revisionPtr revIDLastSave="122" documentId="8_{AFF32104-AE22-4457-8AAF-E996DEAD060F}" xr6:coauthVersionLast="47" xr6:coauthVersionMax="47" xr10:uidLastSave="{51123998-E15E-498D-90BE-1613EFD8A704}"/>
  <bookViews>
    <workbookView xWindow="-110" yWindow="-110" windowWidth="19420" windowHeight="10300" xr2:uid="{09AC5575-CD21-44A4-B8B2-604F69015AD4}"/>
  </bookViews>
  <sheets>
    <sheet name="PUR.QT-2.BM1" sheetId="3" r:id="rId1"/>
    <sheet name="M-0125-KB-5672" sheetId="1" r:id="rId2"/>
  </sheets>
  <externalReferences>
    <externalReference r:id="rId3"/>
  </externalReferences>
  <definedNames>
    <definedName name="_Fill" hidden="1">#REF!</definedName>
    <definedName name="INTERNAL_INVOICE">[1]UN!#REF!</definedName>
    <definedName name="KKKKK">[1]UN!#REF!</definedName>
    <definedName name="_xlnm.Print_Area" localSheetId="0">'PUR.QT-2.BM1'!$A$1:$N$17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I11" i="3"/>
  <c r="G37" i="1" l="1"/>
  <c r="H37" i="1"/>
  <c r="H29" i="1"/>
  <c r="H30" i="1"/>
  <c r="H31" i="1"/>
  <c r="H32" i="1"/>
  <c r="H33" i="1"/>
  <c r="H34" i="1"/>
  <c r="H35" i="1"/>
  <c r="H36" i="1"/>
  <c r="G2" i="1"/>
  <c r="H21" i="1" l="1"/>
  <c r="H22" i="1"/>
  <c r="H23" i="1"/>
  <c r="H24" i="1"/>
  <c r="H25" i="1"/>
  <c r="H26" i="1"/>
  <c r="H27" i="1"/>
  <c r="H20" i="1"/>
  <c r="H12" i="1"/>
  <c r="H13" i="1"/>
  <c r="H14" i="1"/>
  <c r="H15" i="1"/>
  <c r="H16" i="1"/>
  <c r="H17" i="1"/>
  <c r="H18" i="1"/>
  <c r="H11" i="1"/>
  <c r="H5" i="1"/>
  <c r="H4" i="1"/>
  <c r="H3" i="1"/>
  <c r="H6" i="1"/>
  <c r="H7" i="1"/>
  <c r="H8" i="1"/>
  <c r="H9" i="1"/>
  <c r="H2" i="1"/>
  <c r="I14" i="3" l="1"/>
  <c r="H7" i="3"/>
  <c r="K11" i="3" l="1"/>
  <c r="M11" i="3" s="1"/>
  <c r="M14" i="3" s="1"/>
  <c r="K14" i="3" l="1"/>
</calcChain>
</file>

<file path=xl/sharedStrings.xml><?xml version="1.0" encoding="utf-8"?>
<sst xmlns="http://schemas.openxmlformats.org/spreadsheetml/2006/main" count="234" uniqueCount="102">
  <si>
    <t>DESCRIPTION</t>
  </si>
  <si>
    <t>ALTERNATE COLOUR NAME</t>
  </si>
  <si>
    <t>STYLE #</t>
  </si>
  <si>
    <t>SIZE</t>
  </si>
  <si>
    <t>SKU</t>
  </si>
  <si>
    <t>WOBBLE OVAL LS T-SHIRT</t>
  </si>
  <si>
    <t>BLACK</t>
  </si>
  <si>
    <t>M-0126-KT-6727</t>
  </si>
  <si>
    <t>XXS</t>
  </si>
  <si>
    <t>XS</t>
  </si>
  <si>
    <t>SM</t>
  </si>
  <si>
    <t>MD</t>
  </si>
  <si>
    <t>LG</t>
  </si>
  <si>
    <t>XL</t>
  </si>
  <si>
    <t>2X</t>
  </si>
  <si>
    <t>3X</t>
  </si>
  <si>
    <t>ITEM TYPE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</si>
  <si>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</si>
  <si>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</si>
  <si>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</si>
  <si>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</si>
  <si>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</si>
  <si>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</si>
  <si>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</si>
  <si>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</si>
  <si>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</si>
  <si>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</si>
  <si>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</si>
  <si>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</si>
  <si>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</si>
  <si>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</si>
  <si>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</si>
  <si>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</si>
  <si>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</si>
  <si>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O08  SS26   G2918</t>
  </si>
  <si>
    <t xml:space="preserve">TEL / FAX : </t>
  </si>
  <si>
    <t>GARMENT EXIT DATE :</t>
  </si>
  <si>
    <t>ORDERED BY :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</si>
  <si>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</si>
  <si>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</si>
  <si>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</si>
  <si>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</si>
  <si>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</si>
  <si>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</si>
  <si>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</si>
  <si>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</si>
  <si>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</si>
  <si>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</si>
  <si>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</si>
  <si>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</si>
  <si>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</si>
  <si>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</si>
  <si>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</si>
  <si>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</si>
  <si>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</si>
  <si>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</si>
  <si>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</si>
  <si>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</si>
  <si>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</si>
  <si>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</si>
  <si>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</si>
  <si>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QUANTITY</t>
  </si>
  <si>
    <t>ORDER QUANTITY</t>
  </si>
  <si>
    <t>Short - Active</t>
  </si>
  <si>
    <t>M-0125-KB-5672-BK-08</t>
  </si>
  <si>
    <t>M-0125-KB-5672-BK-01</t>
  </si>
  <si>
    <t>M-0125-KB-5672-BK-02</t>
  </si>
  <si>
    <t>M-0125-KB-5672-BK-03</t>
  </si>
  <si>
    <t>M-0125-KB-5672-BK-04</t>
  </si>
  <si>
    <t>M-0125-KB-5672-BK-05</t>
  </si>
  <si>
    <t>M-0125-KB-5672-BK-06</t>
  </si>
  <si>
    <t>M-0125-KB-5672-BK-07</t>
  </si>
  <si>
    <t>M-0125-KB-5672-WT-08</t>
  </si>
  <si>
    <t>M-0125-KB-5672-WT-01</t>
  </si>
  <si>
    <t>M-0125-KB-5672-WT-02</t>
  </si>
  <si>
    <t>M-0125-KB-5672-WT-03</t>
  </si>
  <si>
    <t>M-0125-KB-5672-WT-04</t>
  </si>
  <si>
    <t>M-0125-KB-5672-WT-05</t>
  </si>
  <si>
    <t>M-0125-KB-5672-WT-06</t>
  </si>
  <si>
    <t>M-0125-KB-5672-WT-07</t>
  </si>
  <si>
    <t>NIGHT OWL NAVY</t>
  </si>
  <si>
    <t>M-0125-KB-5672-NVB-08</t>
  </si>
  <si>
    <t>M-0125-KB-5672-NVB-01</t>
  </si>
  <si>
    <t>M-0125-KB-5672-NVB-02</t>
  </si>
  <si>
    <t>M-0125-KB-5672-NVB-03</t>
  </si>
  <si>
    <t>M-0125-KB-5672-NVB-04</t>
  </si>
  <si>
    <t>M-0125-KB-5672-NVB-05</t>
  </si>
  <si>
    <t>M-0125-KB-5672-NVB-06</t>
  </si>
  <si>
    <t>M-0125-KB-5672-NVB-07</t>
  </si>
  <si>
    <t>DEEP RED</t>
  </si>
  <si>
    <t>M-0125-KB-5672-BRD-08</t>
  </si>
  <si>
    <t>M-0125-KB-5672-BRD-01</t>
  </si>
  <si>
    <t>M-0125-KB-5672-BRD-02</t>
  </si>
  <si>
    <t>M-0125-KB-5672-BRD-03</t>
  </si>
  <si>
    <t>M-0125-KB-5672-BRD-04</t>
  </si>
  <si>
    <t>M-0125-KB-5672-BRD-05</t>
  </si>
  <si>
    <t>M-0125-KB-5672-BRD-06</t>
  </si>
  <si>
    <t>M-0125-KB-5672-BRD-07</t>
  </si>
  <si>
    <t>M-0125-KB-5672</t>
  </si>
  <si>
    <t>SS26 - GRAPHIC 4</t>
  </si>
  <si>
    <t>PHUONG DO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</si>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</sst>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9" x14ac:knownFonts="1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8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Aptos Narrow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8" fillId="0" borderId="0"/>
  </cellStyleXfs>
  <cellXfs count="81">
    <xf numFmtId="0" fontId="0" fillId="0" borderId="0" xfId="0"/>
    <xf numFmtId="0" fontId="22" fillId="34" borderId="10" xfId="43" applyFont="1" applyFill="1" applyBorder="1" applyAlignment="1">
      <alignment horizontal="center" vertical="center"/>
    </xf>
    <xf numFmtId="0" fontId="23" fillId="0" borderId="10" xfId="43" applyFont="1" applyBorder="1" applyAlignment="1">
      <alignment horizontal="center" vertical="center"/>
    </xf>
    <xf numFmtId="0" fontId="1" fillId="0" borderId="0" xfId="43"/>
    <xf numFmtId="0" fontId="23" fillId="0" borderId="10" xfId="43" quotePrefix="1" applyFont="1" applyBorder="1" applyAlignment="1">
      <alignment horizontal="center"/>
    </xf>
    <xf numFmtId="0" fontId="23" fillId="0" borderId="10" xfId="43" applyFont="1" applyBorder="1" applyAlignment="1">
      <alignment horizontal="center"/>
    </xf>
    <xf numFmtId="0" fontId="25" fillId="0" borderId="0" xfId="44" applyFont="1" applyAlignment="1">
      <alignment vertical="center" wrapText="1"/>
    </xf>
    <xf numFmtId="0" fontId="26" fillId="35" borderId="11" xfId="44" applyFont="1" applyFill="1" applyBorder="1" applyAlignment="1">
      <alignment horizontal="left" vertical="center"/>
    </xf>
    <xf numFmtId="0" fontId="28" fillId="35" borderId="0" xfId="44" applyFont="1" applyFill="1" applyAlignment="1">
      <alignment vertical="top"/>
    </xf>
    <xf numFmtId="0" fontId="28" fillId="35" borderId="0" xfId="44" applyFont="1" applyFill="1" applyAlignment="1">
      <alignment horizontal="center" vertical="center"/>
    </xf>
    <xf numFmtId="0" fontId="26" fillId="35" borderId="10" xfId="44" applyFont="1" applyFill="1" applyBorder="1" applyAlignment="1">
      <alignment horizontal="right" vertical="center"/>
    </xf>
    <xf numFmtId="164" fontId="28" fillId="35" borderId="11" xfId="44" quotePrefix="1" applyNumberFormat="1" applyFont="1" applyFill="1" applyBorder="1" applyAlignment="1">
      <alignment horizontal="center" vertical="center"/>
    </xf>
    <xf numFmtId="15" fontId="26" fillId="35" borderId="10" xfId="44" quotePrefix="1" applyNumberFormat="1" applyFont="1" applyFill="1" applyBorder="1" applyAlignment="1">
      <alignment horizontal="center" vertical="center"/>
    </xf>
    <xf numFmtId="15" fontId="28" fillId="35" borderId="10" xfId="44" applyNumberFormat="1" applyFont="1" applyFill="1" applyBorder="1" applyAlignment="1">
      <alignment horizontal="center" vertical="center"/>
    </xf>
    <xf numFmtId="0" fontId="26" fillId="35" borderId="14" xfId="44" applyFont="1" applyFill="1" applyBorder="1" applyAlignment="1">
      <alignment horizontal="left" vertical="center"/>
    </xf>
    <xf numFmtId="164" fontId="28" fillId="35" borderId="14" xfId="44" quotePrefix="1" applyNumberFormat="1" applyFont="1" applyFill="1" applyBorder="1" applyAlignment="1">
      <alignment horizontal="center" vertical="center"/>
    </xf>
    <xf numFmtId="0" fontId="26" fillId="35" borderId="10" xfId="45" quotePrefix="1" applyFont="1" applyFill="1" applyBorder="1" applyAlignment="1">
      <alignment horizontal="center" vertical="center"/>
    </xf>
    <xf numFmtId="0" fontId="31" fillId="35" borderId="11" xfId="46" applyFont="1" applyFill="1" applyBorder="1" applyAlignment="1" applyProtection="1">
      <alignment vertical="top"/>
    </xf>
    <xf numFmtId="0" fontId="32" fillId="0" borderId="10" xfId="43" applyFont="1" applyBorder="1" applyAlignment="1">
      <alignment horizontal="center"/>
    </xf>
    <xf numFmtId="165" fontId="28" fillId="35" borderId="0" xfId="44" applyNumberFormat="1" applyFont="1" applyFill="1" applyAlignment="1">
      <alignment horizontal="center" vertical="center"/>
    </xf>
    <xf numFmtId="0" fontId="28" fillId="35" borderId="10" xfId="44" applyFont="1" applyFill="1" applyBorder="1" applyAlignment="1">
      <alignment horizontal="center" vertical="center"/>
    </xf>
    <xf numFmtId="0" fontId="28" fillId="35" borderId="15" xfId="44" applyFont="1" applyFill="1" applyBorder="1" applyAlignment="1">
      <alignment horizontal="center" vertical="center"/>
    </xf>
    <xf numFmtId="164" fontId="28" fillId="35" borderId="15" xfId="44" applyNumberFormat="1" applyFont="1" applyFill="1" applyBorder="1" applyAlignment="1">
      <alignment horizontal="center" vertical="center"/>
    </xf>
    <xf numFmtId="0" fontId="26" fillId="35" borderId="0" xfId="44" applyFont="1" applyFill="1" applyAlignment="1">
      <alignment horizontal="center" vertical="center"/>
    </xf>
    <xf numFmtId="0" fontId="26" fillId="36" borderId="10" xfId="44" applyFont="1" applyFill="1" applyBorder="1" applyAlignment="1">
      <alignment horizontal="center" vertical="center"/>
    </xf>
    <xf numFmtId="0" fontId="26" fillId="36" borderId="10" xfId="44" applyFont="1" applyFill="1" applyBorder="1" applyAlignment="1">
      <alignment horizontal="center" vertical="center" wrapText="1"/>
    </xf>
    <xf numFmtId="164" fontId="26" fillId="36" borderId="10" xfId="44" applyNumberFormat="1" applyFont="1" applyFill="1" applyBorder="1" applyAlignment="1">
      <alignment horizontal="center" vertical="center"/>
    </xf>
    <xf numFmtId="0" fontId="33" fillId="37" borderId="10" xfId="44" applyFont="1" applyFill="1" applyBorder="1" applyAlignment="1">
      <alignment horizontal="center" vertical="center" wrapText="1"/>
    </xf>
    <xf numFmtId="0" fontId="34" fillId="37" borderId="10" xfId="44" applyFont="1" applyFill="1" applyBorder="1" applyAlignment="1">
      <alignment vertical="center" wrapText="1"/>
    </xf>
    <xf numFmtId="0" fontId="33" fillId="37" borderId="10" xfId="44" quotePrefix="1" applyFont="1" applyFill="1" applyBorder="1" applyAlignment="1">
      <alignment horizontal="left" vertical="center" wrapText="1"/>
    </xf>
    <xf numFmtId="0" fontId="29" fillId="37" borderId="10" xfId="44" applyFont="1" applyFill="1" applyBorder="1" applyAlignment="1">
      <alignment horizontal="center" vertical="center" wrapText="1"/>
    </xf>
    <xf numFmtId="1" fontId="35" fillId="37" borderId="10" xfId="45" applyNumberFormat="1" applyFont="1" applyFill="1" applyBorder="1" applyAlignment="1">
      <alignment horizontal="left" vertical="center"/>
    </xf>
    <xf numFmtId="0" fontId="29" fillId="37" borderId="10" xfId="44" applyFont="1" applyFill="1" applyBorder="1" applyAlignment="1">
      <alignment horizontal="center" vertical="center"/>
    </xf>
    <xf numFmtId="3" fontId="35" fillId="0" borderId="10" xfId="45" applyNumberFormat="1" applyFont="1" applyBorder="1" applyAlignment="1">
      <alignment horizontal="center" vertical="center"/>
    </xf>
    <xf numFmtId="164" fontId="29" fillId="37" borderId="10" xfId="44" applyNumberFormat="1" applyFont="1" applyFill="1" applyBorder="1" applyAlignment="1">
      <alignment horizontal="center" vertical="center"/>
    </xf>
    <xf numFmtId="164" fontId="36" fillId="37" borderId="10" xfId="47" applyNumberFormat="1" applyFont="1" applyFill="1" applyBorder="1" applyAlignment="1">
      <alignment horizontal="center" vertical="center" wrapText="1"/>
    </xf>
    <xf numFmtId="167" fontId="33" fillId="37" borderId="10" xfId="48" applyNumberFormat="1" applyFont="1" applyFill="1" applyBorder="1" applyAlignment="1">
      <alignment horizontal="center" vertical="center" wrapText="1"/>
    </xf>
    <xf numFmtId="0" fontId="1" fillId="0" borderId="0" xfId="43" applyAlignment="1">
      <alignment vertical="center"/>
    </xf>
    <xf numFmtId="0" fontId="33" fillId="38" borderId="17" xfId="44" applyFont="1" applyFill="1" applyBorder="1" applyAlignment="1">
      <alignment horizontal="center" vertical="center"/>
    </xf>
    <xf numFmtId="0" fontId="34" fillId="38" borderId="17" xfId="44" applyFont="1" applyFill="1" applyBorder="1" applyAlignment="1">
      <alignment horizontal="center" vertical="center"/>
    </xf>
    <xf numFmtId="0" fontId="33" fillId="38" borderId="17" xfId="44" applyFont="1" applyFill="1" applyBorder="1" applyAlignment="1">
      <alignment horizontal="center" vertical="center" wrapText="1"/>
    </xf>
    <xf numFmtId="0" fontId="38" fillId="38" borderId="17" xfId="44" applyFont="1" applyFill="1" applyBorder="1" applyAlignment="1">
      <alignment horizontal="center" vertical="center"/>
    </xf>
    <xf numFmtId="1" fontId="39" fillId="38" borderId="17" xfId="45" applyNumberFormat="1" applyFont="1" applyFill="1" applyBorder="1" applyAlignment="1">
      <alignment horizontal="center" vertical="center"/>
    </xf>
    <xf numFmtId="3" fontId="40" fillId="38" borderId="17" xfId="45" applyNumberFormat="1" applyFont="1" applyFill="1" applyBorder="1" applyAlignment="1">
      <alignment horizontal="center" vertical="center"/>
    </xf>
    <xf numFmtId="164" fontId="33" fillId="38" borderId="17" xfId="44" applyNumberFormat="1" applyFont="1" applyFill="1" applyBorder="1" applyAlignment="1">
      <alignment horizontal="center" vertical="center"/>
    </xf>
    <xf numFmtId="164" fontId="33" fillId="38" borderId="17" xfId="47" applyNumberFormat="1" applyFont="1" applyFill="1" applyBorder="1" applyAlignment="1">
      <alignment horizontal="center" vertical="center" wrapText="1"/>
    </xf>
    <xf numFmtId="167" fontId="33" fillId="38" borderId="17" xfId="48" applyNumberFormat="1" applyFont="1" applyFill="1" applyBorder="1" applyAlignment="1">
      <alignment horizontal="center" vertical="center"/>
    </xf>
    <xf numFmtId="0" fontId="41" fillId="35" borderId="0" xfId="44" applyFont="1" applyFill="1" applyAlignment="1">
      <alignment horizontal="center" vertical="center" wrapText="1"/>
    </xf>
    <xf numFmtId="0" fontId="42" fillId="35" borderId="0" xfId="44" applyFont="1" applyFill="1" applyAlignment="1">
      <alignment horizontal="center" vertical="center" wrapText="1"/>
    </xf>
    <xf numFmtId="3" fontId="43" fillId="39" borderId="10" xfId="44" applyNumberFormat="1" applyFont="1" applyFill="1" applyBorder="1" applyAlignment="1">
      <alignment horizontal="center" vertical="center" wrapText="1"/>
    </xf>
    <xf numFmtId="3" fontId="43" fillId="0" borderId="10" xfId="44" applyNumberFormat="1" applyFont="1" applyBorder="1" applyAlignment="1">
      <alignment horizontal="center" vertical="center" wrapText="1"/>
    </xf>
    <xf numFmtId="164" fontId="41" fillId="35" borderId="0" xfId="44" applyNumberFormat="1" applyFont="1" applyFill="1" applyAlignment="1">
      <alignment horizontal="center" vertical="center" wrapText="1"/>
    </xf>
    <xf numFmtId="0" fontId="44" fillId="35" borderId="0" xfId="44" applyFont="1" applyFill="1" applyAlignment="1">
      <alignment horizontal="center" vertical="center"/>
    </xf>
    <xf numFmtId="14" fontId="45" fillId="35" borderId="0" xfId="44" quotePrefix="1" applyNumberFormat="1" applyFont="1" applyFill="1" applyAlignment="1">
      <alignment horizontal="center" vertical="center"/>
    </xf>
    <xf numFmtId="164" fontId="28" fillId="35" borderId="0" xfId="47" applyNumberFormat="1" applyFont="1" applyFill="1" applyAlignment="1">
      <alignment horizontal="center" vertical="center"/>
    </xf>
    <xf numFmtId="0" fontId="46" fillId="35" borderId="0" xfId="44" applyFont="1" applyFill="1" applyAlignment="1">
      <alignment horizontal="center" vertical="center"/>
    </xf>
    <xf numFmtId="0" fontId="46" fillId="0" borderId="0" xfId="44" applyFont="1" applyAlignment="1">
      <alignment vertical="center"/>
    </xf>
    <xf numFmtId="0" fontId="47" fillId="35" borderId="0" xfId="44" applyFont="1" applyFill="1" applyAlignment="1">
      <alignment horizontal="center" vertical="center"/>
    </xf>
    <xf numFmtId="0" fontId="28" fillId="0" borderId="0" xfId="44" applyFont="1" applyAlignment="1">
      <alignment horizontal="center" vertical="center"/>
    </xf>
    <xf numFmtId="164" fontId="46" fillId="35" borderId="0" xfId="44" applyNumberFormat="1" applyFont="1" applyFill="1" applyAlignment="1">
      <alignment horizontal="center" vertical="center"/>
    </xf>
    <xf numFmtId="0" fontId="23" fillId="0" borderId="0" xfId="43" applyFont="1"/>
    <xf numFmtId="0" fontId="0" fillId="0" borderId="10" xfId="0" applyBorder="1"/>
    <xf numFmtId="0" fontId="19" fillId="33" borderId="10" xfId="0" applyFont="1" applyFill="1" applyBorder="1" applyAlignment="1">
      <alignment horizontal="center"/>
    </xf>
    <xf numFmtId="0" fontId="20" fillId="0" borderId="10" xfId="0" applyFont="1" applyBorder="1"/>
    <xf numFmtId="0" fontId="0" fillId="40" borderId="10" xfId="0" applyFill="1" applyBorder="1"/>
    <xf numFmtId="0" fontId="1" fillId="0" borderId="0" xfId="43" applyAlignment="1">
      <alignment horizontal="center"/>
    </xf>
    <xf numFmtId="0" fontId="21" fillId="0" borderId="0" xfId="43" applyFont="1" applyAlignment="1">
      <alignment horizontal="center" vertical="center" wrapText="1"/>
    </xf>
    <xf numFmtId="0" fontId="27" fillId="35" borderId="11" xfId="43" applyFont="1" applyFill="1" applyBorder="1" applyAlignment="1">
      <alignment horizontal="center" vertical="top"/>
    </xf>
    <xf numFmtId="0" fontId="26" fillId="35" borderId="12" xfId="44" applyFont="1" applyFill="1" applyBorder="1" applyAlignment="1">
      <alignment horizontal="center" vertical="center"/>
    </xf>
    <xf numFmtId="0" fontId="26" fillId="35" borderId="13" xfId="44" applyFont="1" applyFill="1" applyBorder="1" applyAlignment="1">
      <alignment horizontal="center" vertical="center"/>
    </xf>
    <xf numFmtId="0" fontId="29" fillId="35" borderId="14" xfId="43" applyFont="1" applyFill="1" applyBorder="1" applyAlignment="1">
      <alignment horizontal="center" vertical="top"/>
    </xf>
    <xf numFmtId="0" fontId="28" fillId="35" borderId="12" xfId="44" applyFont="1" applyFill="1" applyBorder="1" applyAlignment="1">
      <alignment horizontal="center" vertical="center"/>
    </xf>
    <xf numFmtId="0" fontId="28" fillId="35" borderId="13" xfId="44" applyFont="1" applyFill="1" applyBorder="1" applyAlignment="1">
      <alignment horizontal="center" vertical="center"/>
    </xf>
    <xf numFmtId="0" fontId="46" fillId="0" borderId="0" xfId="44" applyFont="1" applyAlignment="1">
      <alignment horizontal="center" vertical="center" wrapText="1"/>
    </xf>
    <xf numFmtId="0" fontId="29" fillId="35" borderId="14" xfId="43" applyFont="1" applyFill="1" applyBorder="1" applyAlignment="1">
      <alignment horizontal="left" vertical="top"/>
    </xf>
    <xf numFmtId="165" fontId="28" fillId="35" borderId="10" xfId="44" applyNumberFormat="1" applyFont="1" applyFill="1" applyBorder="1" applyAlignment="1">
      <alignment horizontal="center" vertical="center"/>
    </xf>
    <xf numFmtId="0" fontId="37" fillId="37" borderId="12" xfId="44" applyFont="1" applyFill="1" applyBorder="1" applyAlignment="1">
      <alignment horizontal="right" vertical="center" wrapText="1"/>
    </xf>
    <xf numFmtId="0" fontId="37" fillId="37" borderId="16" xfId="44" applyFont="1" applyFill="1" applyBorder="1" applyAlignment="1">
      <alignment horizontal="right" vertical="center" wrapText="1"/>
    </xf>
    <xf numFmtId="0" fontId="37" fillId="37" borderId="13" xfId="44" applyFont="1" applyFill="1" applyBorder="1" applyAlignment="1">
      <alignment horizontal="right" vertical="center" wrapText="1"/>
    </xf>
    <xf numFmtId="164" fontId="43" fillId="39" borderId="12" xfId="44" applyNumberFormat="1" applyFont="1" applyFill="1" applyBorder="1" applyAlignment="1">
      <alignment horizontal="center" vertical="center" wrapText="1"/>
    </xf>
    <xf numFmtId="164" fontId="43" fillId="39" borderId="16" xfId="44" applyNumberFormat="1" applyFont="1" applyFill="1" applyBorder="1" applyAlignment="1">
      <alignment horizontal="center" vertical="center" wrapText="1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7" xr:uid="{CE22A34B-0A9B-4CC8-83DC-883B4B507F17}"/>
    <cellStyle name="Comma 74 2" xfId="48" xr:uid="{8BFBEB91-33E8-42F0-90E6-E46D749CAA1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343B7CB1-C79D-483A-BDE5-E2B01D21F364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4" xr:uid="{158F8128-F09B-44DF-A556-2242B48A5A3D}"/>
    <cellStyle name="Normal 133 3 3" xfId="45" xr:uid="{83B52813-1E18-4BA3-9904-E2D687FA7E54}"/>
    <cellStyle name="Normal 2" xfId="42" xr:uid="{8664BAF2-6918-4645-A986-3FF001887177}"/>
    <cellStyle name="Normal 3" xfId="49" xr:uid="{8EC737EF-AE7B-46AD-BECF-2D0116580085}"/>
    <cellStyle name="Normal 4" xfId="43" xr:uid="{6961FDDB-E412-481D-ACBC-2363183DFDB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11</xdr:row>
      <xdr:rowOff>99968</xdr:rowOff>
    </xdr:from>
    <xdr:to>
      <xdr:col>3</xdr:col>
      <xdr:colOff>390072</xdr:colOff>
      <xdr:row>11</xdr:row>
      <xdr:rowOff>1687285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272D3-EAAC-4706-B00B-8BA78A82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145825"/>
          <a:ext cx="2621644" cy="15873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DC93-A863-4B0A-A9B0-B60E138E88F7}">
  <sheetPr>
    <pageSetUpPr fitToPage="1"/>
  </sheetPr>
  <dimension ref="A1:W2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N6" sqref="N6"/>
    </sheetView>
  </sheetViews>
  <sheetFormatPr defaultRowHeight="14.5" x14ac:dyDescent="0.35"/>
  <cols>
    <col min="1" max="1" width="20.5546875" style="3" customWidth="1"/>
    <col min="2" max="2" width="8.88671875" style="3"/>
    <col min="3" max="3" width="12.44140625" style="3" customWidth="1"/>
    <col min="4" max="4" width="15.33203125" style="3" customWidth="1"/>
    <col min="5" max="5" width="20.77734375" style="3" customWidth="1"/>
    <col min="6" max="6" width="11" style="3" customWidth="1"/>
    <col min="7" max="7" width="27.5546875" style="3" customWidth="1"/>
    <col min="8" max="8" width="8.88671875" style="3"/>
    <col min="9" max="9" width="17.21875" style="3" customWidth="1"/>
    <col min="10" max="10" width="12.44140625" style="3" customWidth="1"/>
    <col min="11" max="11" width="14" style="3" customWidth="1"/>
    <col min="12" max="12" width="16.109375" style="3" customWidth="1"/>
    <col min="13" max="13" width="31.6640625" style="3" customWidth="1"/>
    <col min="14" max="14" width="23.21875" style="3" customWidth="1"/>
    <col min="15" max="16384" width="8.88671875" style="3"/>
  </cols>
  <sheetData>
    <row r="1" spans="1:23" ht="16.5" x14ac:dyDescent="0.3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1" t="s">
        <v>18</v>
      </c>
      <c r="N1" s="2" t="s">
        <v>19</v>
      </c>
    </row>
    <row r="2" spans="1:23" ht="16.5" x14ac:dyDescent="0.45">
      <c r="A2" s="65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1" t="s">
        <v>20</v>
      </c>
      <c r="N2" s="4" t="s">
        <v>21</v>
      </c>
    </row>
    <row r="3" spans="1:23" ht="16.5" x14ac:dyDescent="0.45">
      <c r="A3" s="65"/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1" t="s">
        <v>22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23</v>
      </c>
      <c r="B5" s="67" t="s">
        <v>24</v>
      </c>
      <c r="C5" s="67"/>
      <c r="D5" s="67"/>
      <c r="E5" s="8"/>
      <c r="F5" s="9"/>
      <c r="G5" s="10" t="s">
        <v>25</v>
      </c>
      <c r="H5" s="68" t="s">
        <v>26</v>
      </c>
      <c r="I5" s="69"/>
      <c r="J5" s="9"/>
      <c r="K5" s="9"/>
      <c r="L5" s="11"/>
      <c r="M5" s="12" t="s">
        <v>27</v>
      </c>
      <c r="N5" s="13">
        <v>45911</v>
      </c>
    </row>
    <row r="6" spans="1:23" ht="18" x14ac:dyDescent="0.35">
      <c r="A6" s="14" t="s">
        <v>28</v>
      </c>
      <c r="B6" s="70"/>
      <c r="C6" s="70"/>
      <c r="D6" s="70"/>
      <c r="E6" s="8"/>
      <c r="F6" s="9"/>
      <c r="G6" s="10" t="s">
        <v>29</v>
      </c>
      <c r="H6" s="71" t="s">
        <v>99</v>
      </c>
      <c r="I6" s="72"/>
      <c r="J6" s="9"/>
      <c r="K6" s="9"/>
      <c r="L6" s="15"/>
      <c r="M6" s="12" t="s">
        <v>30</v>
      </c>
      <c r="N6" s="16"/>
    </row>
    <row r="7" spans="1:23" ht="18" x14ac:dyDescent="0.4">
      <c r="A7" s="14" t="s">
        <v>31</v>
      </c>
      <c r="B7" s="74"/>
      <c r="C7" s="74"/>
      <c r="D7" s="17"/>
      <c r="E7" s="8"/>
      <c r="F7" s="9"/>
      <c r="G7" s="10" t="s">
        <v>32</v>
      </c>
      <c r="H7" s="75">
        <f>N5+10</f>
        <v>45921</v>
      </c>
      <c r="I7" s="75"/>
      <c r="J7" s="9"/>
      <c r="K7" s="9"/>
      <c r="L7" s="15"/>
      <c r="M7" s="12" t="s">
        <v>33</v>
      </c>
      <c r="N7" s="18" t="s">
        <v>34</v>
      </c>
    </row>
    <row r="8" spans="1:23" ht="18" x14ac:dyDescent="0.35">
      <c r="A8" s="14" t="s">
        <v>35</v>
      </c>
      <c r="B8" s="70"/>
      <c r="C8" s="70"/>
      <c r="D8" s="70"/>
      <c r="E8" s="8"/>
      <c r="F8" s="9"/>
      <c r="G8" s="10" t="s">
        <v>36</v>
      </c>
      <c r="H8" s="75">
        <v>45933</v>
      </c>
      <c r="I8" s="75"/>
      <c r="J8" s="19"/>
      <c r="K8" s="19"/>
      <c r="L8" s="15"/>
      <c r="M8" s="12" t="s">
        <v>37</v>
      </c>
      <c r="N8" s="20" t="s">
        <v>100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38</v>
      </c>
      <c r="B10" s="25" t="s">
        <v>39</v>
      </c>
      <c r="C10" s="25" t="s">
        <v>0</v>
      </c>
      <c r="D10" s="25" t="s">
        <v>40</v>
      </c>
      <c r="E10" s="25" t="s">
        <v>41</v>
      </c>
      <c r="F10" s="24" t="s">
        <v>42</v>
      </c>
      <c r="G10" s="24" t="s">
        <v>43</v>
      </c>
      <c r="H10" s="24" t="s">
        <v>44</v>
      </c>
      <c r="I10" s="25" t="s">
        <v>45</v>
      </c>
      <c r="J10" s="25" t="s">
        <v>46</v>
      </c>
      <c r="K10" s="25" t="s">
        <v>47</v>
      </c>
      <c r="L10" s="26" t="s">
        <v>48</v>
      </c>
      <c r="M10" s="24" t="s">
        <v>49</v>
      </c>
      <c r="N10" s="24" t="s">
        <v>50</v>
      </c>
    </row>
    <row r="11" spans="1:23" s="37" customFormat="1" ht="101.5" customHeight="1" x14ac:dyDescent="0.2">
      <c r="A11" s="27" t="s">
        <v>98</v>
      </c>
      <c r="B11" s="28"/>
      <c r="C11" s="27" t="s">
        <v>51</v>
      </c>
      <c r="D11" s="27" t="s">
        <v>52</v>
      </c>
      <c r="E11" s="29" t="s">
        <v>53</v>
      </c>
      <c r="F11" s="30" t="s">
        <v>54</v>
      </c>
      <c r="G11" s="31" t="s">
        <v>17</v>
      </c>
      <c r="H11" s="32" t="s">
        <v>55</v>
      </c>
      <c r="I11" s="33">
        <f>'M-0125-KB-5672'!H37</f>
        <v>2931</v>
      </c>
      <c r="J11" s="33">
        <v>0</v>
      </c>
      <c r="K11" s="33">
        <f>I11</f>
        <v>2931</v>
      </c>
      <c r="L11" s="34"/>
      <c r="M11" s="35">
        <f>K11*L11</f>
        <v>0</v>
      </c>
      <c r="N11" s="36"/>
      <c r="W11" s="37" t="s">
        <v>51</v>
      </c>
    </row>
    <row r="12" spans="1:23" s="37" customFormat="1" ht="138.5" customHeight="1" x14ac:dyDescent="0.2">
      <c r="A12" s="76" t="s">
        <v>56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</row>
    <row r="13" spans="1:23" ht="16.5" x14ac:dyDescent="0.35">
      <c r="A13" s="38"/>
      <c r="B13" s="39"/>
      <c r="C13" s="40"/>
      <c r="D13" s="40"/>
      <c r="E13" s="40"/>
      <c r="F13" s="41"/>
      <c r="G13" s="42"/>
      <c r="H13" s="38"/>
      <c r="I13" s="43"/>
      <c r="J13" s="43"/>
      <c r="K13" s="43"/>
      <c r="L13" s="44"/>
      <c r="M13" s="45"/>
      <c r="N13" s="46"/>
    </row>
    <row r="14" spans="1:23" ht="31.5" customHeight="1" x14ac:dyDescent="0.35">
      <c r="A14" s="47"/>
      <c r="B14" s="47"/>
      <c r="C14" s="47"/>
      <c r="D14" s="47"/>
      <c r="E14" s="47"/>
      <c r="F14" s="47"/>
      <c r="G14" s="48"/>
      <c r="H14" s="48" t="s">
        <v>57</v>
      </c>
      <c r="I14" s="49">
        <f>SUM(I11:I11)</f>
        <v>2931</v>
      </c>
      <c r="J14" s="50"/>
      <c r="K14" s="49">
        <f>SUM(K11:K11)</f>
        <v>2931</v>
      </c>
      <c r="L14" s="51"/>
      <c r="M14" s="79">
        <f>SUM(M11:M13)</f>
        <v>0</v>
      </c>
      <c r="N14" s="80"/>
    </row>
    <row r="15" spans="1:23" ht="16.5" x14ac:dyDescent="0.35">
      <c r="A15" s="52"/>
      <c r="B15" s="52"/>
      <c r="C15" s="53"/>
      <c r="D15" s="53"/>
      <c r="E15" s="53"/>
      <c r="F15" s="53"/>
      <c r="G15" s="9"/>
      <c r="H15" s="9"/>
      <c r="I15" s="9"/>
      <c r="J15" s="9"/>
      <c r="K15" s="9"/>
      <c r="L15" s="54"/>
      <c r="M15" s="54"/>
      <c r="N15" s="9"/>
    </row>
    <row r="16" spans="1:23" ht="16.5" x14ac:dyDescent="0.35">
      <c r="A16" s="73" t="s">
        <v>58</v>
      </c>
      <c r="B16" s="73"/>
      <c r="C16" s="73"/>
      <c r="D16" s="55"/>
      <c r="E16" s="56" t="s">
        <v>59</v>
      </c>
      <c r="F16" s="56"/>
      <c r="G16" s="55"/>
      <c r="H16" s="57"/>
      <c r="I16" s="58"/>
      <c r="J16" s="58"/>
      <c r="K16" s="58"/>
      <c r="L16" s="59" t="s">
        <v>60</v>
      </c>
      <c r="M16" s="9"/>
      <c r="N16" s="9"/>
    </row>
    <row r="17" spans="1:14" ht="16.5" x14ac:dyDescent="0.4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6.5" x14ac:dyDescent="0.4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6.5" x14ac:dyDescent="0.4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</sheetData>
  <mergeCells count="13">
    <mergeCell ref="A16:C16"/>
    <mergeCell ref="B7:C7"/>
    <mergeCell ref="H7:I7"/>
    <mergeCell ref="B8:D8"/>
    <mergeCell ref="H8:I8"/>
    <mergeCell ref="A12:N12"/>
    <mergeCell ref="M14:N14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4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FE2C-D8BD-40F1-9D9D-22BDF8794B2F}">
  <dimension ref="A1:I37"/>
  <sheetViews>
    <sheetView topLeftCell="B31" workbookViewId="0">
      <selection activeCell="P30" sqref="P30"/>
    </sheetView>
  </sheetViews>
  <sheetFormatPr defaultRowHeight="10" x14ac:dyDescent="0.2"/>
  <cols>
    <col min="1" max="1" width="23.88671875" hidden="1" customWidth="1"/>
    <col min="2" max="2" width="22.109375" bestFit="1" customWidth="1"/>
    <col min="3" max="3" width="14.44140625" hidden="1" customWidth="1"/>
    <col min="4" max="4" width="11.21875" bestFit="1" customWidth="1"/>
    <col min="5" max="5" width="4.6640625" bestFit="1" customWidth="1"/>
    <col min="6" max="6" width="21.88671875" bestFit="1" customWidth="1"/>
    <col min="7" max="7" width="9.44140625" customWidth="1"/>
    <col min="8" max="8" width="14.6640625" bestFit="1" customWidth="1"/>
  </cols>
  <sheetData>
    <row r="1" spans="1:9" x14ac:dyDescent="0.2">
      <c r="A1" s="62" t="s">
        <v>0</v>
      </c>
      <c r="B1" s="62" t="s">
        <v>1</v>
      </c>
      <c r="C1" s="62" t="s">
        <v>2</v>
      </c>
      <c r="D1" s="62" t="s">
        <v>16</v>
      </c>
      <c r="E1" s="62" t="s">
        <v>3</v>
      </c>
      <c r="F1" s="62" t="s">
        <v>4</v>
      </c>
      <c r="G1" s="62" t="s">
        <v>61</v>
      </c>
      <c r="H1" s="62" t="s">
        <v>62</v>
      </c>
      <c r="I1" s="62" t="s">
        <v>101</v>
      </c>
    </row>
    <row r="2" spans="1:9" x14ac:dyDescent="0.2">
      <c r="A2" s="61" t="s">
        <v>5</v>
      </c>
      <c r="B2" s="64" t="s">
        <v>6</v>
      </c>
      <c r="C2" s="61" t="s">
        <v>7</v>
      </c>
      <c r="D2" s="64" t="s">
        <v>63</v>
      </c>
      <c r="E2" s="64" t="s">
        <v>8</v>
      </c>
      <c r="F2" s="64" t="s">
        <v>64</v>
      </c>
      <c r="G2" s="61">
        <f>9</f>
        <v>9</v>
      </c>
      <c r="H2" s="61">
        <f>ROUNDUP(G2*2*1.2,0)</f>
        <v>22</v>
      </c>
      <c r="I2" s="61">
        <v>8</v>
      </c>
    </row>
    <row r="3" spans="1:9" x14ac:dyDescent="0.2">
      <c r="A3" s="61" t="s">
        <v>5</v>
      </c>
      <c r="B3" s="64" t="s">
        <v>6</v>
      </c>
      <c r="C3" s="61" t="s">
        <v>7</v>
      </c>
      <c r="D3" s="64" t="s">
        <v>63</v>
      </c>
      <c r="E3" s="64" t="s">
        <v>9</v>
      </c>
      <c r="F3" s="64" t="s">
        <v>65</v>
      </c>
      <c r="G3" s="61">
        <v>41</v>
      </c>
      <c r="H3" s="61">
        <f t="shared" ref="H3:H27" si="0">ROUNDUP(G3*2*1.2,0)</f>
        <v>99</v>
      </c>
      <c r="I3" s="61">
        <v>39</v>
      </c>
    </row>
    <row r="4" spans="1:9" x14ac:dyDescent="0.2">
      <c r="A4" s="61" t="s">
        <v>5</v>
      </c>
      <c r="B4" s="64" t="s">
        <v>6</v>
      </c>
      <c r="C4" s="61" t="s">
        <v>7</v>
      </c>
      <c r="D4" s="64" t="s">
        <v>63</v>
      </c>
      <c r="E4" s="64" t="s">
        <v>10</v>
      </c>
      <c r="F4" s="64" t="s">
        <v>66</v>
      </c>
      <c r="G4" s="61">
        <v>95</v>
      </c>
      <c r="H4" s="61">
        <f>ROUNDUP(G4*2*1.2,0)</f>
        <v>228</v>
      </c>
      <c r="I4" s="61">
        <v>90</v>
      </c>
    </row>
    <row r="5" spans="1:9" x14ac:dyDescent="0.2">
      <c r="A5" s="61" t="s">
        <v>5</v>
      </c>
      <c r="B5" s="64" t="s">
        <v>6</v>
      </c>
      <c r="C5" s="61" t="s">
        <v>7</v>
      </c>
      <c r="D5" s="64" t="s">
        <v>63</v>
      </c>
      <c r="E5" s="64" t="s">
        <v>11</v>
      </c>
      <c r="F5" s="64" t="s">
        <v>67</v>
      </c>
      <c r="G5" s="61">
        <v>179</v>
      </c>
      <c r="H5" s="61">
        <f>ROUNDUP(G5*2*1.2,0)</f>
        <v>430</v>
      </c>
      <c r="I5" s="61">
        <v>170</v>
      </c>
    </row>
    <row r="6" spans="1:9" x14ac:dyDescent="0.2">
      <c r="A6" s="61" t="s">
        <v>5</v>
      </c>
      <c r="B6" s="64" t="s">
        <v>6</v>
      </c>
      <c r="C6" s="61" t="s">
        <v>7</v>
      </c>
      <c r="D6" s="64" t="s">
        <v>63</v>
      </c>
      <c r="E6" s="64" t="s">
        <v>12</v>
      </c>
      <c r="F6" s="64" t="s">
        <v>68</v>
      </c>
      <c r="G6" s="61">
        <v>126</v>
      </c>
      <c r="H6" s="61">
        <f t="shared" si="0"/>
        <v>303</v>
      </c>
      <c r="I6" s="61">
        <v>120</v>
      </c>
    </row>
    <row r="7" spans="1:9" x14ac:dyDescent="0.2">
      <c r="A7" s="61" t="s">
        <v>5</v>
      </c>
      <c r="B7" s="64" t="s">
        <v>6</v>
      </c>
      <c r="C7" s="63" t="s">
        <v>7</v>
      </c>
      <c r="D7" s="64" t="s">
        <v>63</v>
      </c>
      <c r="E7" s="64" t="s">
        <v>13</v>
      </c>
      <c r="F7" s="64" t="s">
        <v>69</v>
      </c>
      <c r="G7" s="61">
        <v>42</v>
      </c>
      <c r="H7" s="61">
        <f t="shared" si="0"/>
        <v>101</v>
      </c>
      <c r="I7" s="61">
        <v>40</v>
      </c>
    </row>
    <row r="8" spans="1:9" x14ac:dyDescent="0.2">
      <c r="A8" s="61" t="s">
        <v>5</v>
      </c>
      <c r="B8" s="64" t="s">
        <v>6</v>
      </c>
      <c r="C8" s="61" t="s">
        <v>7</v>
      </c>
      <c r="D8" s="64" t="s">
        <v>63</v>
      </c>
      <c r="E8" s="64" t="s">
        <v>14</v>
      </c>
      <c r="F8" s="64" t="s">
        <v>70</v>
      </c>
      <c r="G8" s="61">
        <v>26</v>
      </c>
      <c r="H8" s="61">
        <f t="shared" si="0"/>
        <v>63</v>
      </c>
      <c r="I8" s="61">
        <v>25</v>
      </c>
    </row>
    <row r="9" spans="1:9" x14ac:dyDescent="0.2">
      <c r="A9" s="61" t="s">
        <v>5</v>
      </c>
      <c r="B9" s="64" t="s">
        <v>6</v>
      </c>
      <c r="C9" s="61" t="s">
        <v>7</v>
      </c>
      <c r="D9" s="64" t="s">
        <v>63</v>
      </c>
      <c r="E9" s="64" t="s">
        <v>15</v>
      </c>
      <c r="F9" s="64" t="s">
        <v>71</v>
      </c>
      <c r="G9" s="61">
        <v>9</v>
      </c>
      <c r="H9" s="61">
        <f t="shared" si="0"/>
        <v>22</v>
      </c>
      <c r="I9" s="61">
        <v>8</v>
      </c>
    </row>
    <row r="10" spans="1:9" x14ac:dyDescent="0.2">
      <c r="A10" s="61"/>
      <c r="B10" s="64"/>
      <c r="C10" s="61"/>
      <c r="D10" s="64"/>
      <c r="E10" s="64"/>
      <c r="F10" s="64"/>
      <c r="G10" s="61"/>
      <c r="H10" s="61"/>
      <c r="I10" s="61"/>
    </row>
    <row r="11" spans="1:9" x14ac:dyDescent="0.2">
      <c r="A11" s="61" t="s">
        <v>5</v>
      </c>
      <c r="B11" s="64" t="s">
        <v>17</v>
      </c>
      <c r="C11" s="61" t="s">
        <v>7</v>
      </c>
      <c r="D11" s="64" t="s">
        <v>63</v>
      </c>
      <c r="E11" s="64" t="s">
        <v>8</v>
      </c>
      <c r="F11" s="64" t="s">
        <v>72</v>
      </c>
      <c r="G11" s="61">
        <v>5</v>
      </c>
      <c r="H11" s="61">
        <f t="shared" si="0"/>
        <v>12</v>
      </c>
      <c r="I11" s="61">
        <v>4</v>
      </c>
    </row>
    <row r="12" spans="1:9" x14ac:dyDescent="0.2">
      <c r="A12" s="61" t="s">
        <v>5</v>
      </c>
      <c r="B12" s="64" t="s">
        <v>17</v>
      </c>
      <c r="C12" s="61" t="s">
        <v>7</v>
      </c>
      <c r="D12" s="64" t="s">
        <v>63</v>
      </c>
      <c r="E12" s="64" t="s">
        <v>9</v>
      </c>
      <c r="F12" s="64" t="s">
        <v>73</v>
      </c>
      <c r="G12" s="61">
        <v>17</v>
      </c>
      <c r="H12" s="61">
        <f t="shared" si="0"/>
        <v>41</v>
      </c>
      <c r="I12" s="61">
        <v>16</v>
      </c>
    </row>
    <row r="13" spans="1:9" x14ac:dyDescent="0.2">
      <c r="A13" s="61" t="s">
        <v>5</v>
      </c>
      <c r="B13" s="64" t="s">
        <v>17</v>
      </c>
      <c r="C13" s="61" t="s">
        <v>7</v>
      </c>
      <c r="D13" s="64" t="s">
        <v>63</v>
      </c>
      <c r="E13" s="64" t="s">
        <v>10</v>
      </c>
      <c r="F13" s="64" t="s">
        <v>74</v>
      </c>
      <c r="G13" s="61">
        <v>38</v>
      </c>
      <c r="H13" s="61">
        <f t="shared" si="0"/>
        <v>92</v>
      </c>
      <c r="I13" s="61">
        <v>36</v>
      </c>
    </row>
    <row r="14" spans="1:9" x14ac:dyDescent="0.2">
      <c r="A14" s="61" t="s">
        <v>5</v>
      </c>
      <c r="B14" s="64" t="s">
        <v>17</v>
      </c>
      <c r="C14" s="61" t="s">
        <v>7</v>
      </c>
      <c r="D14" s="64" t="s">
        <v>63</v>
      </c>
      <c r="E14" s="64" t="s">
        <v>11</v>
      </c>
      <c r="F14" s="64" t="s">
        <v>75</v>
      </c>
      <c r="G14" s="61">
        <v>69</v>
      </c>
      <c r="H14" s="61">
        <f t="shared" si="0"/>
        <v>166</v>
      </c>
      <c r="I14" s="61">
        <v>66</v>
      </c>
    </row>
    <row r="15" spans="1:9" x14ac:dyDescent="0.2">
      <c r="A15" s="61" t="s">
        <v>5</v>
      </c>
      <c r="B15" s="64" t="s">
        <v>17</v>
      </c>
      <c r="C15" s="61" t="s">
        <v>7</v>
      </c>
      <c r="D15" s="64" t="s">
        <v>63</v>
      </c>
      <c r="E15" s="64" t="s">
        <v>12</v>
      </c>
      <c r="F15" s="64" t="s">
        <v>76</v>
      </c>
      <c r="G15" s="61">
        <v>50</v>
      </c>
      <c r="H15" s="61">
        <f t="shared" si="0"/>
        <v>120</v>
      </c>
      <c r="I15" s="61">
        <v>48</v>
      </c>
    </row>
    <row r="16" spans="1:9" x14ac:dyDescent="0.2">
      <c r="A16" s="61" t="s">
        <v>5</v>
      </c>
      <c r="B16" s="64" t="s">
        <v>17</v>
      </c>
      <c r="C16" s="61" t="s">
        <v>7</v>
      </c>
      <c r="D16" s="64" t="s">
        <v>63</v>
      </c>
      <c r="E16" s="64" t="s">
        <v>13</v>
      </c>
      <c r="F16" s="64" t="s">
        <v>77</v>
      </c>
      <c r="G16" s="61">
        <v>17</v>
      </c>
      <c r="H16" s="61">
        <f t="shared" si="0"/>
        <v>41</v>
      </c>
      <c r="I16" s="61">
        <v>16</v>
      </c>
    </row>
    <row r="17" spans="1:9" x14ac:dyDescent="0.2">
      <c r="A17" s="61" t="s">
        <v>5</v>
      </c>
      <c r="B17" s="64" t="s">
        <v>17</v>
      </c>
      <c r="C17" s="61" t="s">
        <v>7</v>
      </c>
      <c r="D17" s="64" t="s">
        <v>63</v>
      </c>
      <c r="E17" s="64" t="s">
        <v>14</v>
      </c>
      <c r="F17" s="64" t="s">
        <v>78</v>
      </c>
      <c r="G17" s="61">
        <v>11</v>
      </c>
      <c r="H17" s="61">
        <f t="shared" si="0"/>
        <v>27</v>
      </c>
      <c r="I17" s="61">
        <v>10</v>
      </c>
    </row>
    <row r="18" spans="1:9" x14ac:dyDescent="0.2">
      <c r="A18" s="61" t="s">
        <v>5</v>
      </c>
      <c r="B18" s="64" t="s">
        <v>17</v>
      </c>
      <c r="C18" s="61" t="s">
        <v>7</v>
      </c>
      <c r="D18" s="64" t="s">
        <v>63</v>
      </c>
      <c r="E18" s="64" t="s">
        <v>15</v>
      </c>
      <c r="F18" s="64" t="s">
        <v>79</v>
      </c>
      <c r="G18" s="61">
        <v>5</v>
      </c>
      <c r="H18" s="61">
        <f t="shared" si="0"/>
        <v>12</v>
      </c>
      <c r="I18" s="61">
        <v>4</v>
      </c>
    </row>
    <row r="19" spans="1:9" x14ac:dyDescent="0.2">
      <c r="A19" s="61"/>
      <c r="B19" s="64"/>
      <c r="C19" s="61"/>
      <c r="D19" s="64"/>
      <c r="E19" s="64"/>
      <c r="F19" s="64"/>
      <c r="G19" s="61"/>
      <c r="H19" s="61"/>
      <c r="I19" s="61"/>
    </row>
    <row r="20" spans="1:9" x14ac:dyDescent="0.2">
      <c r="A20" s="61" t="s">
        <v>5</v>
      </c>
      <c r="B20" s="64" t="s">
        <v>80</v>
      </c>
      <c r="C20" s="61" t="s">
        <v>7</v>
      </c>
      <c r="D20" s="64" t="s">
        <v>63</v>
      </c>
      <c r="E20" s="64" t="s">
        <v>8</v>
      </c>
      <c r="F20" s="64" t="s">
        <v>81</v>
      </c>
      <c r="G20" s="61">
        <v>7</v>
      </c>
      <c r="H20" s="61">
        <f t="shared" si="0"/>
        <v>17</v>
      </c>
      <c r="I20" s="61">
        <v>6</v>
      </c>
    </row>
    <row r="21" spans="1:9" x14ac:dyDescent="0.2">
      <c r="A21" s="61" t="s">
        <v>5</v>
      </c>
      <c r="B21" s="64" t="s">
        <v>80</v>
      </c>
      <c r="C21" s="61" t="s">
        <v>7</v>
      </c>
      <c r="D21" s="64" t="s">
        <v>63</v>
      </c>
      <c r="E21" s="64" t="s">
        <v>9</v>
      </c>
      <c r="F21" s="64" t="s">
        <v>82</v>
      </c>
      <c r="G21" s="61">
        <v>25</v>
      </c>
      <c r="H21" s="61">
        <f t="shared" si="0"/>
        <v>60</v>
      </c>
      <c r="I21" s="61">
        <v>24</v>
      </c>
    </row>
    <row r="22" spans="1:9" x14ac:dyDescent="0.2">
      <c r="A22" s="61" t="s">
        <v>5</v>
      </c>
      <c r="B22" s="64" t="s">
        <v>80</v>
      </c>
      <c r="C22" s="61" t="s">
        <v>7</v>
      </c>
      <c r="D22" s="64" t="s">
        <v>63</v>
      </c>
      <c r="E22" s="64" t="s">
        <v>10</v>
      </c>
      <c r="F22" s="64" t="s">
        <v>83</v>
      </c>
      <c r="G22" s="61">
        <v>57</v>
      </c>
      <c r="H22" s="61">
        <f t="shared" si="0"/>
        <v>137</v>
      </c>
      <c r="I22" s="61">
        <v>54</v>
      </c>
    </row>
    <row r="23" spans="1:9" x14ac:dyDescent="0.2">
      <c r="A23" s="61" t="s">
        <v>5</v>
      </c>
      <c r="B23" s="64" t="s">
        <v>80</v>
      </c>
      <c r="C23" s="61" t="s">
        <v>7</v>
      </c>
      <c r="D23" s="64" t="s">
        <v>63</v>
      </c>
      <c r="E23" s="64" t="s">
        <v>11</v>
      </c>
      <c r="F23" s="64" t="s">
        <v>84</v>
      </c>
      <c r="G23" s="61">
        <v>104</v>
      </c>
      <c r="H23" s="61">
        <f t="shared" si="0"/>
        <v>250</v>
      </c>
      <c r="I23" s="61">
        <v>99</v>
      </c>
    </row>
    <row r="24" spans="1:9" x14ac:dyDescent="0.2">
      <c r="A24" s="61" t="s">
        <v>5</v>
      </c>
      <c r="B24" s="64" t="s">
        <v>80</v>
      </c>
      <c r="C24" s="61" t="s">
        <v>7</v>
      </c>
      <c r="D24" s="64" t="s">
        <v>63</v>
      </c>
      <c r="E24" s="64" t="s">
        <v>12</v>
      </c>
      <c r="F24" s="64" t="s">
        <v>85</v>
      </c>
      <c r="G24" s="61">
        <v>76</v>
      </c>
      <c r="H24" s="61">
        <f t="shared" si="0"/>
        <v>183</v>
      </c>
      <c r="I24" s="61">
        <v>72</v>
      </c>
    </row>
    <row r="25" spans="1:9" x14ac:dyDescent="0.2">
      <c r="A25" s="61" t="s">
        <v>5</v>
      </c>
      <c r="B25" s="64" t="s">
        <v>80</v>
      </c>
      <c r="C25" s="61" t="s">
        <v>7</v>
      </c>
      <c r="D25" s="64" t="s">
        <v>63</v>
      </c>
      <c r="E25" s="64" t="s">
        <v>13</v>
      </c>
      <c r="F25" s="64" t="s">
        <v>86</v>
      </c>
      <c r="G25" s="61">
        <v>25</v>
      </c>
      <c r="H25" s="61">
        <f t="shared" si="0"/>
        <v>60</v>
      </c>
      <c r="I25" s="61">
        <v>24</v>
      </c>
    </row>
    <row r="26" spans="1:9" x14ac:dyDescent="0.2">
      <c r="A26" s="61" t="s">
        <v>5</v>
      </c>
      <c r="B26" s="64" t="s">
        <v>80</v>
      </c>
      <c r="C26" s="61" t="s">
        <v>7</v>
      </c>
      <c r="D26" s="64" t="s">
        <v>63</v>
      </c>
      <c r="E26" s="64" t="s">
        <v>14</v>
      </c>
      <c r="F26" s="64" t="s">
        <v>87</v>
      </c>
      <c r="G26" s="61">
        <v>16</v>
      </c>
      <c r="H26" s="61">
        <f t="shared" si="0"/>
        <v>39</v>
      </c>
      <c r="I26" s="61">
        <v>15</v>
      </c>
    </row>
    <row r="27" spans="1:9" x14ac:dyDescent="0.2">
      <c r="A27" s="61" t="s">
        <v>5</v>
      </c>
      <c r="B27" s="64" t="s">
        <v>80</v>
      </c>
      <c r="C27" s="61" t="s">
        <v>7</v>
      </c>
      <c r="D27" s="64" t="s">
        <v>63</v>
      </c>
      <c r="E27" s="64" t="s">
        <v>15</v>
      </c>
      <c r="F27" s="64" t="s">
        <v>88</v>
      </c>
      <c r="G27" s="61">
        <v>7</v>
      </c>
      <c r="H27" s="61">
        <f t="shared" si="0"/>
        <v>17</v>
      </c>
      <c r="I27" s="61">
        <v>6</v>
      </c>
    </row>
    <row r="28" spans="1:9" x14ac:dyDescent="0.2">
      <c r="A28" s="61"/>
      <c r="B28" s="64"/>
      <c r="C28" s="61"/>
      <c r="D28" s="64"/>
      <c r="E28" s="64"/>
      <c r="F28" s="64"/>
      <c r="G28" s="61"/>
      <c r="H28" s="61"/>
      <c r="I28" s="61"/>
    </row>
    <row r="29" spans="1:9" x14ac:dyDescent="0.2">
      <c r="A29" s="61"/>
      <c r="B29" s="64" t="s">
        <v>89</v>
      </c>
      <c r="C29" s="61"/>
      <c r="D29" s="64" t="s">
        <v>63</v>
      </c>
      <c r="E29" s="64" t="s">
        <v>8</v>
      </c>
      <c r="F29" s="64" t="s">
        <v>90</v>
      </c>
      <c r="G29" s="61">
        <v>5</v>
      </c>
      <c r="H29" s="61">
        <f t="shared" ref="H29:H36" si="1">ROUNDUP(G29*2*1.2,0)</f>
        <v>12</v>
      </c>
      <c r="I29" s="61">
        <v>4</v>
      </c>
    </row>
    <row r="30" spans="1:9" x14ac:dyDescent="0.2">
      <c r="A30" s="61"/>
      <c r="B30" s="64" t="s">
        <v>89</v>
      </c>
      <c r="C30" s="61"/>
      <c r="D30" s="64" t="s">
        <v>63</v>
      </c>
      <c r="E30" s="64" t="s">
        <v>9</v>
      </c>
      <c r="F30" s="64" t="s">
        <v>91</v>
      </c>
      <c r="G30" s="61">
        <v>13</v>
      </c>
      <c r="H30" s="61">
        <f t="shared" si="1"/>
        <v>32</v>
      </c>
      <c r="I30" s="61">
        <v>12</v>
      </c>
    </row>
    <row r="31" spans="1:9" x14ac:dyDescent="0.2">
      <c r="A31" s="61"/>
      <c r="B31" s="64" t="s">
        <v>89</v>
      </c>
      <c r="C31" s="61"/>
      <c r="D31" s="64" t="s">
        <v>63</v>
      </c>
      <c r="E31" s="64" t="s">
        <v>10</v>
      </c>
      <c r="F31" s="64" t="s">
        <v>92</v>
      </c>
      <c r="G31" s="61">
        <v>27</v>
      </c>
      <c r="H31" s="61">
        <f t="shared" si="1"/>
        <v>65</v>
      </c>
      <c r="I31" s="61">
        <v>26</v>
      </c>
    </row>
    <row r="32" spans="1:9" x14ac:dyDescent="0.2">
      <c r="A32" s="61"/>
      <c r="B32" s="64" t="s">
        <v>89</v>
      </c>
      <c r="C32" s="61"/>
      <c r="D32" s="64" t="s">
        <v>63</v>
      </c>
      <c r="E32" s="64" t="s">
        <v>11</v>
      </c>
      <c r="F32" s="64" t="s">
        <v>93</v>
      </c>
      <c r="G32" s="61">
        <v>52</v>
      </c>
      <c r="H32" s="61">
        <f t="shared" si="1"/>
        <v>125</v>
      </c>
      <c r="I32" s="61">
        <v>49</v>
      </c>
    </row>
    <row r="33" spans="1:9" x14ac:dyDescent="0.2">
      <c r="A33" s="61"/>
      <c r="B33" s="64" t="s">
        <v>89</v>
      </c>
      <c r="C33" s="61"/>
      <c r="D33" s="64" t="s">
        <v>63</v>
      </c>
      <c r="E33" s="64" t="s">
        <v>12</v>
      </c>
      <c r="F33" s="64" t="s">
        <v>94</v>
      </c>
      <c r="G33" s="61">
        <v>36</v>
      </c>
      <c r="H33" s="61">
        <f t="shared" si="1"/>
        <v>87</v>
      </c>
      <c r="I33" s="61">
        <v>34</v>
      </c>
    </row>
    <row r="34" spans="1:9" x14ac:dyDescent="0.2">
      <c r="A34" s="61"/>
      <c r="B34" s="64" t="s">
        <v>89</v>
      </c>
      <c r="C34" s="61"/>
      <c r="D34" s="64" t="s">
        <v>63</v>
      </c>
      <c r="E34" s="64" t="s">
        <v>13</v>
      </c>
      <c r="F34" s="64" t="s">
        <v>95</v>
      </c>
      <c r="G34" s="61">
        <v>13</v>
      </c>
      <c r="H34" s="61">
        <f t="shared" si="1"/>
        <v>32</v>
      </c>
      <c r="I34" s="61">
        <v>12</v>
      </c>
    </row>
    <row r="35" spans="1:9" x14ac:dyDescent="0.2">
      <c r="A35" s="61"/>
      <c r="B35" s="64" t="s">
        <v>89</v>
      </c>
      <c r="C35" s="61"/>
      <c r="D35" s="64" t="s">
        <v>63</v>
      </c>
      <c r="E35" s="64" t="s">
        <v>14</v>
      </c>
      <c r="F35" s="64" t="s">
        <v>96</v>
      </c>
      <c r="G35" s="61">
        <v>10</v>
      </c>
      <c r="H35" s="61">
        <f t="shared" si="1"/>
        <v>24</v>
      </c>
      <c r="I35" s="61">
        <v>9</v>
      </c>
    </row>
    <row r="36" spans="1:9" x14ac:dyDescent="0.2">
      <c r="A36" s="61"/>
      <c r="B36" s="64" t="s">
        <v>89</v>
      </c>
      <c r="C36" s="61"/>
      <c r="D36" s="64" t="s">
        <v>63</v>
      </c>
      <c r="E36" s="64" t="s">
        <v>15</v>
      </c>
      <c r="F36" s="64" t="s">
        <v>97</v>
      </c>
      <c r="G36" s="61">
        <v>5</v>
      </c>
      <c r="H36" s="61">
        <f t="shared" si="1"/>
        <v>12</v>
      </c>
      <c r="I36" s="61">
        <v>4</v>
      </c>
    </row>
    <row r="37" spans="1:9" x14ac:dyDescent="0.2">
      <c r="A37" s="61"/>
      <c r="B37" s="61"/>
      <c r="C37" s="61"/>
      <c r="D37" s="61"/>
      <c r="E37" s="61"/>
      <c r="F37" s="61"/>
      <c r="G37" s="61">
        <f>SUM(G2:G36)</f>
        <v>1217</v>
      </c>
      <c r="H37" s="61">
        <f>SUM(H2:H36)</f>
        <v>2931</v>
      </c>
      <c r="I37" s="61">
        <f>SUM(I2:I36)</f>
        <v>1150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34B1B1-63B1-413D-8D54-AEE9F9583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670095-77E2-4B60-A128-69D2CD15B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F95C34-4D93-4793-B203-17D6059C67C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M-0125-KB-5672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Phuong Do Thi Truc</cp:lastModifiedBy>
  <dcterms:created xsi:type="dcterms:W3CDTF">2025-07-18T16:33:56Z</dcterms:created>
  <dcterms:modified xsi:type="dcterms:W3CDTF">2025-09-11T08:39:37Z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