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7. GRAPHIC 3/"/>
    </mc:Choice>
  </mc:AlternateContent>
  <xr:revisionPtr revIDLastSave="168" documentId="8_{AFF32104-AE22-4457-8AAF-E996DEAD060F}" xr6:coauthVersionLast="47" xr6:coauthVersionMax="47" xr10:uidLastSave="{6EF058EA-6057-4365-BD79-87736F778AF6}"/>
  <bookViews>
    <workbookView xWindow="-110" yWindow="-110" windowWidth="19420" windowHeight="10300" xr2:uid="{09AC5575-CD21-44A4-B8B2-604F69015AD4}"/>
  </bookViews>
  <sheets>
    <sheet name="PUR.QT-2.BM1" sheetId="3" r:id="rId1"/>
    <sheet name="M-0226-KT-7159" sheetId="4" r:id="rId2"/>
    <sheet name="M-0226-KT-7160" sheetId="5" r:id="rId3"/>
    <sheet name="M-0226-KT-7157" sheetId="6" r:id="rId4"/>
    <sheet name="M-0226-KT-7158" sheetId="7" r:id="rId5"/>
  </sheets>
  <externalReferences>
    <externalReference r:id="rId6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I17" i="3"/>
  <c r="I14" i="3"/>
  <c r="I13" i="3"/>
  <c r="K13" i="3" s="1"/>
  <c r="M13" i="3" s="1"/>
  <c r="I12" i="3"/>
  <c r="I11" i="3"/>
  <c r="K14" i="3"/>
  <c r="M14" i="3" s="1"/>
  <c r="K12" i="3"/>
  <c r="M12" i="3" s="1"/>
  <c r="H26" i="7"/>
  <c r="G26" i="7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30" i="6"/>
  <c r="G30" i="6"/>
  <c r="H23" i="6"/>
  <c r="H24" i="6"/>
  <c r="H25" i="6"/>
  <c r="H26" i="6"/>
  <c r="H27" i="6"/>
  <c r="H28" i="6"/>
  <c r="H29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23" i="5"/>
  <c r="G23" i="5"/>
  <c r="H22" i="5" l="1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6" i="4"/>
  <c r="G26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" i="4" l="1"/>
  <c r="K11" i="3" l="1"/>
  <c r="H7" i="3"/>
  <c r="M11" i="3" l="1"/>
  <c r="M17" i="3" s="1"/>
</calcChain>
</file>

<file path=xl/sharedStrings.xml><?xml version="1.0" encoding="utf-8"?>
<sst xmlns="http://schemas.openxmlformats.org/spreadsheetml/2006/main" count="691" uniqueCount="176">
  <si>
    <t>DESCRIPTION</t>
  </si>
  <si>
    <t>ALTERNATE COLOUR NAME</t>
  </si>
  <si>
    <t>STYLE #</t>
  </si>
  <si>
    <t>SIZE</t>
  </si>
  <si>
    <t>SKU</t>
  </si>
  <si>
    <t>BLACK</t>
  </si>
  <si>
    <t>T-SHIRT - LS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</si>
  <si>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</si>
  <si>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</si>
  <si>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</si>
  <si>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</si>
  <si>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</si>
  <si>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</si>
  <si>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</si>
  <si>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</si>
  <si>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</si>
  <si>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</si>
  <si>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</si>
  <si>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</si>
  <si>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</si>
  <si>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</si>
  <si>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</si>
  <si>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</si>
  <si>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</si>
  <si>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</si>
  <si>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</si>
  <si>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</si>
  <si>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</si>
  <si>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</si>
  <si>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</si>
  <si>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</si>
  <si>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</si>
  <si>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</si>
  <si>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</si>
  <si>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</si>
  <si>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</si>
  <si>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</si>
  <si>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</si>
  <si>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</si>
  <si>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</si>
  <si>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</si>
  <si>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</si>
  <si>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</si>
  <si>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</si>
  <si>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</si>
  <si>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</si>
  <si>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</si>
  <si>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</si>
  <si>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</si>
  <si>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</si>
  <si>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</si>
  <si>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</si>
  <si>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</si>
  <si>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</si>
  <si>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</si>
  <si>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</si>
  <si>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</si>
  <si>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</si>
  <si>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</si>
  <si>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</si>
  <si>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</si>
  <si>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</si>
  <si>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</si>
  <si>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SS26 - GRAPHIC 3</t>
  </si>
  <si>
    <t>MAX PIXEL RUNNER TEE</t>
  </si>
  <si>
    <t>M-0226-KT-7159</t>
  </si>
  <si>
    <t>T-SHIRT - SS</t>
  </si>
  <si>
    <t>M-0226-KT-7159-BK-08</t>
  </si>
  <si>
    <t>M-0226-KT-7159-BK-01</t>
  </si>
  <si>
    <t>M-0226-KT-7159-BK-02</t>
  </si>
  <si>
    <t>M-0226-KT-7159-BK-03</t>
  </si>
  <si>
    <t>M-0226-KT-7159-BK-04</t>
  </si>
  <si>
    <t>M-0226-KT-7159-BK-05</t>
  </si>
  <si>
    <t>M-0226-KT-7159-BK-06</t>
  </si>
  <si>
    <t>M-0226-KT-7159-BK-07</t>
  </si>
  <si>
    <t>M-0226-KT-7159-WT-08</t>
  </si>
  <si>
    <t>M-0226-KT-7159-WT-01</t>
  </si>
  <si>
    <t>M-0226-KT-7159-WT-02</t>
  </si>
  <si>
    <t>M-0226-KT-7159-WT-03</t>
  </si>
  <si>
    <t>M-0226-KT-7159-WT-04</t>
  </si>
  <si>
    <t>M-0226-KT-7159-WT-05</t>
  </si>
  <si>
    <t>M-0226-KT-7159-WT-06</t>
  </si>
  <si>
    <t>M-0226-KT-7159-WT-07</t>
  </si>
  <si>
    <t>DEEP DENIM</t>
  </si>
  <si>
    <t>M-0226-KT-7159-NYP-08</t>
  </si>
  <si>
    <t>M-0226-KT-7159-NYP-01</t>
  </si>
  <si>
    <t>M-0226-KT-7159-NYP-02</t>
  </si>
  <si>
    <t>M-0226-KT-7159-NYP-03</t>
  </si>
  <si>
    <t>M-0226-KT-7159-NYP-04</t>
  </si>
  <si>
    <t>M-0226-KT-7159-NYP-05</t>
  </si>
  <si>
    <t>M-0226-KT-7159-NYP-06</t>
  </si>
  <si>
    <t>M-0226-KT-7159-NYP-07</t>
  </si>
  <si>
    <t>NFSU GRAPHIC LS T-SHIRT</t>
  </si>
  <si>
    <t>M-0226-KT-7160</t>
  </si>
  <si>
    <t>M-0226-KT-7160-BK-01</t>
  </si>
  <si>
    <t>M-0226-KT-7160-BK-02</t>
  </si>
  <si>
    <t>M-0226-KT-7160-BK-03</t>
  </si>
  <si>
    <t>M-0226-KT-7160-BK-04</t>
  </si>
  <si>
    <t>M-0226-KT-7160-BK-05</t>
  </si>
  <si>
    <t>M-0226-KT-7160-BK-06</t>
  </si>
  <si>
    <t>M-0226-KT-7160-BK-07</t>
  </si>
  <si>
    <t>M-0226-KT-7160-WT-01</t>
  </si>
  <si>
    <t>M-0226-KT-7160-WT-02</t>
  </si>
  <si>
    <t>M-0226-KT-7160-WT-03</t>
  </si>
  <si>
    <t>M-0226-KT-7160-WT-04</t>
  </si>
  <si>
    <t>M-0226-KT-7160-WT-05</t>
  </si>
  <si>
    <t>M-0226-KT-7160-WT-06</t>
  </si>
  <si>
    <t>M-0226-KT-7160-WT-07</t>
  </si>
  <si>
    <t>DEEP OLIVE</t>
  </si>
  <si>
    <t>M-0226-KT-7160-KAM-01</t>
  </si>
  <si>
    <t>M-0226-KT-7160-KAM-02</t>
  </si>
  <si>
    <t>M-0226-KT-7160-KAM-03</t>
  </si>
  <si>
    <t>M-0226-KT-7160-KAM-04</t>
  </si>
  <si>
    <t>M-0226-KT-7160-KAM-05</t>
  </si>
  <si>
    <t>M-0226-KT-7160-KAM-06</t>
  </si>
  <si>
    <t>M-0226-KT-7160-KAM-07</t>
  </si>
  <si>
    <t>POMPOM MARIGOLD BANNER T-SHIRT</t>
  </si>
  <si>
    <t>M-0226-KT-7157</t>
  </si>
  <si>
    <t>M-0226-KT-7157-BK-01</t>
  </si>
  <si>
    <t>M-0226-KT-7157-BK-02</t>
  </si>
  <si>
    <t>M-0226-KT-7157-BK-03</t>
  </si>
  <si>
    <t>M-0226-KT-7157-BK-04</t>
  </si>
  <si>
    <t>M-0226-KT-7157-BK-05</t>
  </si>
  <si>
    <t>M-0226-KT-7157-BK-06</t>
  </si>
  <si>
    <t>M-0226-KT-7157-BK-07</t>
  </si>
  <si>
    <t>M-0226-KT-7157-WT-01</t>
  </si>
  <si>
    <t>M-0226-KT-7157-WT-02</t>
  </si>
  <si>
    <t>M-0226-KT-7157-WT-03</t>
  </si>
  <si>
    <t>M-0226-KT-7157-WT-04</t>
  </si>
  <si>
    <t>M-0226-KT-7157-WT-05</t>
  </si>
  <si>
    <t>M-0226-KT-7157-WT-06</t>
  </si>
  <si>
    <t>M-0226-KT-7157-WT-07</t>
  </si>
  <si>
    <t>OLIVE GREEN</t>
  </si>
  <si>
    <t>M-0226-KT-7157-OL-01</t>
  </si>
  <si>
    <t>M-0226-KT-7157-OL-02</t>
  </si>
  <si>
    <t>M-0226-KT-7157-OL-03</t>
  </si>
  <si>
    <t>M-0226-KT-7157-OL-04</t>
  </si>
  <si>
    <t>M-0226-KT-7157-OL-05</t>
  </si>
  <si>
    <t>M-0226-KT-7157-OL-06</t>
  </si>
  <si>
    <t>M-0226-KT-7157-OL-07</t>
  </si>
  <si>
    <t>CAMEL</t>
  </si>
  <si>
    <t>M-0226-KT-7157-CTE-01</t>
  </si>
  <si>
    <t>M-0226-KT-7157-CTE-02</t>
  </si>
  <si>
    <t>M-0226-KT-7157-CTE-03</t>
  </si>
  <si>
    <t>M-0226-KT-7157-CTE-04</t>
  </si>
  <si>
    <t>M-0226-KT-7157-CTE-05</t>
  </si>
  <si>
    <t>M-0226-KT-7157-CTE-06</t>
  </si>
  <si>
    <t>M-0226-KT-7157-CTE-07</t>
  </si>
  <si>
    <t>SLOTS GRAPHIC T-SHIRT</t>
  </si>
  <si>
    <t>M-0226-KT-7158</t>
  </si>
  <si>
    <t>M-0226-KT-7158-BK-08</t>
  </si>
  <si>
    <t>M-0226-KT-7158-BK-01</t>
  </si>
  <si>
    <t>M-0226-KT-7158-BK-02</t>
  </si>
  <si>
    <t>M-0226-KT-7158-BK-03</t>
  </si>
  <si>
    <t>M-0226-KT-7158-BK-04</t>
  </si>
  <si>
    <t>M-0226-KT-7158-BK-05</t>
  </si>
  <si>
    <t>M-0226-KT-7158-BK-06</t>
  </si>
  <si>
    <t>M-0226-KT-7158-BK-07</t>
  </si>
  <si>
    <t>M-0226-KT-7158-WT-08</t>
  </si>
  <si>
    <t>M-0226-KT-7158-WT-01</t>
  </si>
  <si>
    <t>M-0226-KT-7158-WT-02</t>
  </si>
  <si>
    <t>M-0226-KT-7158-WT-03</t>
  </si>
  <si>
    <t>M-0226-KT-7158-WT-04</t>
  </si>
  <si>
    <t>M-0226-KT-7158-WT-05</t>
  </si>
  <si>
    <t>M-0226-KT-7158-WT-06</t>
  </si>
  <si>
    <t>M-0226-KT-7158-WT-07</t>
  </si>
  <si>
    <t>HEATHER GREY</t>
  </si>
  <si>
    <t>M-0226-KT-7158-XHG-08</t>
  </si>
  <si>
    <t>M-0226-KT-7158-XHG-01</t>
  </si>
  <si>
    <t>M-0226-KT-7158-XHG-02</t>
  </si>
  <si>
    <t>M-0226-KT-7158-XHG-03</t>
  </si>
  <si>
    <t>M-0226-KT-7158-XHG-04</t>
  </si>
  <si>
    <t>M-0226-KT-7158-XHG-05</t>
  </si>
  <si>
    <t>M-0226-KT-7158-XHG-06</t>
  </si>
  <si>
    <t>M-0226-KT-7158-XHG-07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</si>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</sst>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0" borderId="0"/>
    <xf numFmtId="0" fontId="20" fillId="0" borderId="0"/>
  </cellStyleXfs>
  <cellXfs count="89">
    <xf numFmtId="0" fontId="0" fillId="0" borderId="0" xfId="0"/>
    <xf numFmtId="0" fontId="22" fillId="34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" fillId="0" borderId="0" xfId="43"/>
    <xf numFmtId="0" fontId="23" fillId="0" borderId="10" xfId="43" quotePrefix="1" applyFont="1" applyBorder="1" applyAlignment="1">
      <alignment horizontal="center"/>
    </xf>
    <xf numFmtId="0" fontId="23" fillId="0" borderId="10" xfId="43" applyFont="1" applyBorder="1" applyAlignment="1">
      <alignment horizontal="center"/>
    </xf>
    <xf numFmtId="0" fontId="25" fillId="0" borderId="0" xfId="44" applyFont="1" applyAlignment="1">
      <alignment vertical="center" wrapText="1"/>
    </xf>
    <xf numFmtId="0" fontId="26" fillId="35" borderId="11" xfId="44" applyFont="1" applyFill="1" applyBorder="1" applyAlignment="1">
      <alignment horizontal="left" vertical="center"/>
    </xf>
    <xf numFmtId="0" fontId="28" fillId="35" borderId="0" xfId="44" applyFont="1" applyFill="1" applyAlignment="1">
      <alignment vertical="top"/>
    </xf>
    <xf numFmtId="0" fontId="28" fillId="35" borderId="0" xfId="44" applyFont="1" applyFill="1" applyAlignment="1">
      <alignment horizontal="center" vertical="center"/>
    </xf>
    <xf numFmtId="0" fontId="26" fillId="35" borderId="10" xfId="44" applyFont="1" applyFill="1" applyBorder="1" applyAlignment="1">
      <alignment horizontal="right" vertical="center"/>
    </xf>
    <xf numFmtId="164" fontId="28" fillId="35" borderId="11" xfId="44" quotePrefix="1" applyNumberFormat="1" applyFont="1" applyFill="1" applyBorder="1" applyAlignment="1">
      <alignment horizontal="center" vertical="center"/>
    </xf>
    <xf numFmtId="15" fontId="26" fillId="35" borderId="10" xfId="44" quotePrefix="1" applyNumberFormat="1" applyFont="1" applyFill="1" applyBorder="1" applyAlignment="1">
      <alignment horizontal="center" vertical="center"/>
    </xf>
    <xf numFmtId="15" fontId="28" fillId="35" borderId="10" xfId="44" applyNumberFormat="1" applyFont="1" applyFill="1" applyBorder="1" applyAlignment="1">
      <alignment horizontal="center" vertical="center"/>
    </xf>
    <xf numFmtId="0" fontId="26" fillId="35" borderId="14" xfId="44" applyFont="1" applyFill="1" applyBorder="1" applyAlignment="1">
      <alignment horizontal="left" vertical="center"/>
    </xf>
    <xf numFmtId="164" fontId="28" fillId="35" borderId="14" xfId="44" quotePrefix="1" applyNumberFormat="1" applyFont="1" applyFill="1" applyBorder="1" applyAlignment="1">
      <alignment horizontal="center" vertical="center"/>
    </xf>
    <xf numFmtId="0" fontId="26" fillId="35" borderId="10" xfId="45" quotePrefix="1" applyFont="1" applyFill="1" applyBorder="1" applyAlignment="1">
      <alignment horizontal="center" vertical="center"/>
    </xf>
    <xf numFmtId="0" fontId="31" fillId="35" borderId="11" xfId="46" applyFont="1" applyFill="1" applyBorder="1" applyAlignment="1" applyProtection="1">
      <alignment vertical="top"/>
    </xf>
    <xf numFmtId="0" fontId="32" fillId="0" borderId="10" xfId="43" applyFont="1" applyBorder="1" applyAlignment="1">
      <alignment horizontal="center"/>
    </xf>
    <xf numFmtId="165" fontId="28" fillId="35" borderId="0" xfId="44" applyNumberFormat="1" applyFont="1" applyFill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8" fillId="35" borderId="15" xfId="44" applyFont="1" applyFill="1" applyBorder="1" applyAlignment="1">
      <alignment horizontal="center" vertical="center"/>
    </xf>
    <xf numFmtId="164" fontId="28" fillId="35" borderId="15" xfId="44" applyNumberFormat="1" applyFont="1" applyFill="1" applyBorder="1" applyAlignment="1">
      <alignment horizontal="center" vertical="center"/>
    </xf>
    <xf numFmtId="0" fontId="26" fillId="35" borderId="0" xfId="44" applyFont="1" applyFill="1" applyAlignment="1">
      <alignment horizontal="center" vertical="center"/>
    </xf>
    <xf numFmtId="0" fontId="26" fillId="36" borderId="10" xfId="44" applyFont="1" applyFill="1" applyBorder="1" applyAlignment="1">
      <alignment horizontal="center" vertical="center"/>
    </xf>
    <xf numFmtId="0" fontId="26" fillId="36" borderId="10" xfId="44" applyFont="1" applyFill="1" applyBorder="1" applyAlignment="1">
      <alignment horizontal="center" vertical="center" wrapText="1"/>
    </xf>
    <xf numFmtId="164" fontId="26" fillId="36" borderId="10" xfId="44" applyNumberFormat="1" applyFont="1" applyFill="1" applyBorder="1" applyAlignment="1">
      <alignment horizontal="center" vertical="center"/>
    </xf>
    <xf numFmtId="0" fontId="33" fillId="37" borderId="10" xfId="44" applyFont="1" applyFill="1" applyBorder="1" applyAlignment="1">
      <alignment horizontal="center" vertical="center" wrapText="1"/>
    </xf>
    <xf numFmtId="0" fontId="34" fillId="37" borderId="10" xfId="44" applyFont="1" applyFill="1" applyBorder="1" applyAlignment="1">
      <alignment vertical="center" wrapText="1"/>
    </xf>
    <xf numFmtId="0" fontId="33" fillId="37" borderId="10" xfId="44" quotePrefix="1" applyFont="1" applyFill="1" applyBorder="1" applyAlignment="1">
      <alignment horizontal="left" vertical="center" wrapText="1"/>
    </xf>
    <xf numFmtId="0" fontId="29" fillId="37" borderId="10" xfId="44" applyFont="1" applyFill="1" applyBorder="1" applyAlignment="1">
      <alignment horizontal="center" vertical="center" wrapText="1"/>
    </xf>
    <xf numFmtId="1" fontId="35" fillId="37" borderId="10" xfId="45" applyNumberFormat="1" applyFont="1" applyFill="1" applyBorder="1" applyAlignment="1">
      <alignment horizontal="left" vertical="center"/>
    </xf>
    <xf numFmtId="0" fontId="29" fillId="37" borderId="10" xfId="44" applyFont="1" applyFill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164" fontId="29" fillId="37" borderId="10" xfId="44" applyNumberFormat="1" applyFont="1" applyFill="1" applyBorder="1" applyAlignment="1">
      <alignment horizontal="center" vertical="center"/>
    </xf>
    <xf numFmtId="164" fontId="36" fillId="37" borderId="10" xfId="47" applyNumberFormat="1" applyFont="1" applyFill="1" applyBorder="1" applyAlignment="1">
      <alignment horizontal="center" vertical="center" wrapText="1"/>
    </xf>
    <xf numFmtId="167" fontId="33" fillId="37" borderId="10" xfId="48" applyNumberFormat="1" applyFont="1" applyFill="1" applyBorder="1" applyAlignment="1">
      <alignment horizontal="center" vertical="center" wrapText="1"/>
    </xf>
    <xf numFmtId="0" fontId="1" fillId="0" borderId="0" xfId="43" applyAlignment="1">
      <alignment vertical="center"/>
    </xf>
    <xf numFmtId="0" fontId="33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/>
    </xf>
    <xf numFmtId="0" fontId="33" fillId="38" borderId="17" xfId="44" applyFont="1" applyFill="1" applyBorder="1" applyAlignment="1">
      <alignment horizontal="center" vertical="center" wrapText="1"/>
    </xf>
    <xf numFmtId="0" fontId="38" fillId="38" borderId="17" xfId="44" applyFont="1" applyFill="1" applyBorder="1" applyAlignment="1">
      <alignment horizontal="center" vertical="center"/>
    </xf>
    <xf numFmtId="1" fontId="39" fillId="38" borderId="17" xfId="45" applyNumberFormat="1" applyFont="1" applyFill="1" applyBorder="1" applyAlignment="1">
      <alignment horizontal="center" vertical="center"/>
    </xf>
    <xf numFmtId="3" fontId="40" fillId="38" borderId="17" xfId="45" applyNumberFormat="1" applyFont="1" applyFill="1" applyBorder="1" applyAlignment="1">
      <alignment horizontal="center" vertical="center"/>
    </xf>
    <xf numFmtId="164" fontId="33" fillId="38" borderId="17" xfId="44" applyNumberFormat="1" applyFont="1" applyFill="1" applyBorder="1" applyAlignment="1">
      <alignment horizontal="center" vertical="center"/>
    </xf>
    <xf numFmtId="164" fontId="33" fillId="38" borderId="17" xfId="47" applyNumberFormat="1" applyFont="1" applyFill="1" applyBorder="1" applyAlignment="1">
      <alignment horizontal="center" vertical="center" wrapText="1"/>
    </xf>
    <xf numFmtId="167" fontId="33" fillId="38" borderId="17" xfId="48" applyNumberFormat="1" applyFont="1" applyFill="1" applyBorder="1" applyAlignment="1">
      <alignment horizontal="center" vertical="center"/>
    </xf>
    <xf numFmtId="0" fontId="41" fillId="35" borderId="0" xfId="44" applyFont="1" applyFill="1" applyAlignment="1">
      <alignment horizontal="center" vertical="center" wrapText="1"/>
    </xf>
    <xf numFmtId="0" fontId="42" fillId="35" borderId="0" xfId="44" applyFont="1" applyFill="1" applyAlignment="1">
      <alignment horizontal="center" vertical="center" wrapText="1"/>
    </xf>
    <xf numFmtId="3" fontId="43" fillId="39" borderId="10" xfId="44" applyNumberFormat="1" applyFont="1" applyFill="1" applyBorder="1" applyAlignment="1">
      <alignment horizontal="center" vertical="center" wrapText="1"/>
    </xf>
    <xf numFmtId="3" fontId="43" fillId="0" borderId="10" xfId="44" applyNumberFormat="1" applyFont="1" applyBorder="1" applyAlignment="1">
      <alignment horizontal="center" vertical="center" wrapText="1"/>
    </xf>
    <xf numFmtId="164" fontId="41" fillId="35" borderId="0" xfId="44" applyNumberFormat="1" applyFont="1" applyFill="1" applyAlignment="1">
      <alignment horizontal="center" vertical="center" wrapText="1"/>
    </xf>
    <xf numFmtId="0" fontId="44" fillId="35" borderId="0" xfId="44" applyFont="1" applyFill="1" applyAlignment="1">
      <alignment horizontal="center" vertical="center"/>
    </xf>
    <xf numFmtId="14" fontId="45" fillId="35" borderId="0" xfId="44" quotePrefix="1" applyNumberFormat="1" applyFont="1" applyFill="1" applyAlignment="1">
      <alignment horizontal="center" vertical="center"/>
    </xf>
    <xf numFmtId="164" fontId="28" fillId="35" borderId="0" xfId="47" applyNumberFormat="1" applyFont="1" applyFill="1" applyAlignment="1">
      <alignment horizontal="center" vertical="center"/>
    </xf>
    <xf numFmtId="0" fontId="46" fillId="35" borderId="0" xfId="44" applyFont="1" applyFill="1" applyAlignment="1">
      <alignment horizontal="center" vertical="center"/>
    </xf>
    <xf numFmtId="0" fontId="46" fillId="0" borderId="0" xfId="44" applyFont="1" applyAlignment="1">
      <alignment vertical="center"/>
    </xf>
    <xf numFmtId="0" fontId="47" fillId="35" borderId="0" xfId="44" applyFont="1" applyFill="1" applyAlignment="1">
      <alignment horizontal="center" vertical="center"/>
    </xf>
    <xf numFmtId="0" fontId="28" fillId="0" borderId="0" xfId="44" applyFont="1" applyAlignment="1">
      <alignment horizontal="center" vertical="center"/>
    </xf>
    <xf numFmtId="164" fontId="46" fillId="35" borderId="0" xfId="44" applyNumberFormat="1" applyFont="1" applyFill="1" applyAlignment="1">
      <alignment horizontal="center" vertical="center"/>
    </xf>
    <xf numFmtId="0" fontId="23" fillId="0" borderId="0" xfId="43" applyFont="1"/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19" fillId="33" borderId="0" xfId="50" applyFont="1" applyFill="1" applyAlignment="1">
      <alignment horizontal="center"/>
    </xf>
    <xf numFmtId="0" fontId="20" fillId="0" borderId="0" xfId="50"/>
    <xf numFmtId="0" fontId="20" fillId="0" borderId="10" xfId="50" applyBorder="1"/>
    <xf numFmtId="0" fontId="19" fillId="33" borderId="10" xfId="50" applyFont="1" applyFill="1" applyBorder="1" applyAlignment="1">
      <alignment horizontal="center"/>
    </xf>
    <xf numFmtId="0" fontId="20" fillId="40" borderId="10" xfId="50" applyFill="1" applyBorder="1"/>
    <xf numFmtId="0" fontId="20" fillId="41" borderId="10" xfId="50" applyFill="1" applyBorder="1"/>
    <xf numFmtId="0" fontId="46" fillId="0" borderId="0" xfId="44" applyFont="1" applyAlignment="1">
      <alignment horizontal="center" vertical="center" wrapText="1"/>
    </xf>
    <xf numFmtId="0" fontId="29" fillId="35" borderId="14" xfId="43" applyFont="1" applyFill="1" applyBorder="1" applyAlignment="1">
      <alignment horizontal="left" vertical="top"/>
    </xf>
    <xf numFmtId="165" fontId="28" fillId="35" borderId="10" xfId="44" applyNumberFormat="1" applyFont="1" applyFill="1" applyBorder="1" applyAlignment="1">
      <alignment horizontal="center" vertical="center"/>
    </xf>
    <xf numFmtId="0" fontId="29" fillId="35" borderId="14" xfId="43" applyFont="1" applyFill="1" applyBorder="1" applyAlignment="1">
      <alignment horizontal="center" vertical="top"/>
    </xf>
    <xf numFmtId="0" fontId="37" fillId="37" borderId="12" xfId="44" applyFont="1" applyFill="1" applyBorder="1" applyAlignment="1">
      <alignment horizontal="right" vertical="center" wrapText="1"/>
    </xf>
    <xf numFmtId="0" fontId="37" fillId="37" borderId="16" xfId="44" applyFont="1" applyFill="1" applyBorder="1" applyAlignment="1">
      <alignment horizontal="right" vertical="center" wrapText="1"/>
    </xf>
    <xf numFmtId="0" fontId="37" fillId="37" borderId="13" xfId="44" applyFont="1" applyFill="1" applyBorder="1" applyAlignment="1">
      <alignment horizontal="right" vertical="center" wrapText="1"/>
    </xf>
    <xf numFmtId="164" fontId="43" fillId="39" borderId="12" xfId="44" applyNumberFormat="1" applyFont="1" applyFill="1" applyBorder="1" applyAlignment="1">
      <alignment horizontal="center" vertical="center" wrapText="1"/>
    </xf>
    <xf numFmtId="164" fontId="43" fillId="39" borderId="16" xfId="44" applyNumberFormat="1" applyFont="1" applyFill="1" applyBorder="1" applyAlignment="1">
      <alignment horizontal="center" vertical="center" wrapText="1"/>
    </xf>
    <xf numFmtId="0" fontId="1" fillId="0" borderId="0" xfId="43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7" fillId="35" borderId="11" xfId="43" applyFont="1" applyFill="1" applyBorder="1" applyAlignment="1">
      <alignment horizontal="center" vertical="top"/>
    </xf>
    <xf numFmtId="0" fontId="26" fillId="35" borderId="12" xfId="44" applyFont="1" applyFill="1" applyBorder="1" applyAlignment="1">
      <alignment horizontal="center" vertical="center"/>
    </xf>
    <xf numFmtId="0" fontId="26" fillId="35" borderId="13" xfId="44" applyFont="1" applyFill="1" applyBorder="1" applyAlignment="1">
      <alignment horizontal="center" vertical="center"/>
    </xf>
    <xf numFmtId="0" fontId="28" fillId="35" borderId="12" xfId="44" applyFont="1" applyFill="1" applyBorder="1" applyAlignment="1">
      <alignment horizontal="center" vertical="center"/>
    </xf>
    <xf numFmtId="0" fontId="28" fillId="35" borderId="13" xfId="44" applyFont="1" applyFill="1" applyBorder="1" applyAlignment="1">
      <alignment horizontal="center" vertical="center"/>
    </xf>
    <xf numFmtId="0" fontId="20" fillId="0" borderId="12" xfId="50" applyBorder="1" applyAlignment="1">
      <alignment horizontal="center"/>
    </xf>
    <xf numFmtId="0" fontId="20" fillId="0" borderId="16" xfId="50" applyBorder="1" applyAlignment="1">
      <alignment horizontal="center"/>
    </xf>
    <xf numFmtId="0" fontId="20" fillId="0" borderId="13" xfId="50" applyBorder="1" applyAlignment="1">
      <alignment horizontal="center"/>
    </xf>
    <xf numFmtId="0" fontId="20" fillId="0" borderId="10" xfId="50" applyBorder="1" applyAlignment="1">
      <alignment horizont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rmal 5" xfId="50" xr:uid="{E6E0C541-F612-4EB3-BD16-677C95CA84B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14</xdr:row>
      <xdr:rowOff>18142</xdr:rowOff>
    </xdr:from>
    <xdr:to>
      <xdr:col>3</xdr:col>
      <xdr:colOff>525218</xdr:colOff>
      <xdr:row>14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9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S17" sqref="S17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1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78"/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1" t="s">
        <v>17</v>
      </c>
      <c r="N1" s="2" t="s">
        <v>18</v>
      </c>
    </row>
    <row r="2" spans="1:23" ht="16.5" x14ac:dyDescent="0.45">
      <c r="A2" s="78"/>
      <c r="B2" s="78"/>
      <c r="C2" s="78"/>
      <c r="D2" s="79"/>
      <c r="E2" s="79"/>
      <c r="F2" s="79"/>
      <c r="G2" s="79"/>
      <c r="H2" s="79"/>
      <c r="I2" s="79"/>
      <c r="J2" s="79"/>
      <c r="K2" s="79"/>
      <c r="L2" s="79"/>
      <c r="M2" s="1" t="s">
        <v>19</v>
      </c>
      <c r="N2" s="4" t="s">
        <v>20</v>
      </c>
    </row>
    <row r="3" spans="1:23" ht="16.5" x14ac:dyDescent="0.45">
      <c r="A3" s="78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1" t="s">
        <v>21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22</v>
      </c>
      <c r="B5" s="80" t="s">
        <v>23</v>
      </c>
      <c r="C5" s="80"/>
      <c r="D5" s="80"/>
      <c r="E5" s="8"/>
      <c r="F5" s="9"/>
      <c r="G5" s="10" t="s">
        <v>24</v>
      </c>
      <c r="H5" s="81" t="s">
        <v>25</v>
      </c>
      <c r="I5" s="82"/>
      <c r="J5" s="9"/>
      <c r="K5" s="9"/>
      <c r="L5" s="11"/>
      <c r="M5" s="12" t="s">
        <v>26</v>
      </c>
      <c r="N5" s="13">
        <v>45911</v>
      </c>
    </row>
    <row r="6" spans="1:23" ht="18" x14ac:dyDescent="0.35">
      <c r="A6" s="14" t="s">
        <v>27</v>
      </c>
      <c r="B6" s="72"/>
      <c r="C6" s="72"/>
      <c r="D6" s="72"/>
      <c r="E6" s="8"/>
      <c r="F6" s="9"/>
      <c r="G6" s="10" t="s">
        <v>28</v>
      </c>
      <c r="H6" s="83" t="s">
        <v>63</v>
      </c>
      <c r="I6" s="84"/>
      <c r="J6" s="9"/>
      <c r="K6" s="9"/>
      <c r="L6" s="15"/>
      <c r="M6" s="12" t="s">
        <v>29</v>
      </c>
      <c r="N6" s="16"/>
    </row>
    <row r="7" spans="1:23" ht="18" x14ac:dyDescent="0.4">
      <c r="A7" s="14" t="s">
        <v>30</v>
      </c>
      <c r="B7" s="70"/>
      <c r="C7" s="70"/>
      <c r="D7" s="17"/>
      <c r="E7" s="8"/>
      <c r="F7" s="9"/>
      <c r="G7" s="10" t="s">
        <v>31</v>
      </c>
      <c r="H7" s="71">
        <f>N5+10</f>
        <v>45921</v>
      </c>
      <c r="I7" s="71"/>
      <c r="J7" s="9"/>
      <c r="K7" s="9"/>
      <c r="L7" s="15"/>
      <c r="M7" s="12" t="s">
        <v>32</v>
      </c>
      <c r="N7" s="18" t="s">
        <v>33</v>
      </c>
    </row>
    <row r="8" spans="1:23" ht="18" x14ac:dyDescent="0.35">
      <c r="A8" s="14" t="s">
        <v>34</v>
      </c>
      <c r="B8" s="72"/>
      <c r="C8" s="72"/>
      <c r="D8" s="72"/>
      <c r="E8" s="8"/>
      <c r="F8" s="9"/>
      <c r="G8" s="10" t="s">
        <v>35</v>
      </c>
      <c r="H8" s="71">
        <v>45933</v>
      </c>
      <c r="I8" s="71"/>
      <c r="J8" s="19"/>
      <c r="K8" s="19"/>
      <c r="L8" s="15"/>
      <c r="M8" s="12" t="s">
        <v>36</v>
      </c>
      <c r="N8" s="20" t="s">
        <v>37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38</v>
      </c>
      <c r="B10" s="25" t="s">
        <v>39</v>
      </c>
      <c r="C10" s="25" t="s">
        <v>0</v>
      </c>
      <c r="D10" s="25" t="s">
        <v>40</v>
      </c>
      <c r="E10" s="25" t="s">
        <v>41</v>
      </c>
      <c r="F10" s="24" t="s">
        <v>42</v>
      </c>
      <c r="G10" s="24" t="s">
        <v>43</v>
      </c>
      <c r="H10" s="24" t="s">
        <v>44</v>
      </c>
      <c r="I10" s="25" t="s">
        <v>45</v>
      </c>
      <c r="J10" s="25" t="s">
        <v>46</v>
      </c>
      <c r="K10" s="25" t="s">
        <v>47</v>
      </c>
      <c r="L10" s="26" t="s">
        <v>48</v>
      </c>
      <c r="M10" s="24" t="s">
        <v>49</v>
      </c>
      <c r="N10" s="24" t="s">
        <v>50</v>
      </c>
    </row>
    <row r="11" spans="1:23" s="37" customFormat="1" ht="90" x14ac:dyDescent="0.2">
      <c r="A11" s="27" t="s">
        <v>65</v>
      </c>
      <c r="B11" s="28"/>
      <c r="C11" s="27" t="s">
        <v>51</v>
      </c>
      <c r="D11" s="27" t="s">
        <v>52</v>
      </c>
      <c r="E11" s="29" t="s">
        <v>53</v>
      </c>
      <c r="F11" s="30" t="s">
        <v>54</v>
      </c>
      <c r="G11" s="31" t="s">
        <v>16</v>
      </c>
      <c r="H11" s="32" t="s">
        <v>55</v>
      </c>
      <c r="I11" s="33">
        <f>'M-0226-KT-7159'!H26</f>
        <v>2292</v>
      </c>
      <c r="J11" s="33">
        <v>0</v>
      </c>
      <c r="K11" s="33">
        <f>I11</f>
        <v>2292</v>
      </c>
      <c r="L11" s="34"/>
      <c r="M11" s="35">
        <f>K11*L11</f>
        <v>0</v>
      </c>
      <c r="N11" s="36"/>
      <c r="W11" s="37" t="s">
        <v>51</v>
      </c>
    </row>
    <row r="12" spans="1:23" s="37" customFormat="1" ht="90" x14ac:dyDescent="0.2">
      <c r="A12" s="27" t="s">
        <v>93</v>
      </c>
      <c r="B12" s="28"/>
      <c r="C12" s="27" t="s">
        <v>51</v>
      </c>
      <c r="D12" s="27" t="s">
        <v>52</v>
      </c>
      <c r="E12" s="29" t="s">
        <v>53</v>
      </c>
      <c r="F12" s="30" t="s">
        <v>54</v>
      </c>
      <c r="G12" s="31" t="s">
        <v>16</v>
      </c>
      <c r="H12" s="32" t="s">
        <v>55</v>
      </c>
      <c r="I12" s="33">
        <f>'M-0226-KT-7160'!H23</f>
        <v>1688</v>
      </c>
      <c r="J12" s="33">
        <v>0</v>
      </c>
      <c r="K12" s="33">
        <f>I12</f>
        <v>1688</v>
      </c>
      <c r="L12" s="34"/>
      <c r="M12" s="35">
        <f>K12*L12</f>
        <v>0</v>
      </c>
      <c r="N12" s="36"/>
      <c r="W12" s="37" t="s">
        <v>51</v>
      </c>
    </row>
    <row r="13" spans="1:23" s="37" customFormat="1" ht="90" x14ac:dyDescent="0.2">
      <c r="A13" s="27" t="s">
        <v>117</v>
      </c>
      <c r="B13" s="28"/>
      <c r="C13" s="27" t="s">
        <v>51</v>
      </c>
      <c r="D13" s="27" t="s">
        <v>52</v>
      </c>
      <c r="E13" s="29" t="s">
        <v>53</v>
      </c>
      <c r="F13" s="30" t="s">
        <v>54</v>
      </c>
      <c r="G13" s="31" t="s">
        <v>16</v>
      </c>
      <c r="H13" s="32" t="s">
        <v>55</v>
      </c>
      <c r="I13" s="33">
        <f>'M-0226-KT-7157'!H30</f>
        <v>3614</v>
      </c>
      <c r="J13" s="33">
        <v>0</v>
      </c>
      <c r="K13" s="33">
        <f>I13</f>
        <v>3614</v>
      </c>
      <c r="L13" s="34"/>
      <c r="M13" s="35">
        <f>K13*L13</f>
        <v>0</v>
      </c>
      <c r="N13" s="36"/>
      <c r="W13" s="37" t="s">
        <v>51</v>
      </c>
    </row>
    <row r="14" spans="1:23" s="37" customFormat="1" ht="90" x14ac:dyDescent="0.2">
      <c r="A14" s="27" t="s">
        <v>149</v>
      </c>
      <c r="B14" s="28"/>
      <c r="C14" s="27" t="s">
        <v>51</v>
      </c>
      <c r="D14" s="27" t="s">
        <v>52</v>
      </c>
      <c r="E14" s="29" t="s">
        <v>53</v>
      </c>
      <c r="F14" s="30" t="s">
        <v>54</v>
      </c>
      <c r="G14" s="31" t="s">
        <v>16</v>
      </c>
      <c r="H14" s="32" t="s">
        <v>55</v>
      </c>
      <c r="I14" s="33">
        <f>'M-0226-KT-7158'!H26</f>
        <v>2890</v>
      </c>
      <c r="J14" s="33">
        <v>0</v>
      </c>
      <c r="K14" s="33">
        <f>I14</f>
        <v>2890</v>
      </c>
      <c r="L14" s="34"/>
      <c r="M14" s="35">
        <f>K14*L14</f>
        <v>0</v>
      </c>
      <c r="N14" s="36"/>
      <c r="W14" s="37" t="s">
        <v>51</v>
      </c>
    </row>
    <row r="15" spans="1:23" s="37" customFormat="1" ht="138.5" customHeight="1" x14ac:dyDescent="0.2">
      <c r="A15" s="73" t="s">
        <v>56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5"/>
    </row>
    <row r="16" spans="1:23" ht="16.5" x14ac:dyDescent="0.35">
      <c r="A16" s="38"/>
      <c r="B16" s="39"/>
      <c r="C16" s="40"/>
      <c r="D16" s="40"/>
      <c r="E16" s="40"/>
      <c r="F16" s="41"/>
      <c r="G16" s="42"/>
      <c r="H16" s="38"/>
      <c r="I16" s="43"/>
      <c r="J16" s="43"/>
      <c r="K16" s="43"/>
      <c r="L16" s="44"/>
      <c r="M16" s="45"/>
      <c r="N16" s="46"/>
    </row>
    <row r="17" spans="1:14" ht="31.5" customHeight="1" x14ac:dyDescent="0.35">
      <c r="A17" s="47"/>
      <c r="B17" s="47"/>
      <c r="C17" s="47"/>
      <c r="D17" s="47"/>
      <c r="E17" s="47"/>
      <c r="F17" s="47"/>
      <c r="G17" s="48"/>
      <c r="H17" s="48" t="s">
        <v>57</v>
      </c>
      <c r="I17" s="49">
        <f>SUM(I11:I14)</f>
        <v>10484</v>
      </c>
      <c r="J17" s="50"/>
      <c r="K17" s="49">
        <f>SUM(K11:K14)</f>
        <v>10484</v>
      </c>
      <c r="L17" s="51"/>
      <c r="M17" s="76">
        <f>SUM(M11:M16)</f>
        <v>0</v>
      </c>
      <c r="N17" s="77"/>
    </row>
    <row r="18" spans="1:14" ht="16.5" x14ac:dyDescent="0.35">
      <c r="A18" s="52"/>
      <c r="B18" s="52"/>
      <c r="C18" s="53"/>
      <c r="D18" s="53"/>
      <c r="E18" s="53"/>
      <c r="F18" s="53"/>
      <c r="G18" s="9"/>
      <c r="H18" s="9"/>
      <c r="I18" s="9"/>
      <c r="J18" s="9"/>
      <c r="K18" s="9"/>
      <c r="L18" s="54"/>
      <c r="M18" s="54"/>
      <c r="N18" s="9"/>
    </row>
    <row r="19" spans="1:14" ht="16.5" x14ac:dyDescent="0.35">
      <c r="A19" s="69" t="s">
        <v>58</v>
      </c>
      <c r="B19" s="69"/>
      <c r="C19" s="69"/>
      <c r="D19" s="55"/>
      <c r="E19" s="56" t="s">
        <v>59</v>
      </c>
      <c r="F19" s="56"/>
      <c r="G19" s="55"/>
      <c r="H19" s="57"/>
      <c r="I19" s="58"/>
      <c r="J19" s="58"/>
      <c r="K19" s="58"/>
      <c r="L19" s="59" t="s">
        <v>60</v>
      </c>
      <c r="M19" s="9"/>
      <c r="N19" s="9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mergeCells count="13">
    <mergeCell ref="A1:C3"/>
    <mergeCell ref="D1:L3"/>
    <mergeCell ref="B5:D5"/>
    <mergeCell ref="H5:I5"/>
    <mergeCell ref="B6:D6"/>
    <mergeCell ref="H6:I6"/>
    <mergeCell ref="A19:C19"/>
    <mergeCell ref="B7:C7"/>
    <mergeCell ref="H7:I7"/>
    <mergeCell ref="B8:D8"/>
    <mergeCell ref="H8:I8"/>
    <mergeCell ref="A15:N15"/>
    <mergeCell ref="M17:N17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ED31-C614-402A-B44A-A8537B10F251}">
  <dimension ref="A1:H26"/>
  <sheetViews>
    <sheetView topLeftCell="B1" zoomScale="130" zoomScaleNormal="130" workbookViewId="0">
      <selection activeCell="F36" sqref="F36"/>
    </sheetView>
  </sheetViews>
  <sheetFormatPr defaultColWidth="11.5546875" defaultRowHeight="10" x14ac:dyDescent="0.2"/>
  <cols>
    <col min="1" max="1" width="25.21875" style="64" hidden="1" customWidth="1"/>
    <col min="2" max="2" width="25.77734375" style="64" bestFit="1" customWidth="1"/>
    <col min="3" max="3" width="15.77734375" style="64" hidden="1" customWidth="1"/>
    <col min="4" max="4" width="13.44140625" style="64" bestFit="1" customWidth="1"/>
    <col min="5" max="5" width="5.21875" style="64" bestFit="1" customWidth="1"/>
    <col min="6" max="6" width="24" style="64" bestFit="1" customWidth="1"/>
    <col min="7" max="7" width="9.44140625" customWidth="1"/>
    <col min="8" max="8" width="14.6640625" bestFit="1" customWidth="1"/>
    <col min="9" max="16384" width="11.5546875" style="64"/>
  </cols>
  <sheetData>
    <row r="1" spans="1:8" x14ac:dyDescent="0.2">
      <c r="A1" s="66" t="s">
        <v>0</v>
      </c>
      <c r="B1" s="66" t="s">
        <v>1</v>
      </c>
      <c r="C1" s="66" t="s">
        <v>2</v>
      </c>
      <c r="D1" s="66" t="s">
        <v>15</v>
      </c>
      <c r="E1" s="66" t="s">
        <v>3</v>
      </c>
      <c r="F1" s="66" t="s">
        <v>4</v>
      </c>
      <c r="G1" s="62" t="s">
        <v>61</v>
      </c>
      <c r="H1" s="62" t="s">
        <v>62</v>
      </c>
    </row>
    <row r="2" spans="1:8" x14ac:dyDescent="0.2">
      <c r="A2" s="65" t="s">
        <v>64</v>
      </c>
      <c r="B2" s="67" t="s">
        <v>5</v>
      </c>
      <c r="C2" s="65" t="s">
        <v>65</v>
      </c>
      <c r="D2" s="67" t="s">
        <v>66</v>
      </c>
      <c r="E2" s="67" t="s">
        <v>7</v>
      </c>
      <c r="F2" s="67" t="s">
        <v>67</v>
      </c>
      <c r="G2" s="61">
        <v>10</v>
      </c>
      <c r="H2" s="61">
        <f>ROUNDUP(G2*2*1.2,0)</f>
        <v>24</v>
      </c>
    </row>
    <row r="3" spans="1:8" x14ac:dyDescent="0.2">
      <c r="A3" s="65" t="s">
        <v>64</v>
      </c>
      <c r="B3" s="67" t="s">
        <v>5</v>
      </c>
      <c r="C3" s="65" t="s">
        <v>65</v>
      </c>
      <c r="D3" s="67" t="s">
        <v>66</v>
      </c>
      <c r="E3" s="67" t="s">
        <v>8</v>
      </c>
      <c r="F3" s="67" t="s">
        <v>68</v>
      </c>
      <c r="G3" s="61">
        <v>27</v>
      </c>
      <c r="H3" s="61">
        <f t="shared" ref="H3:H25" si="0">ROUNDUP(G3*2*1.2,0)</f>
        <v>65</v>
      </c>
    </row>
    <row r="4" spans="1:8" x14ac:dyDescent="0.2">
      <c r="A4" s="65" t="s">
        <v>64</v>
      </c>
      <c r="B4" s="67" t="s">
        <v>5</v>
      </c>
      <c r="C4" s="65" t="s">
        <v>65</v>
      </c>
      <c r="D4" s="67" t="s">
        <v>66</v>
      </c>
      <c r="E4" s="67" t="s">
        <v>9</v>
      </c>
      <c r="F4" s="67" t="s">
        <v>69</v>
      </c>
      <c r="G4" s="61">
        <v>62</v>
      </c>
      <c r="H4" s="61">
        <f t="shared" si="0"/>
        <v>149</v>
      </c>
    </row>
    <row r="5" spans="1:8" x14ac:dyDescent="0.2">
      <c r="A5" s="65" t="s">
        <v>64</v>
      </c>
      <c r="B5" s="67" t="s">
        <v>5</v>
      </c>
      <c r="C5" s="65" t="s">
        <v>65</v>
      </c>
      <c r="D5" s="67" t="s">
        <v>66</v>
      </c>
      <c r="E5" s="67" t="s">
        <v>10</v>
      </c>
      <c r="F5" s="67" t="s">
        <v>70</v>
      </c>
      <c r="G5" s="61">
        <v>113</v>
      </c>
      <c r="H5" s="61">
        <f t="shared" si="0"/>
        <v>272</v>
      </c>
    </row>
    <row r="6" spans="1:8" x14ac:dyDescent="0.2">
      <c r="A6" s="65" t="s">
        <v>64</v>
      </c>
      <c r="B6" s="67" t="s">
        <v>5</v>
      </c>
      <c r="C6" s="65" t="s">
        <v>65</v>
      </c>
      <c r="D6" s="67" t="s">
        <v>66</v>
      </c>
      <c r="E6" s="67" t="s">
        <v>11</v>
      </c>
      <c r="F6" s="67" t="s">
        <v>71</v>
      </c>
      <c r="G6" s="61">
        <v>98</v>
      </c>
      <c r="H6" s="61">
        <f t="shared" si="0"/>
        <v>236</v>
      </c>
    </row>
    <row r="7" spans="1:8" x14ac:dyDescent="0.2">
      <c r="A7" s="65" t="s">
        <v>64</v>
      </c>
      <c r="B7" s="67" t="s">
        <v>5</v>
      </c>
      <c r="C7" s="65" t="s">
        <v>65</v>
      </c>
      <c r="D7" s="67" t="s">
        <v>66</v>
      </c>
      <c r="E7" s="67" t="s">
        <v>12</v>
      </c>
      <c r="F7" s="67" t="s">
        <v>72</v>
      </c>
      <c r="G7" s="61">
        <v>56</v>
      </c>
      <c r="H7" s="61">
        <f t="shared" si="0"/>
        <v>135</v>
      </c>
    </row>
    <row r="8" spans="1:8" x14ac:dyDescent="0.2">
      <c r="A8" s="65" t="s">
        <v>64</v>
      </c>
      <c r="B8" s="67" t="s">
        <v>5</v>
      </c>
      <c r="C8" s="65" t="s">
        <v>65</v>
      </c>
      <c r="D8" s="67" t="s">
        <v>66</v>
      </c>
      <c r="E8" s="67" t="s">
        <v>13</v>
      </c>
      <c r="F8" s="67" t="s">
        <v>73</v>
      </c>
      <c r="G8" s="61">
        <v>24</v>
      </c>
      <c r="H8" s="61">
        <f t="shared" si="0"/>
        <v>58</v>
      </c>
    </row>
    <row r="9" spans="1:8" x14ac:dyDescent="0.2">
      <c r="A9" s="65" t="s">
        <v>64</v>
      </c>
      <c r="B9" s="67" t="s">
        <v>5</v>
      </c>
      <c r="C9" s="65" t="s">
        <v>65</v>
      </c>
      <c r="D9" s="67" t="s">
        <v>66</v>
      </c>
      <c r="E9" s="67" t="s">
        <v>14</v>
      </c>
      <c r="F9" s="67" t="s">
        <v>74</v>
      </c>
      <c r="G9" s="61">
        <v>10</v>
      </c>
      <c r="H9" s="61">
        <f t="shared" si="0"/>
        <v>24</v>
      </c>
    </row>
    <row r="10" spans="1:8" x14ac:dyDescent="0.2">
      <c r="A10" s="65" t="s">
        <v>64</v>
      </c>
      <c r="B10" s="67" t="s">
        <v>16</v>
      </c>
      <c r="C10" s="65" t="s">
        <v>65</v>
      </c>
      <c r="D10" s="67" t="s">
        <v>66</v>
      </c>
      <c r="E10" s="67" t="s">
        <v>7</v>
      </c>
      <c r="F10" s="67" t="s">
        <v>75</v>
      </c>
      <c r="G10" s="61">
        <v>8</v>
      </c>
      <c r="H10" s="61">
        <f t="shared" si="0"/>
        <v>20</v>
      </c>
    </row>
    <row r="11" spans="1:8" x14ac:dyDescent="0.2">
      <c r="A11" s="65" t="s">
        <v>64</v>
      </c>
      <c r="B11" s="67" t="s">
        <v>16</v>
      </c>
      <c r="C11" s="65" t="s">
        <v>65</v>
      </c>
      <c r="D11" s="67" t="s">
        <v>66</v>
      </c>
      <c r="E11" s="67" t="s">
        <v>8</v>
      </c>
      <c r="F11" s="67" t="s">
        <v>76</v>
      </c>
      <c r="G11" s="61">
        <v>20</v>
      </c>
      <c r="H11" s="61">
        <f t="shared" si="0"/>
        <v>48</v>
      </c>
    </row>
    <row r="12" spans="1:8" x14ac:dyDescent="0.2">
      <c r="A12" s="65" t="s">
        <v>64</v>
      </c>
      <c r="B12" s="67" t="s">
        <v>16</v>
      </c>
      <c r="C12" s="65" t="s">
        <v>65</v>
      </c>
      <c r="D12" s="67" t="s">
        <v>66</v>
      </c>
      <c r="E12" s="67" t="s">
        <v>9</v>
      </c>
      <c r="F12" s="67" t="s">
        <v>77</v>
      </c>
      <c r="G12" s="61">
        <v>46</v>
      </c>
      <c r="H12" s="61">
        <f t="shared" si="0"/>
        <v>111</v>
      </c>
    </row>
    <row r="13" spans="1:8" x14ac:dyDescent="0.2">
      <c r="A13" s="65" t="s">
        <v>64</v>
      </c>
      <c r="B13" s="67" t="s">
        <v>16</v>
      </c>
      <c r="C13" s="65" t="s">
        <v>65</v>
      </c>
      <c r="D13" s="67" t="s">
        <v>66</v>
      </c>
      <c r="E13" s="67" t="s">
        <v>10</v>
      </c>
      <c r="F13" s="67" t="s">
        <v>78</v>
      </c>
      <c r="G13" s="61">
        <v>86</v>
      </c>
      <c r="H13" s="61">
        <f t="shared" si="0"/>
        <v>207</v>
      </c>
    </row>
    <row r="14" spans="1:8" x14ac:dyDescent="0.2">
      <c r="A14" s="65" t="s">
        <v>64</v>
      </c>
      <c r="B14" s="67" t="s">
        <v>16</v>
      </c>
      <c r="C14" s="65" t="s">
        <v>65</v>
      </c>
      <c r="D14" s="67" t="s">
        <v>66</v>
      </c>
      <c r="E14" s="67" t="s">
        <v>11</v>
      </c>
      <c r="F14" s="67" t="s">
        <v>79</v>
      </c>
      <c r="G14" s="61">
        <v>73</v>
      </c>
      <c r="H14" s="61">
        <f t="shared" si="0"/>
        <v>176</v>
      </c>
    </row>
    <row r="15" spans="1:8" x14ac:dyDescent="0.2">
      <c r="A15" s="65" t="s">
        <v>64</v>
      </c>
      <c r="B15" s="67" t="s">
        <v>16</v>
      </c>
      <c r="C15" s="65" t="s">
        <v>65</v>
      </c>
      <c r="D15" s="67" t="s">
        <v>66</v>
      </c>
      <c r="E15" s="67" t="s">
        <v>12</v>
      </c>
      <c r="F15" s="67" t="s">
        <v>80</v>
      </c>
      <c r="G15" s="61">
        <v>42</v>
      </c>
      <c r="H15" s="61">
        <f t="shared" si="0"/>
        <v>101</v>
      </c>
    </row>
    <row r="16" spans="1:8" x14ac:dyDescent="0.2">
      <c r="A16" s="65" t="s">
        <v>64</v>
      </c>
      <c r="B16" s="67" t="s">
        <v>16</v>
      </c>
      <c r="C16" s="65" t="s">
        <v>65</v>
      </c>
      <c r="D16" s="67" t="s">
        <v>66</v>
      </c>
      <c r="E16" s="67" t="s">
        <v>13</v>
      </c>
      <c r="F16" s="67" t="s">
        <v>81</v>
      </c>
      <c r="G16" s="61">
        <v>16</v>
      </c>
      <c r="H16" s="61">
        <f t="shared" si="0"/>
        <v>39</v>
      </c>
    </row>
    <row r="17" spans="1:8" x14ac:dyDescent="0.2">
      <c r="A17" s="65" t="s">
        <v>64</v>
      </c>
      <c r="B17" s="67" t="s">
        <v>16</v>
      </c>
      <c r="C17" s="65" t="s">
        <v>65</v>
      </c>
      <c r="D17" s="67" t="s">
        <v>66</v>
      </c>
      <c r="E17" s="67" t="s">
        <v>14</v>
      </c>
      <c r="F17" s="67" t="s">
        <v>82</v>
      </c>
      <c r="G17" s="61">
        <v>9</v>
      </c>
      <c r="H17" s="61">
        <f t="shared" si="0"/>
        <v>22</v>
      </c>
    </row>
    <row r="18" spans="1:8" x14ac:dyDescent="0.2">
      <c r="A18" s="65" t="s">
        <v>64</v>
      </c>
      <c r="B18" s="67" t="s">
        <v>83</v>
      </c>
      <c r="C18" s="65" t="s">
        <v>65</v>
      </c>
      <c r="D18" s="67" t="s">
        <v>66</v>
      </c>
      <c r="E18" s="67" t="s">
        <v>7</v>
      </c>
      <c r="F18" s="67" t="s">
        <v>84</v>
      </c>
      <c r="G18" s="61">
        <v>6</v>
      </c>
      <c r="H18" s="61">
        <f t="shared" si="0"/>
        <v>15</v>
      </c>
    </row>
    <row r="19" spans="1:8" x14ac:dyDescent="0.2">
      <c r="A19" s="65" t="s">
        <v>64</v>
      </c>
      <c r="B19" s="67" t="s">
        <v>83</v>
      </c>
      <c r="C19" s="65" t="s">
        <v>65</v>
      </c>
      <c r="D19" s="67" t="s">
        <v>66</v>
      </c>
      <c r="E19" s="67" t="s">
        <v>8</v>
      </c>
      <c r="F19" s="67" t="s">
        <v>85</v>
      </c>
      <c r="G19" s="61">
        <v>16</v>
      </c>
      <c r="H19" s="61">
        <f t="shared" si="0"/>
        <v>39</v>
      </c>
    </row>
    <row r="20" spans="1:8" x14ac:dyDescent="0.2">
      <c r="A20" s="65" t="s">
        <v>64</v>
      </c>
      <c r="B20" s="67" t="s">
        <v>83</v>
      </c>
      <c r="C20" s="65" t="s">
        <v>65</v>
      </c>
      <c r="D20" s="67" t="s">
        <v>66</v>
      </c>
      <c r="E20" s="67" t="s">
        <v>9</v>
      </c>
      <c r="F20" s="67" t="s">
        <v>86</v>
      </c>
      <c r="G20" s="61">
        <v>38</v>
      </c>
      <c r="H20" s="61">
        <f t="shared" si="0"/>
        <v>92</v>
      </c>
    </row>
    <row r="21" spans="1:8" x14ac:dyDescent="0.2">
      <c r="A21" s="65" t="s">
        <v>64</v>
      </c>
      <c r="B21" s="67" t="s">
        <v>83</v>
      </c>
      <c r="C21" s="65" t="s">
        <v>65</v>
      </c>
      <c r="D21" s="67" t="s">
        <v>66</v>
      </c>
      <c r="E21" s="67" t="s">
        <v>10</v>
      </c>
      <c r="F21" s="67" t="s">
        <v>87</v>
      </c>
      <c r="G21" s="61">
        <v>68</v>
      </c>
      <c r="H21" s="61">
        <f t="shared" si="0"/>
        <v>164</v>
      </c>
    </row>
    <row r="22" spans="1:8" x14ac:dyDescent="0.2">
      <c r="A22" s="65" t="s">
        <v>64</v>
      </c>
      <c r="B22" s="67" t="s">
        <v>83</v>
      </c>
      <c r="C22" s="65" t="s">
        <v>65</v>
      </c>
      <c r="D22" s="67" t="s">
        <v>66</v>
      </c>
      <c r="E22" s="67" t="s">
        <v>11</v>
      </c>
      <c r="F22" s="67" t="s">
        <v>88</v>
      </c>
      <c r="G22" s="61">
        <v>61</v>
      </c>
      <c r="H22" s="61">
        <f t="shared" si="0"/>
        <v>147</v>
      </c>
    </row>
    <row r="23" spans="1:8" x14ac:dyDescent="0.2">
      <c r="A23" s="65" t="s">
        <v>64</v>
      </c>
      <c r="B23" s="67" t="s">
        <v>83</v>
      </c>
      <c r="C23" s="65" t="s">
        <v>65</v>
      </c>
      <c r="D23" s="67" t="s">
        <v>66</v>
      </c>
      <c r="E23" s="67" t="s">
        <v>12</v>
      </c>
      <c r="F23" s="67" t="s">
        <v>89</v>
      </c>
      <c r="G23" s="61">
        <v>37</v>
      </c>
      <c r="H23" s="61">
        <f t="shared" si="0"/>
        <v>89</v>
      </c>
    </row>
    <row r="24" spans="1:8" x14ac:dyDescent="0.2">
      <c r="A24" s="65" t="s">
        <v>64</v>
      </c>
      <c r="B24" s="67" t="s">
        <v>83</v>
      </c>
      <c r="C24" s="65" t="s">
        <v>65</v>
      </c>
      <c r="D24" s="67" t="s">
        <v>66</v>
      </c>
      <c r="E24" s="67" t="s">
        <v>13</v>
      </c>
      <c r="F24" s="67" t="s">
        <v>90</v>
      </c>
      <c r="G24" s="61">
        <v>16</v>
      </c>
      <c r="H24" s="61">
        <f t="shared" si="0"/>
        <v>39</v>
      </c>
    </row>
    <row r="25" spans="1:8" x14ac:dyDescent="0.2">
      <c r="A25" s="65" t="s">
        <v>64</v>
      </c>
      <c r="B25" s="67" t="s">
        <v>83</v>
      </c>
      <c r="C25" s="65" t="s">
        <v>65</v>
      </c>
      <c r="D25" s="67" t="s">
        <v>66</v>
      </c>
      <c r="E25" s="67" t="s">
        <v>14</v>
      </c>
      <c r="F25" s="67" t="s">
        <v>91</v>
      </c>
      <c r="G25" s="61">
        <v>8</v>
      </c>
      <c r="H25" s="61">
        <f t="shared" si="0"/>
        <v>20</v>
      </c>
    </row>
    <row r="26" spans="1:8" x14ac:dyDescent="0.2">
      <c r="A26" s="85" t="s">
        <v>175</v>
      </c>
      <c r="B26" s="86"/>
      <c r="C26" s="86"/>
      <c r="D26" s="86"/>
      <c r="E26" s="86"/>
      <c r="F26" s="87"/>
      <c r="G26" s="61">
        <f>SUM(G2:G25)</f>
        <v>950</v>
      </c>
      <c r="H26" s="61">
        <f>SUM(H2:H25)</f>
        <v>2292</v>
      </c>
    </row>
  </sheetData>
  <mergeCells count="1">
    <mergeCell ref="A26:F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DEAB-2739-45B6-A83B-7791C624B2C7}">
  <dimension ref="A1:H23"/>
  <sheetViews>
    <sheetView topLeftCell="B13" zoomScale="150" zoomScaleNormal="150" workbookViewId="0">
      <selection activeCell="G22" sqref="G22"/>
    </sheetView>
  </sheetViews>
  <sheetFormatPr defaultColWidth="11.5546875" defaultRowHeight="10" x14ac:dyDescent="0.2"/>
  <cols>
    <col min="1" max="1" width="28.21875" style="64" hidden="1" customWidth="1"/>
    <col min="2" max="2" width="22.21875" style="64" bestFit="1" customWidth="1"/>
    <col min="3" max="3" width="16.77734375" style="64" hidden="1" customWidth="1"/>
    <col min="4" max="4" width="11.44140625" style="64" bestFit="1" customWidth="1"/>
    <col min="5" max="5" width="5.21875" style="64" bestFit="1" customWidth="1"/>
    <col min="6" max="6" width="21.6640625" style="64" bestFit="1" customWidth="1"/>
    <col min="7" max="7" width="9.44140625" customWidth="1"/>
    <col min="8" max="8" width="14.6640625" bestFit="1" customWidth="1"/>
    <col min="9" max="16384" width="11.5546875" style="64"/>
  </cols>
  <sheetData>
    <row r="1" spans="1:8" x14ac:dyDescent="0.2">
      <c r="A1" s="63" t="s">
        <v>0</v>
      </c>
      <c r="B1" s="66" t="s">
        <v>1</v>
      </c>
      <c r="C1" s="66" t="s">
        <v>2</v>
      </c>
      <c r="D1" s="66" t="s">
        <v>15</v>
      </c>
      <c r="E1" s="66" t="s">
        <v>3</v>
      </c>
      <c r="F1" s="66" t="s">
        <v>4</v>
      </c>
      <c r="G1" s="62" t="s">
        <v>61</v>
      </c>
      <c r="H1" s="62" t="s">
        <v>62</v>
      </c>
    </row>
    <row r="2" spans="1:8" x14ac:dyDescent="0.2">
      <c r="A2" s="64" t="s">
        <v>92</v>
      </c>
      <c r="B2" s="67" t="s">
        <v>5</v>
      </c>
      <c r="C2" s="68" t="s">
        <v>93</v>
      </c>
      <c r="D2" s="67" t="s">
        <v>6</v>
      </c>
      <c r="E2" s="67" t="s">
        <v>8</v>
      </c>
      <c r="F2" s="67" t="s">
        <v>94</v>
      </c>
      <c r="G2" s="61">
        <v>17</v>
      </c>
      <c r="H2" s="61">
        <f>ROUNDUP(G2*2*1.2,0)</f>
        <v>41</v>
      </c>
    </row>
    <row r="3" spans="1:8" x14ac:dyDescent="0.2">
      <c r="A3" s="64" t="s">
        <v>92</v>
      </c>
      <c r="B3" s="67" t="s">
        <v>5</v>
      </c>
      <c r="C3" s="68" t="s">
        <v>93</v>
      </c>
      <c r="D3" s="67" t="s">
        <v>6</v>
      </c>
      <c r="E3" s="67" t="s">
        <v>9</v>
      </c>
      <c r="F3" s="67" t="s">
        <v>95</v>
      </c>
      <c r="G3" s="61">
        <v>50</v>
      </c>
      <c r="H3" s="61">
        <f t="shared" ref="H3:H22" si="0">ROUNDUP(G3*2*1.2,0)</f>
        <v>120</v>
      </c>
    </row>
    <row r="4" spans="1:8" x14ac:dyDescent="0.2">
      <c r="A4" s="64" t="s">
        <v>92</v>
      </c>
      <c r="B4" s="67" t="s">
        <v>5</v>
      </c>
      <c r="C4" s="68" t="s">
        <v>93</v>
      </c>
      <c r="D4" s="67" t="s">
        <v>6</v>
      </c>
      <c r="E4" s="67" t="s">
        <v>10</v>
      </c>
      <c r="F4" s="67" t="s">
        <v>96</v>
      </c>
      <c r="G4" s="61">
        <v>92</v>
      </c>
      <c r="H4" s="61">
        <f t="shared" si="0"/>
        <v>221</v>
      </c>
    </row>
    <row r="5" spans="1:8" x14ac:dyDescent="0.2">
      <c r="A5" s="64" t="s">
        <v>92</v>
      </c>
      <c r="B5" s="67" t="s">
        <v>5</v>
      </c>
      <c r="C5" s="68" t="s">
        <v>93</v>
      </c>
      <c r="D5" s="67" t="s">
        <v>6</v>
      </c>
      <c r="E5" s="67" t="s">
        <v>11</v>
      </c>
      <c r="F5" s="67" t="s">
        <v>97</v>
      </c>
      <c r="G5" s="61">
        <v>75</v>
      </c>
      <c r="H5" s="61">
        <f t="shared" si="0"/>
        <v>180</v>
      </c>
    </row>
    <row r="6" spans="1:8" x14ac:dyDescent="0.2">
      <c r="A6" s="64" t="s">
        <v>92</v>
      </c>
      <c r="B6" s="67" t="s">
        <v>5</v>
      </c>
      <c r="C6" s="68" t="s">
        <v>93</v>
      </c>
      <c r="D6" s="67" t="s">
        <v>6</v>
      </c>
      <c r="E6" s="67" t="s">
        <v>12</v>
      </c>
      <c r="F6" s="67" t="s">
        <v>98</v>
      </c>
      <c r="G6" s="61">
        <v>42</v>
      </c>
      <c r="H6" s="61">
        <f t="shared" si="0"/>
        <v>101</v>
      </c>
    </row>
    <row r="7" spans="1:8" x14ac:dyDescent="0.2">
      <c r="A7" s="64" t="s">
        <v>92</v>
      </c>
      <c r="B7" s="67" t="s">
        <v>5</v>
      </c>
      <c r="C7" s="68" t="s">
        <v>93</v>
      </c>
      <c r="D7" s="67" t="s">
        <v>6</v>
      </c>
      <c r="E7" s="67" t="s">
        <v>13</v>
      </c>
      <c r="F7" s="67" t="s">
        <v>99</v>
      </c>
      <c r="G7" s="61">
        <v>16</v>
      </c>
      <c r="H7" s="61">
        <f t="shared" si="0"/>
        <v>39</v>
      </c>
    </row>
    <row r="8" spans="1:8" x14ac:dyDescent="0.2">
      <c r="A8" s="64" t="s">
        <v>92</v>
      </c>
      <c r="B8" s="67" t="s">
        <v>5</v>
      </c>
      <c r="C8" s="68" t="s">
        <v>93</v>
      </c>
      <c r="D8" s="67" t="s">
        <v>6</v>
      </c>
      <c r="E8" s="67" t="s">
        <v>14</v>
      </c>
      <c r="F8" s="67" t="s">
        <v>100</v>
      </c>
      <c r="G8" s="61">
        <v>8</v>
      </c>
      <c r="H8" s="61">
        <f t="shared" si="0"/>
        <v>20</v>
      </c>
    </row>
    <row r="9" spans="1:8" x14ac:dyDescent="0.2">
      <c r="A9" s="64" t="s">
        <v>92</v>
      </c>
      <c r="B9" s="67" t="s">
        <v>16</v>
      </c>
      <c r="C9" s="68" t="s">
        <v>93</v>
      </c>
      <c r="D9" s="67" t="s">
        <v>6</v>
      </c>
      <c r="E9" s="67" t="s">
        <v>8</v>
      </c>
      <c r="F9" s="67" t="s">
        <v>101</v>
      </c>
      <c r="G9" s="61">
        <v>11</v>
      </c>
      <c r="H9" s="61">
        <f t="shared" si="0"/>
        <v>27</v>
      </c>
    </row>
    <row r="10" spans="1:8" x14ac:dyDescent="0.2">
      <c r="A10" s="64" t="s">
        <v>92</v>
      </c>
      <c r="B10" s="67" t="s">
        <v>16</v>
      </c>
      <c r="C10" s="68" t="s">
        <v>93</v>
      </c>
      <c r="D10" s="67" t="s">
        <v>6</v>
      </c>
      <c r="E10" s="67" t="s">
        <v>9</v>
      </c>
      <c r="F10" s="67" t="s">
        <v>102</v>
      </c>
      <c r="G10" s="61">
        <v>33</v>
      </c>
      <c r="H10" s="61">
        <f t="shared" si="0"/>
        <v>80</v>
      </c>
    </row>
    <row r="11" spans="1:8" x14ac:dyDescent="0.2">
      <c r="A11" s="64" t="s">
        <v>92</v>
      </c>
      <c r="B11" s="67" t="s">
        <v>16</v>
      </c>
      <c r="C11" s="68" t="s">
        <v>93</v>
      </c>
      <c r="D11" s="67" t="s">
        <v>6</v>
      </c>
      <c r="E11" s="67" t="s">
        <v>10</v>
      </c>
      <c r="F11" s="67" t="s">
        <v>103</v>
      </c>
      <c r="G11" s="61">
        <v>62</v>
      </c>
      <c r="H11" s="61">
        <f t="shared" si="0"/>
        <v>149</v>
      </c>
    </row>
    <row r="12" spans="1:8" x14ac:dyDescent="0.2">
      <c r="A12" s="64" t="s">
        <v>92</v>
      </c>
      <c r="B12" s="67" t="s">
        <v>16</v>
      </c>
      <c r="C12" s="68" t="s">
        <v>93</v>
      </c>
      <c r="D12" s="67" t="s">
        <v>6</v>
      </c>
      <c r="E12" s="67" t="s">
        <v>11</v>
      </c>
      <c r="F12" s="67" t="s">
        <v>104</v>
      </c>
      <c r="G12" s="61">
        <v>50</v>
      </c>
      <c r="H12" s="61">
        <f t="shared" si="0"/>
        <v>120</v>
      </c>
    </row>
    <row r="13" spans="1:8" x14ac:dyDescent="0.2">
      <c r="A13" s="64" t="s">
        <v>92</v>
      </c>
      <c r="B13" s="67" t="s">
        <v>16</v>
      </c>
      <c r="C13" s="68" t="s">
        <v>93</v>
      </c>
      <c r="D13" s="67" t="s">
        <v>6</v>
      </c>
      <c r="E13" s="67" t="s">
        <v>12</v>
      </c>
      <c r="F13" s="67" t="s">
        <v>105</v>
      </c>
      <c r="G13" s="61">
        <v>28</v>
      </c>
      <c r="H13" s="61">
        <f t="shared" si="0"/>
        <v>68</v>
      </c>
    </row>
    <row r="14" spans="1:8" x14ac:dyDescent="0.2">
      <c r="A14" s="64" t="s">
        <v>92</v>
      </c>
      <c r="B14" s="67" t="s">
        <v>16</v>
      </c>
      <c r="C14" s="68" t="s">
        <v>93</v>
      </c>
      <c r="D14" s="67" t="s">
        <v>6</v>
      </c>
      <c r="E14" s="67" t="s">
        <v>13</v>
      </c>
      <c r="F14" s="67" t="s">
        <v>106</v>
      </c>
      <c r="G14" s="61">
        <v>10</v>
      </c>
      <c r="H14" s="61">
        <f t="shared" si="0"/>
        <v>24</v>
      </c>
    </row>
    <row r="15" spans="1:8" x14ac:dyDescent="0.2">
      <c r="A15" s="64" t="s">
        <v>92</v>
      </c>
      <c r="B15" s="67" t="s">
        <v>16</v>
      </c>
      <c r="C15" s="68" t="s">
        <v>93</v>
      </c>
      <c r="D15" s="67" t="s">
        <v>6</v>
      </c>
      <c r="E15" s="67" t="s">
        <v>14</v>
      </c>
      <c r="F15" s="67" t="s">
        <v>107</v>
      </c>
      <c r="G15" s="61">
        <v>6</v>
      </c>
      <c r="H15" s="61">
        <f t="shared" si="0"/>
        <v>15</v>
      </c>
    </row>
    <row r="16" spans="1:8" x14ac:dyDescent="0.2">
      <c r="A16" s="64" t="s">
        <v>92</v>
      </c>
      <c r="B16" s="67" t="s">
        <v>108</v>
      </c>
      <c r="C16" s="68" t="s">
        <v>93</v>
      </c>
      <c r="D16" s="67" t="s">
        <v>6</v>
      </c>
      <c r="E16" s="67" t="s">
        <v>8</v>
      </c>
      <c r="F16" s="67" t="s">
        <v>109</v>
      </c>
      <c r="G16" s="61">
        <v>11</v>
      </c>
      <c r="H16" s="61">
        <f t="shared" si="0"/>
        <v>27</v>
      </c>
    </row>
    <row r="17" spans="1:8" x14ac:dyDescent="0.2">
      <c r="A17" s="64" t="s">
        <v>92</v>
      </c>
      <c r="B17" s="67" t="s">
        <v>108</v>
      </c>
      <c r="C17" s="68" t="s">
        <v>93</v>
      </c>
      <c r="D17" s="67" t="s">
        <v>6</v>
      </c>
      <c r="E17" s="67" t="s">
        <v>9</v>
      </c>
      <c r="F17" s="67" t="s">
        <v>110</v>
      </c>
      <c r="G17" s="61">
        <v>33</v>
      </c>
      <c r="H17" s="61">
        <f t="shared" si="0"/>
        <v>80</v>
      </c>
    </row>
    <row r="18" spans="1:8" x14ac:dyDescent="0.2">
      <c r="A18" s="64" t="s">
        <v>92</v>
      </c>
      <c r="B18" s="67" t="s">
        <v>108</v>
      </c>
      <c r="C18" s="68" t="s">
        <v>93</v>
      </c>
      <c r="D18" s="67" t="s">
        <v>6</v>
      </c>
      <c r="E18" s="67" t="s">
        <v>10</v>
      </c>
      <c r="F18" s="67" t="s">
        <v>111</v>
      </c>
      <c r="G18" s="61">
        <v>62</v>
      </c>
      <c r="H18" s="61">
        <f t="shared" si="0"/>
        <v>149</v>
      </c>
    </row>
    <row r="19" spans="1:8" x14ac:dyDescent="0.2">
      <c r="A19" s="64" t="s">
        <v>92</v>
      </c>
      <c r="B19" s="67" t="s">
        <v>108</v>
      </c>
      <c r="C19" s="68" t="s">
        <v>93</v>
      </c>
      <c r="D19" s="67" t="s">
        <v>6</v>
      </c>
      <c r="E19" s="67" t="s">
        <v>11</v>
      </c>
      <c r="F19" s="67" t="s">
        <v>112</v>
      </c>
      <c r="G19" s="61">
        <v>50</v>
      </c>
      <c r="H19" s="61">
        <f t="shared" si="0"/>
        <v>120</v>
      </c>
    </row>
    <row r="20" spans="1:8" x14ac:dyDescent="0.2">
      <c r="A20" s="64" t="s">
        <v>92</v>
      </c>
      <c r="B20" s="67" t="s">
        <v>108</v>
      </c>
      <c r="C20" s="68" t="s">
        <v>93</v>
      </c>
      <c r="D20" s="67" t="s">
        <v>6</v>
      </c>
      <c r="E20" s="67" t="s">
        <v>12</v>
      </c>
      <c r="F20" s="67" t="s">
        <v>113</v>
      </c>
      <c r="G20" s="61">
        <v>28</v>
      </c>
      <c r="H20" s="61">
        <f t="shared" si="0"/>
        <v>68</v>
      </c>
    </row>
    <row r="21" spans="1:8" x14ac:dyDescent="0.2">
      <c r="A21" s="64" t="s">
        <v>92</v>
      </c>
      <c r="B21" s="67" t="s">
        <v>108</v>
      </c>
      <c r="C21" s="68" t="s">
        <v>93</v>
      </c>
      <c r="D21" s="67" t="s">
        <v>6</v>
      </c>
      <c r="E21" s="67" t="s">
        <v>13</v>
      </c>
      <c r="F21" s="67" t="s">
        <v>114</v>
      </c>
      <c r="G21" s="61">
        <v>10</v>
      </c>
      <c r="H21" s="61">
        <f t="shared" si="0"/>
        <v>24</v>
      </c>
    </row>
    <row r="22" spans="1:8" x14ac:dyDescent="0.2">
      <c r="A22" s="64" t="s">
        <v>92</v>
      </c>
      <c r="B22" s="67" t="s">
        <v>108</v>
      </c>
      <c r="C22" s="68" t="s">
        <v>93</v>
      </c>
      <c r="D22" s="67" t="s">
        <v>6</v>
      </c>
      <c r="E22" s="67" t="s">
        <v>14</v>
      </c>
      <c r="F22" s="67" t="s">
        <v>115</v>
      </c>
      <c r="G22" s="61">
        <v>6</v>
      </c>
      <c r="H22" s="61">
        <f t="shared" si="0"/>
        <v>15</v>
      </c>
    </row>
    <row r="23" spans="1:8" x14ac:dyDescent="0.2">
      <c r="A23" s="85" t="s">
        <v>175</v>
      </c>
      <c r="B23" s="86"/>
      <c r="C23" s="86"/>
      <c r="D23" s="86"/>
      <c r="E23" s="86"/>
      <c r="F23" s="87"/>
      <c r="G23" s="61">
        <f>SUM(G2:G22)</f>
        <v>700</v>
      </c>
      <c r="H23" s="61">
        <f>SUM(H2:H22)</f>
        <v>1688</v>
      </c>
    </row>
  </sheetData>
  <mergeCells count="1">
    <mergeCell ref="A23:F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73D2-0830-4D29-955A-A696A56EB74C}">
  <dimension ref="A1:H30"/>
  <sheetViews>
    <sheetView topLeftCell="B10" zoomScale="120" zoomScaleNormal="120" workbookViewId="0">
      <selection activeCell="I27" sqref="I27"/>
    </sheetView>
  </sheetViews>
  <sheetFormatPr defaultColWidth="11.5546875" defaultRowHeight="10" x14ac:dyDescent="0.2"/>
  <cols>
    <col min="1" max="1" width="42" style="64" hidden="1" customWidth="1"/>
    <col min="2" max="2" width="25.77734375" style="64" bestFit="1" customWidth="1"/>
    <col min="3" max="3" width="17.77734375" style="64" hidden="1" customWidth="1"/>
    <col min="4" max="4" width="24.77734375" style="64" bestFit="1" customWidth="1"/>
    <col min="5" max="5" width="5.21875" style="64" bestFit="1" customWidth="1"/>
    <col min="6" max="6" width="26" style="64" bestFit="1" customWidth="1"/>
    <col min="7" max="7" width="9.44140625" customWidth="1"/>
    <col min="8" max="8" width="14.6640625" bestFit="1" customWidth="1"/>
    <col min="9" max="16384" width="11.5546875" style="64"/>
  </cols>
  <sheetData>
    <row r="1" spans="1:8" x14ac:dyDescent="0.2">
      <c r="A1" s="66" t="s">
        <v>0</v>
      </c>
      <c r="B1" s="66" t="s">
        <v>1</v>
      </c>
      <c r="C1" s="66" t="s">
        <v>2</v>
      </c>
      <c r="D1" s="66" t="s">
        <v>15</v>
      </c>
      <c r="E1" s="66" t="s">
        <v>3</v>
      </c>
      <c r="F1" s="66" t="s">
        <v>4</v>
      </c>
      <c r="G1" s="62" t="s">
        <v>61</v>
      </c>
      <c r="H1" s="62" t="s">
        <v>62</v>
      </c>
    </row>
    <row r="2" spans="1:8" x14ac:dyDescent="0.2">
      <c r="A2" s="65" t="s">
        <v>116</v>
      </c>
      <c r="B2" s="67" t="s">
        <v>5</v>
      </c>
      <c r="C2" s="65" t="s">
        <v>117</v>
      </c>
      <c r="D2" s="67" t="s">
        <v>66</v>
      </c>
      <c r="E2" s="67" t="s">
        <v>8</v>
      </c>
      <c r="F2" s="67" t="s">
        <v>118</v>
      </c>
      <c r="G2" s="61">
        <v>38</v>
      </c>
      <c r="H2" s="61">
        <f>ROUNDUP(G2*2*1.2,0)</f>
        <v>92</v>
      </c>
    </row>
    <row r="3" spans="1:8" x14ac:dyDescent="0.2">
      <c r="A3" s="65" t="s">
        <v>116</v>
      </c>
      <c r="B3" s="67" t="s">
        <v>5</v>
      </c>
      <c r="C3" s="65" t="s">
        <v>117</v>
      </c>
      <c r="D3" s="67" t="s">
        <v>66</v>
      </c>
      <c r="E3" s="67" t="s">
        <v>9</v>
      </c>
      <c r="F3" s="67" t="s">
        <v>119</v>
      </c>
      <c r="G3" s="61">
        <v>86</v>
      </c>
      <c r="H3" s="61">
        <f t="shared" ref="H3:H29" si="0">ROUNDUP(G3*2*1.2,0)</f>
        <v>207</v>
      </c>
    </row>
    <row r="4" spans="1:8" x14ac:dyDescent="0.2">
      <c r="A4" s="65" t="s">
        <v>116</v>
      </c>
      <c r="B4" s="67" t="s">
        <v>5</v>
      </c>
      <c r="C4" s="65" t="s">
        <v>117</v>
      </c>
      <c r="D4" s="67" t="s">
        <v>66</v>
      </c>
      <c r="E4" s="67" t="s">
        <v>10</v>
      </c>
      <c r="F4" s="67" t="s">
        <v>120</v>
      </c>
      <c r="G4" s="61">
        <v>158</v>
      </c>
      <c r="H4" s="61">
        <f t="shared" si="0"/>
        <v>380</v>
      </c>
    </row>
    <row r="5" spans="1:8" x14ac:dyDescent="0.2">
      <c r="A5" s="65" t="s">
        <v>116</v>
      </c>
      <c r="B5" s="67" t="s">
        <v>5</v>
      </c>
      <c r="C5" s="65" t="s">
        <v>117</v>
      </c>
      <c r="D5" s="67" t="s">
        <v>66</v>
      </c>
      <c r="E5" s="67" t="s">
        <v>11</v>
      </c>
      <c r="F5" s="67" t="s">
        <v>121</v>
      </c>
      <c r="G5" s="61">
        <v>138</v>
      </c>
      <c r="H5" s="61">
        <f t="shared" si="0"/>
        <v>332</v>
      </c>
    </row>
    <row r="6" spans="1:8" x14ac:dyDescent="0.2">
      <c r="A6" s="65" t="s">
        <v>116</v>
      </c>
      <c r="B6" s="67" t="s">
        <v>5</v>
      </c>
      <c r="C6" s="65" t="s">
        <v>117</v>
      </c>
      <c r="D6" s="67" t="s">
        <v>66</v>
      </c>
      <c r="E6" s="67" t="s">
        <v>12</v>
      </c>
      <c r="F6" s="67" t="s">
        <v>122</v>
      </c>
      <c r="G6" s="61">
        <v>80</v>
      </c>
      <c r="H6" s="61">
        <f t="shared" si="0"/>
        <v>192</v>
      </c>
    </row>
    <row r="7" spans="1:8" x14ac:dyDescent="0.2">
      <c r="A7" s="65" t="s">
        <v>116</v>
      </c>
      <c r="B7" s="67" t="s">
        <v>5</v>
      </c>
      <c r="C7" s="65" t="s">
        <v>117</v>
      </c>
      <c r="D7" s="67" t="s">
        <v>66</v>
      </c>
      <c r="E7" s="67" t="s">
        <v>13</v>
      </c>
      <c r="F7" s="67" t="s">
        <v>123</v>
      </c>
      <c r="G7" s="61">
        <v>36</v>
      </c>
      <c r="H7" s="61">
        <f t="shared" si="0"/>
        <v>87</v>
      </c>
    </row>
    <row r="8" spans="1:8" x14ac:dyDescent="0.2">
      <c r="A8" s="65" t="s">
        <v>116</v>
      </c>
      <c r="B8" s="67" t="s">
        <v>5</v>
      </c>
      <c r="C8" s="65" t="s">
        <v>117</v>
      </c>
      <c r="D8" s="67" t="s">
        <v>66</v>
      </c>
      <c r="E8" s="67" t="s">
        <v>14</v>
      </c>
      <c r="F8" s="67" t="s">
        <v>124</v>
      </c>
      <c r="G8" s="61">
        <v>14</v>
      </c>
      <c r="H8" s="61">
        <f t="shared" si="0"/>
        <v>34</v>
      </c>
    </row>
    <row r="9" spans="1:8" x14ac:dyDescent="0.2">
      <c r="A9" s="65" t="s">
        <v>116</v>
      </c>
      <c r="B9" s="67" t="s">
        <v>16</v>
      </c>
      <c r="C9" s="65" t="s">
        <v>117</v>
      </c>
      <c r="D9" s="67" t="s">
        <v>66</v>
      </c>
      <c r="E9" s="67" t="s">
        <v>8</v>
      </c>
      <c r="F9" s="67" t="s">
        <v>125</v>
      </c>
      <c r="G9" s="61">
        <v>32</v>
      </c>
      <c r="H9" s="61">
        <f t="shared" si="0"/>
        <v>77</v>
      </c>
    </row>
    <row r="10" spans="1:8" x14ac:dyDescent="0.2">
      <c r="A10" s="65" t="s">
        <v>116</v>
      </c>
      <c r="B10" s="67" t="s">
        <v>16</v>
      </c>
      <c r="C10" s="65" t="s">
        <v>117</v>
      </c>
      <c r="D10" s="67" t="s">
        <v>66</v>
      </c>
      <c r="E10" s="67" t="s">
        <v>9</v>
      </c>
      <c r="F10" s="67" t="s">
        <v>126</v>
      </c>
      <c r="G10" s="61">
        <v>70</v>
      </c>
      <c r="H10" s="61">
        <f t="shared" si="0"/>
        <v>168</v>
      </c>
    </row>
    <row r="11" spans="1:8" x14ac:dyDescent="0.2">
      <c r="A11" s="65" t="s">
        <v>116</v>
      </c>
      <c r="B11" s="67" t="s">
        <v>16</v>
      </c>
      <c r="C11" s="65" t="s">
        <v>117</v>
      </c>
      <c r="D11" s="67" t="s">
        <v>66</v>
      </c>
      <c r="E11" s="67" t="s">
        <v>10</v>
      </c>
      <c r="F11" s="67" t="s">
        <v>127</v>
      </c>
      <c r="G11" s="61">
        <v>131</v>
      </c>
      <c r="H11" s="61">
        <f t="shared" si="0"/>
        <v>315</v>
      </c>
    </row>
    <row r="12" spans="1:8" x14ac:dyDescent="0.2">
      <c r="A12" s="65" t="s">
        <v>116</v>
      </c>
      <c r="B12" s="67" t="s">
        <v>16</v>
      </c>
      <c r="C12" s="65" t="s">
        <v>117</v>
      </c>
      <c r="D12" s="67" t="s">
        <v>66</v>
      </c>
      <c r="E12" s="67" t="s">
        <v>11</v>
      </c>
      <c r="F12" s="67" t="s">
        <v>128</v>
      </c>
      <c r="G12" s="61">
        <v>113</v>
      </c>
      <c r="H12" s="61">
        <f t="shared" si="0"/>
        <v>272</v>
      </c>
    </row>
    <row r="13" spans="1:8" x14ac:dyDescent="0.2">
      <c r="A13" s="65" t="s">
        <v>116</v>
      </c>
      <c r="B13" s="67" t="s">
        <v>16</v>
      </c>
      <c r="C13" s="65" t="s">
        <v>117</v>
      </c>
      <c r="D13" s="67" t="s">
        <v>66</v>
      </c>
      <c r="E13" s="67" t="s">
        <v>12</v>
      </c>
      <c r="F13" s="67" t="s">
        <v>129</v>
      </c>
      <c r="G13" s="61">
        <v>65</v>
      </c>
      <c r="H13" s="61">
        <f t="shared" si="0"/>
        <v>156</v>
      </c>
    </row>
    <row r="14" spans="1:8" x14ac:dyDescent="0.2">
      <c r="A14" s="65" t="s">
        <v>116</v>
      </c>
      <c r="B14" s="67" t="s">
        <v>16</v>
      </c>
      <c r="C14" s="65" t="s">
        <v>117</v>
      </c>
      <c r="D14" s="67" t="s">
        <v>66</v>
      </c>
      <c r="E14" s="67" t="s">
        <v>13</v>
      </c>
      <c r="F14" s="67" t="s">
        <v>130</v>
      </c>
      <c r="G14" s="61">
        <v>29</v>
      </c>
      <c r="H14" s="61">
        <f t="shared" si="0"/>
        <v>70</v>
      </c>
    </row>
    <row r="15" spans="1:8" x14ac:dyDescent="0.2">
      <c r="A15" s="65" t="s">
        <v>116</v>
      </c>
      <c r="B15" s="67" t="s">
        <v>16</v>
      </c>
      <c r="C15" s="65" t="s">
        <v>117</v>
      </c>
      <c r="D15" s="67" t="s">
        <v>66</v>
      </c>
      <c r="E15" s="67" t="s">
        <v>14</v>
      </c>
      <c r="F15" s="67" t="s">
        <v>131</v>
      </c>
      <c r="G15" s="61">
        <v>10</v>
      </c>
      <c r="H15" s="61">
        <f t="shared" si="0"/>
        <v>24</v>
      </c>
    </row>
    <row r="16" spans="1:8" x14ac:dyDescent="0.2">
      <c r="A16" s="65" t="s">
        <v>116</v>
      </c>
      <c r="B16" s="67" t="s">
        <v>132</v>
      </c>
      <c r="C16" s="65" t="s">
        <v>117</v>
      </c>
      <c r="D16" s="67" t="s">
        <v>66</v>
      </c>
      <c r="E16" s="67" t="s">
        <v>8</v>
      </c>
      <c r="F16" s="67" t="s">
        <v>133</v>
      </c>
      <c r="G16" s="61">
        <v>16</v>
      </c>
      <c r="H16" s="61">
        <f t="shared" si="0"/>
        <v>39</v>
      </c>
    </row>
    <row r="17" spans="1:8" x14ac:dyDescent="0.2">
      <c r="A17" s="65" t="s">
        <v>116</v>
      </c>
      <c r="B17" s="67" t="s">
        <v>132</v>
      </c>
      <c r="C17" s="65" t="s">
        <v>117</v>
      </c>
      <c r="D17" s="67" t="s">
        <v>66</v>
      </c>
      <c r="E17" s="67" t="s">
        <v>9</v>
      </c>
      <c r="F17" s="67" t="s">
        <v>134</v>
      </c>
      <c r="G17" s="61">
        <v>38</v>
      </c>
      <c r="H17" s="61">
        <f t="shared" si="0"/>
        <v>92</v>
      </c>
    </row>
    <row r="18" spans="1:8" x14ac:dyDescent="0.2">
      <c r="A18" s="65" t="s">
        <v>116</v>
      </c>
      <c r="B18" s="67" t="s">
        <v>132</v>
      </c>
      <c r="C18" s="65" t="s">
        <v>117</v>
      </c>
      <c r="D18" s="67" t="s">
        <v>66</v>
      </c>
      <c r="E18" s="67" t="s">
        <v>10</v>
      </c>
      <c r="F18" s="67" t="s">
        <v>135</v>
      </c>
      <c r="G18" s="61">
        <v>70</v>
      </c>
      <c r="H18" s="61">
        <f t="shared" si="0"/>
        <v>168</v>
      </c>
    </row>
    <row r="19" spans="1:8" x14ac:dyDescent="0.2">
      <c r="A19" s="65" t="s">
        <v>116</v>
      </c>
      <c r="B19" s="67" t="s">
        <v>132</v>
      </c>
      <c r="C19" s="65" t="s">
        <v>117</v>
      </c>
      <c r="D19" s="67" t="s">
        <v>66</v>
      </c>
      <c r="E19" s="67" t="s">
        <v>11</v>
      </c>
      <c r="F19" s="67" t="s">
        <v>136</v>
      </c>
      <c r="G19" s="61">
        <v>63</v>
      </c>
      <c r="H19" s="61">
        <f t="shared" si="0"/>
        <v>152</v>
      </c>
    </row>
    <row r="20" spans="1:8" x14ac:dyDescent="0.2">
      <c r="A20" s="65" t="s">
        <v>116</v>
      </c>
      <c r="B20" s="67" t="s">
        <v>132</v>
      </c>
      <c r="C20" s="65" t="s">
        <v>117</v>
      </c>
      <c r="D20" s="67" t="s">
        <v>66</v>
      </c>
      <c r="E20" s="67" t="s">
        <v>12</v>
      </c>
      <c r="F20" s="67" t="s">
        <v>137</v>
      </c>
      <c r="G20" s="61">
        <v>38</v>
      </c>
      <c r="H20" s="61">
        <f t="shared" si="0"/>
        <v>92</v>
      </c>
    </row>
    <row r="21" spans="1:8" x14ac:dyDescent="0.2">
      <c r="A21" s="65" t="s">
        <v>116</v>
      </c>
      <c r="B21" s="67" t="s">
        <v>132</v>
      </c>
      <c r="C21" s="65" t="s">
        <v>117</v>
      </c>
      <c r="D21" s="67" t="s">
        <v>66</v>
      </c>
      <c r="E21" s="67" t="s">
        <v>13</v>
      </c>
      <c r="F21" s="67" t="s">
        <v>138</v>
      </c>
      <c r="G21" s="61">
        <v>17</v>
      </c>
      <c r="H21" s="61">
        <f t="shared" si="0"/>
        <v>41</v>
      </c>
    </row>
    <row r="22" spans="1:8" x14ac:dyDescent="0.2">
      <c r="A22" s="65" t="s">
        <v>116</v>
      </c>
      <c r="B22" s="67" t="s">
        <v>132</v>
      </c>
      <c r="C22" s="65" t="s">
        <v>117</v>
      </c>
      <c r="D22" s="67" t="s">
        <v>66</v>
      </c>
      <c r="E22" s="67" t="s">
        <v>14</v>
      </c>
      <c r="F22" s="67" t="s">
        <v>139</v>
      </c>
      <c r="G22" s="61">
        <v>8</v>
      </c>
      <c r="H22" s="61">
        <f t="shared" si="0"/>
        <v>20</v>
      </c>
    </row>
    <row r="23" spans="1:8" x14ac:dyDescent="0.2">
      <c r="A23" s="65" t="s">
        <v>116</v>
      </c>
      <c r="B23" s="67" t="s">
        <v>140</v>
      </c>
      <c r="C23" s="65" t="s">
        <v>117</v>
      </c>
      <c r="D23" s="67" t="s">
        <v>66</v>
      </c>
      <c r="E23" s="67" t="s">
        <v>8</v>
      </c>
      <c r="F23" s="67" t="s">
        <v>141</v>
      </c>
      <c r="G23" s="61">
        <v>16</v>
      </c>
      <c r="H23" s="61">
        <f t="shared" si="0"/>
        <v>39</v>
      </c>
    </row>
    <row r="24" spans="1:8" x14ac:dyDescent="0.2">
      <c r="A24" s="65" t="s">
        <v>116</v>
      </c>
      <c r="B24" s="67" t="s">
        <v>140</v>
      </c>
      <c r="C24" s="65" t="s">
        <v>117</v>
      </c>
      <c r="D24" s="67" t="s">
        <v>66</v>
      </c>
      <c r="E24" s="67" t="s">
        <v>9</v>
      </c>
      <c r="F24" s="67" t="s">
        <v>142</v>
      </c>
      <c r="G24" s="61">
        <v>38</v>
      </c>
      <c r="H24" s="61">
        <f t="shared" si="0"/>
        <v>92</v>
      </c>
    </row>
    <row r="25" spans="1:8" x14ac:dyDescent="0.2">
      <c r="A25" s="65" t="s">
        <v>116</v>
      </c>
      <c r="B25" s="67" t="s">
        <v>140</v>
      </c>
      <c r="C25" s="65" t="s">
        <v>117</v>
      </c>
      <c r="D25" s="67" t="s">
        <v>66</v>
      </c>
      <c r="E25" s="67" t="s">
        <v>10</v>
      </c>
      <c r="F25" s="67" t="s">
        <v>143</v>
      </c>
      <c r="G25" s="61">
        <v>70</v>
      </c>
      <c r="H25" s="61">
        <f t="shared" si="0"/>
        <v>168</v>
      </c>
    </row>
    <row r="26" spans="1:8" x14ac:dyDescent="0.2">
      <c r="A26" s="65" t="s">
        <v>116</v>
      </c>
      <c r="B26" s="67" t="s">
        <v>140</v>
      </c>
      <c r="C26" s="65" t="s">
        <v>117</v>
      </c>
      <c r="D26" s="67" t="s">
        <v>66</v>
      </c>
      <c r="E26" s="67" t="s">
        <v>11</v>
      </c>
      <c r="F26" s="67" t="s">
        <v>144</v>
      </c>
      <c r="G26" s="61">
        <v>63</v>
      </c>
      <c r="H26" s="61">
        <f t="shared" si="0"/>
        <v>152</v>
      </c>
    </row>
    <row r="27" spans="1:8" x14ac:dyDescent="0.2">
      <c r="A27" s="65" t="s">
        <v>116</v>
      </c>
      <c r="B27" s="67" t="s">
        <v>140</v>
      </c>
      <c r="C27" s="65" t="s">
        <v>117</v>
      </c>
      <c r="D27" s="67" t="s">
        <v>66</v>
      </c>
      <c r="E27" s="67" t="s">
        <v>12</v>
      </c>
      <c r="F27" s="67" t="s">
        <v>145</v>
      </c>
      <c r="G27" s="61">
        <v>38</v>
      </c>
      <c r="H27" s="61">
        <f t="shared" si="0"/>
        <v>92</v>
      </c>
    </row>
    <row r="28" spans="1:8" x14ac:dyDescent="0.2">
      <c r="A28" s="65" t="s">
        <v>116</v>
      </c>
      <c r="B28" s="67" t="s">
        <v>140</v>
      </c>
      <c r="C28" s="65" t="s">
        <v>117</v>
      </c>
      <c r="D28" s="67" t="s">
        <v>66</v>
      </c>
      <c r="E28" s="67" t="s">
        <v>13</v>
      </c>
      <c r="F28" s="67" t="s">
        <v>146</v>
      </c>
      <c r="G28" s="61">
        <v>17</v>
      </c>
      <c r="H28" s="61">
        <f t="shared" si="0"/>
        <v>41</v>
      </c>
    </row>
    <row r="29" spans="1:8" x14ac:dyDescent="0.2">
      <c r="A29" s="65" t="s">
        <v>116</v>
      </c>
      <c r="B29" s="67" t="s">
        <v>140</v>
      </c>
      <c r="C29" s="65" t="s">
        <v>117</v>
      </c>
      <c r="D29" s="67" t="s">
        <v>66</v>
      </c>
      <c r="E29" s="67" t="s">
        <v>14</v>
      </c>
      <c r="F29" s="67" t="s">
        <v>147</v>
      </c>
      <c r="G29" s="61">
        <v>8</v>
      </c>
      <c r="H29" s="61">
        <f t="shared" si="0"/>
        <v>20</v>
      </c>
    </row>
    <row r="30" spans="1:8" x14ac:dyDescent="0.2">
      <c r="A30" s="85" t="s">
        <v>175</v>
      </c>
      <c r="B30" s="86"/>
      <c r="C30" s="86"/>
      <c r="D30" s="86"/>
      <c r="E30" s="86"/>
      <c r="F30" s="87"/>
      <c r="G30" s="61">
        <f>SUM(G2:G29)</f>
        <v>1500</v>
      </c>
      <c r="H30" s="61">
        <f>SUM(H2:H29)</f>
        <v>3614</v>
      </c>
    </row>
  </sheetData>
  <mergeCells count="1">
    <mergeCell ref="A30:F3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606F-1C17-4E58-85CD-26524C67E07D}">
  <dimension ref="A1:H26"/>
  <sheetViews>
    <sheetView topLeftCell="B16" zoomScale="130" zoomScaleNormal="130" workbookViewId="0">
      <selection activeCell="J16" sqref="J16"/>
    </sheetView>
  </sheetViews>
  <sheetFormatPr defaultColWidth="11.5546875" defaultRowHeight="10" x14ac:dyDescent="0.2"/>
  <cols>
    <col min="1" max="1" width="26" style="64" hidden="1" customWidth="1"/>
    <col min="2" max="2" width="22.44140625" style="64" bestFit="1" customWidth="1"/>
    <col min="3" max="3" width="15.77734375" style="64" hidden="1" customWidth="1"/>
    <col min="4" max="4" width="11.6640625" style="64" bestFit="1" customWidth="1"/>
    <col min="5" max="5" width="5.21875" style="64" bestFit="1" customWidth="1"/>
    <col min="6" max="6" width="21.77734375" style="64" bestFit="1" customWidth="1"/>
    <col min="7" max="7" width="9.44140625" customWidth="1"/>
    <col min="8" max="8" width="14.6640625" bestFit="1" customWidth="1"/>
    <col min="9" max="16384" width="11.5546875" style="64"/>
  </cols>
  <sheetData>
    <row r="1" spans="1:8" x14ac:dyDescent="0.2">
      <c r="A1" s="66" t="s">
        <v>0</v>
      </c>
      <c r="B1" s="66" t="s">
        <v>1</v>
      </c>
      <c r="C1" s="66" t="s">
        <v>2</v>
      </c>
      <c r="D1" s="66" t="s">
        <v>15</v>
      </c>
      <c r="E1" s="66" t="s">
        <v>3</v>
      </c>
      <c r="F1" s="66" t="s">
        <v>4</v>
      </c>
      <c r="G1" s="62" t="s">
        <v>61</v>
      </c>
      <c r="H1" s="62" t="s">
        <v>62</v>
      </c>
    </row>
    <row r="2" spans="1:8" x14ac:dyDescent="0.2">
      <c r="A2" s="65" t="s">
        <v>148</v>
      </c>
      <c r="B2" s="67" t="s">
        <v>5</v>
      </c>
      <c r="C2" s="65" t="s">
        <v>149</v>
      </c>
      <c r="D2" s="67" t="s">
        <v>66</v>
      </c>
      <c r="E2" s="67" t="s">
        <v>7</v>
      </c>
      <c r="F2" s="67" t="s">
        <v>150</v>
      </c>
      <c r="G2" s="61">
        <v>10</v>
      </c>
      <c r="H2" s="61">
        <f>ROUNDUP(G2*2*1.2,0)</f>
        <v>24</v>
      </c>
    </row>
    <row r="3" spans="1:8" x14ac:dyDescent="0.2">
      <c r="A3" s="65" t="s">
        <v>148</v>
      </c>
      <c r="B3" s="67" t="s">
        <v>5</v>
      </c>
      <c r="C3" s="65" t="s">
        <v>149</v>
      </c>
      <c r="D3" s="67" t="s">
        <v>66</v>
      </c>
      <c r="E3" s="67" t="s">
        <v>8</v>
      </c>
      <c r="F3" s="67" t="s">
        <v>151</v>
      </c>
      <c r="G3" s="61">
        <v>34</v>
      </c>
      <c r="H3" s="61">
        <f t="shared" ref="H3:H25" si="0">ROUNDUP(G3*2*1.2,0)</f>
        <v>82</v>
      </c>
    </row>
    <row r="4" spans="1:8" x14ac:dyDescent="0.2">
      <c r="A4" s="65" t="s">
        <v>148</v>
      </c>
      <c r="B4" s="67" t="s">
        <v>5</v>
      </c>
      <c r="C4" s="65" t="s">
        <v>149</v>
      </c>
      <c r="D4" s="67" t="s">
        <v>66</v>
      </c>
      <c r="E4" s="67" t="s">
        <v>9</v>
      </c>
      <c r="F4" s="67" t="s">
        <v>152</v>
      </c>
      <c r="G4" s="61">
        <v>78</v>
      </c>
      <c r="H4" s="61">
        <f t="shared" si="0"/>
        <v>188</v>
      </c>
    </row>
    <row r="5" spans="1:8" x14ac:dyDescent="0.2">
      <c r="A5" s="65" t="s">
        <v>148</v>
      </c>
      <c r="B5" s="67" t="s">
        <v>5</v>
      </c>
      <c r="C5" s="65" t="s">
        <v>149</v>
      </c>
      <c r="D5" s="67" t="s">
        <v>66</v>
      </c>
      <c r="E5" s="67" t="s">
        <v>10</v>
      </c>
      <c r="F5" s="67" t="s">
        <v>153</v>
      </c>
      <c r="G5" s="61">
        <v>140</v>
      </c>
      <c r="H5" s="61">
        <f t="shared" si="0"/>
        <v>336</v>
      </c>
    </row>
    <row r="6" spans="1:8" x14ac:dyDescent="0.2">
      <c r="A6" s="65" t="s">
        <v>148</v>
      </c>
      <c r="B6" s="67" t="s">
        <v>5</v>
      </c>
      <c r="C6" s="65" t="s">
        <v>149</v>
      </c>
      <c r="D6" s="67" t="s">
        <v>66</v>
      </c>
      <c r="E6" s="67" t="s">
        <v>11</v>
      </c>
      <c r="F6" s="67" t="s">
        <v>154</v>
      </c>
      <c r="G6" s="61">
        <v>122</v>
      </c>
      <c r="H6" s="61">
        <f t="shared" si="0"/>
        <v>293</v>
      </c>
    </row>
    <row r="7" spans="1:8" x14ac:dyDescent="0.2">
      <c r="A7" s="65" t="s">
        <v>148</v>
      </c>
      <c r="B7" s="67" t="s">
        <v>5</v>
      </c>
      <c r="C7" s="65" t="s">
        <v>149</v>
      </c>
      <c r="D7" s="67" t="s">
        <v>66</v>
      </c>
      <c r="E7" s="67" t="s">
        <v>12</v>
      </c>
      <c r="F7" s="67" t="s">
        <v>155</v>
      </c>
      <c r="G7" s="61">
        <v>73</v>
      </c>
      <c r="H7" s="61">
        <f t="shared" si="0"/>
        <v>176</v>
      </c>
    </row>
    <row r="8" spans="1:8" x14ac:dyDescent="0.2">
      <c r="A8" s="65" t="s">
        <v>148</v>
      </c>
      <c r="B8" s="67" t="s">
        <v>5</v>
      </c>
      <c r="C8" s="65" t="s">
        <v>149</v>
      </c>
      <c r="D8" s="67" t="s">
        <v>66</v>
      </c>
      <c r="E8" s="67" t="s">
        <v>13</v>
      </c>
      <c r="F8" s="67" t="s">
        <v>156</v>
      </c>
      <c r="G8" s="61">
        <v>31</v>
      </c>
      <c r="H8" s="61">
        <f t="shared" si="0"/>
        <v>75</v>
      </c>
    </row>
    <row r="9" spans="1:8" x14ac:dyDescent="0.2">
      <c r="A9" s="65" t="s">
        <v>148</v>
      </c>
      <c r="B9" s="67" t="s">
        <v>5</v>
      </c>
      <c r="C9" s="65" t="s">
        <v>149</v>
      </c>
      <c r="D9" s="67" t="s">
        <v>66</v>
      </c>
      <c r="E9" s="67" t="s">
        <v>14</v>
      </c>
      <c r="F9" s="67" t="s">
        <v>157</v>
      </c>
      <c r="G9" s="61">
        <v>12</v>
      </c>
      <c r="H9" s="61">
        <f t="shared" si="0"/>
        <v>29</v>
      </c>
    </row>
    <row r="10" spans="1:8" x14ac:dyDescent="0.2">
      <c r="A10" s="65" t="s">
        <v>148</v>
      </c>
      <c r="B10" s="67" t="s">
        <v>16</v>
      </c>
      <c r="C10" s="65" t="s">
        <v>149</v>
      </c>
      <c r="D10" s="67" t="s">
        <v>66</v>
      </c>
      <c r="E10" s="67" t="s">
        <v>7</v>
      </c>
      <c r="F10" s="67" t="s">
        <v>158</v>
      </c>
      <c r="G10" s="61">
        <v>10</v>
      </c>
      <c r="H10" s="61">
        <f t="shared" si="0"/>
        <v>24</v>
      </c>
    </row>
    <row r="11" spans="1:8" x14ac:dyDescent="0.2">
      <c r="A11" s="65" t="s">
        <v>148</v>
      </c>
      <c r="B11" s="67" t="s">
        <v>16</v>
      </c>
      <c r="C11" s="65" t="s">
        <v>149</v>
      </c>
      <c r="D11" s="67" t="s">
        <v>66</v>
      </c>
      <c r="E11" s="67" t="s">
        <v>8</v>
      </c>
      <c r="F11" s="67" t="s">
        <v>159</v>
      </c>
      <c r="G11" s="61">
        <v>27</v>
      </c>
      <c r="H11" s="61">
        <f t="shared" si="0"/>
        <v>65</v>
      </c>
    </row>
    <row r="12" spans="1:8" x14ac:dyDescent="0.2">
      <c r="A12" s="65" t="s">
        <v>148</v>
      </c>
      <c r="B12" s="67" t="s">
        <v>16</v>
      </c>
      <c r="C12" s="65" t="s">
        <v>149</v>
      </c>
      <c r="D12" s="67" t="s">
        <v>66</v>
      </c>
      <c r="E12" s="67" t="s">
        <v>9</v>
      </c>
      <c r="F12" s="67" t="s">
        <v>160</v>
      </c>
      <c r="G12" s="61">
        <v>62</v>
      </c>
      <c r="H12" s="61">
        <f t="shared" si="0"/>
        <v>149</v>
      </c>
    </row>
    <row r="13" spans="1:8" x14ac:dyDescent="0.2">
      <c r="A13" s="65" t="s">
        <v>148</v>
      </c>
      <c r="B13" s="67" t="s">
        <v>16</v>
      </c>
      <c r="C13" s="65" t="s">
        <v>149</v>
      </c>
      <c r="D13" s="67" t="s">
        <v>66</v>
      </c>
      <c r="E13" s="67" t="s">
        <v>10</v>
      </c>
      <c r="F13" s="67" t="s">
        <v>161</v>
      </c>
      <c r="G13" s="61">
        <v>113</v>
      </c>
      <c r="H13" s="61">
        <f t="shared" si="0"/>
        <v>272</v>
      </c>
    </row>
    <row r="14" spans="1:8" x14ac:dyDescent="0.2">
      <c r="A14" s="65" t="s">
        <v>148</v>
      </c>
      <c r="B14" s="67" t="s">
        <v>16</v>
      </c>
      <c r="C14" s="65" t="s">
        <v>149</v>
      </c>
      <c r="D14" s="67" t="s">
        <v>66</v>
      </c>
      <c r="E14" s="67" t="s">
        <v>11</v>
      </c>
      <c r="F14" s="67" t="s">
        <v>162</v>
      </c>
      <c r="G14" s="61">
        <v>98</v>
      </c>
      <c r="H14" s="61">
        <f t="shared" si="0"/>
        <v>236</v>
      </c>
    </row>
    <row r="15" spans="1:8" x14ac:dyDescent="0.2">
      <c r="A15" s="65" t="s">
        <v>148</v>
      </c>
      <c r="B15" s="67" t="s">
        <v>16</v>
      </c>
      <c r="C15" s="65" t="s">
        <v>149</v>
      </c>
      <c r="D15" s="67" t="s">
        <v>66</v>
      </c>
      <c r="E15" s="67" t="s">
        <v>12</v>
      </c>
      <c r="F15" s="67" t="s">
        <v>163</v>
      </c>
      <c r="G15" s="61">
        <v>56</v>
      </c>
      <c r="H15" s="61">
        <f t="shared" si="0"/>
        <v>135</v>
      </c>
    </row>
    <row r="16" spans="1:8" x14ac:dyDescent="0.2">
      <c r="A16" s="65" t="s">
        <v>148</v>
      </c>
      <c r="B16" s="67" t="s">
        <v>16</v>
      </c>
      <c r="C16" s="65" t="s">
        <v>149</v>
      </c>
      <c r="D16" s="67" t="s">
        <v>66</v>
      </c>
      <c r="E16" s="67" t="s">
        <v>13</v>
      </c>
      <c r="F16" s="67" t="s">
        <v>164</v>
      </c>
      <c r="G16" s="61">
        <v>24</v>
      </c>
      <c r="H16" s="61">
        <f t="shared" si="0"/>
        <v>58</v>
      </c>
    </row>
    <row r="17" spans="1:8" x14ac:dyDescent="0.2">
      <c r="A17" s="65" t="s">
        <v>148</v>
      </c>
      <c r="B17" s="67" t="s">
        <v>16</v>
      </c>
      <c r="C17" s="65" t="s">
        <v>149</v>
      </c>
      <c r="D17" s="67" t="s">
        <v>66</v>
      </c>
      <c r="E17" s="67" t="s">
        <v>14</v>
      </c>
      <c r="F17" s="67" t="s">
        <v>165</v>
      </c>
      <c r="G17" s="61">
        <v>10</v>
      </c>
      <c r="H17" s="61">
        <f t="shared" si="0"/>
        <v>24</v>
      </c>
    </row>
    <row r="18" spans="1:8" x14ac:dyDescent="0.2">
      <c r="A18" s="65" t="s">
        <v>148</v>
      </c>
      <c r="B18" s="67" t="s">
        <v>166</v>
      </c>
      <c r="C18" s="65" t="s">
        <v>149</v>
      </c>
      <c r="D18" s="67" t="s">
        <v>66</v>
      </c>
      <c r="E18" s="67" t="s">
        <v>7</v>
      </c>
      <c r="F18" s="67" t="s">
        <v>167</v>
      </c>
      <c r="G18" s="61">
        <v>8</v>
      </c>
      <c r="H18" s="61">
        <f t="shared" si="0"/>
        <v>20</v>
      </c>
    </row>
    <row r="19" spans="1:8" x14ac:dyDescent="0.2">
      <c r="A19" s="65" t="s">
        <v>148</v>
      </c>
      <c r="B19" s="67" t="s">
        <v>166</v>
      </c>
      <c r="C19" s="65" t="s">
        <v>149</v>
      </c>
      <c r="D19" s="67" t="s">
        <v>66</v>
      </c>
      <c r="E19" s="67" t="s">
        <v>8</v>
      </c>
      <c r="F19" s="67" t="s">
        <v>168</v>
      </c>
      <c r="G19" s="61">
        <v>20</v>
      </c>
      <c r="H19" s="61">
        <f t="shared" si="0"/>
        <v>48</v>
      </c>
    </row>
    <row r="20" spans="1:8" x14ac:dyDescent="0.2">
      <c r="A20" s="65" t="s">
        <v>148</v>
      </c>
      <c r="B20" s="67" t="s">
        <v>166</v>
      </c>
      <c r="C20" s="65" t="s">
        <v>149</v>
      </c>
      <c r="D20" s="67" t="s">
        <v>66</v>
      </c>
      <c r="E20" s="67" t="s">
        <v>9</v>
      </c>
      <c r="F20" s="67" t="s">
        <v>169</v>
      </c>
      <c r="G20" s="61">
        <v>46</v>
      </c>
      <c r="H20" s="61">
        <f t="shared" si="0"/>
        <v>111</v>
      </c>
    </row>
    <row r="21" spans="1:8" x14ac:dyDescent="0.2">
      <c r="A21" s="65" t="s">
        <v>148</v>
      </c>
      <c r="B21" s="67" t="s">
        <v>166</v>
      </c>
      <c r="C21" s="65" t="s">
        <v>149</v>
      </c>
      <c r="D21" s="67" t="s">
        <v>66</v>
      </c>
      <c r="E21" s="67" t="s">
        <v>10</v>
      </c>
      <c r="F21" s="67" t="s">
        <v>170</v>
      </c>
      <c r="G21" s="61">
        <v>86</v>
      </c>
      <c r="H21" s="61">
        <f t="shared" si="0"/>
        <v>207</v>
      </c>
    </row>
    <row r="22" spans="1:8" x14ac:dyDescent="0.2">
      <c r="A22" s="65" t="s">
        <v>148</v>
      </c>
      <c r="B22" s="67" t="s">
        <v>166</v>
      </c>
      <c r="C22" s="65" t="s">
        <v>149</v>
      </c>
      <c r="D22" s="67" t="s">
        <v>66</v>
      </c>
      <c r="E22" s="67" t="s">
        <v>11</v>
      </c>
      <c r="F22" s="67" t="s">
        <v>171</v>
      </c>
      <c r="G22" s="61">
        <v>73</v>
      </c>
      <c r="H22" s="61">
        <f t="shared" si="0"/>
        <v>176</v>
      </c>
    </row>
    <row r="23" spans="1:8" x14ac:dyDescent="0.2">
      <c r="A23" s="65" t="s">
        <v>148</v>
      </c>
      <c r="B23" s="67" t="s">
        <v>166</v>
      </c>
      <c r="C23" s="65" t="s">
        <v>149</v>
      </c>
      <c r="D23" s="67" t="s">
        <v>66</v>
      </c>
      <c r="E23" s="67" t="s">
        <v>12</v>
      </c>
      <c r="F23" s="67" t="s">
        <v>172</v>
      </c>
      <c r="G23" s="61">
        <v>42</v>
      </c>
      <c r="H23" s="61">
        <f t="shared" si="0"/>
        <v>101</v>
      </c>
    </row>
    <row r="24" spans="1:8" x14ac:dyDescent="0.2">
      <c r="A24" s="65" t="s">
        <v>148</v>
      </c>
      <c r="B24" s="67" t="s">
        <v>166</v>
      </c>
      <c r="C24" s="65" t="s">
        <v>149</v>
      </c>
      <c r="D24" s="67" t="s">
        <v>66</v>
      </c>
      <c r="E24" s="67" t="s">
        <v>13</v>
      </c>
      <c r="F24" s="67" t="s">
        <v>173</v>
      </c>
      <c r="G24" s="61">
        <v>16</v>
      </c>
      <c r="H24" s="61">
        <f t="shared" si="0"/>
        <v>39</v>
      </c>
    </row>
    <row r="25" spans="1:8" x14ac:dyDescent="0.2">
      <c r="A25" s="65" t="s">
        <v>148</v>
      </c>
      <c r="B25" s="67" t="s">
        <v>166</v>
      </c>
      <c r="C25" s="65" t="s">
        <v>149</v>
      </c>
      <c r="D25" s="67" t="s">
        <v>66</v>
      </c>
      <c r="E25" s="67" t="s">
        <v>14</v>
      </c>
      <c r="F25" s="67" t="s">
        <v>174</v>
      </c>
      <c r="G25" s="61">
        <v>9</v>
      </c>
      <c r="H25" s="61">
        <f t="shared" si="0"/>
        <v>22</v>
      </c>
    </row>
    <row r="26" spans="1:8" x14ac:dyDescent="0.2">
      <c r="A26" s="88" t="s">
        <v>175</v>
      </c>
      <c r="B26" s="88"/>
      <c r="C26" s="88"/>
      <c r="D26" s="88"/>
      <c r="E26" s="88"/>
      <c r="F26" s="88"/>
      <c r="G26" s="61">
        <f>SUM(G2:G25)</f>
        <v>1200</v>
      </c>
      <c r="H26" s="61">
        <f>SUM(H2:H25)</f>
        <v>2890</v>
      </c>
    </row>
  </sheetData>
  <mergeCells count="1">
    <mergeCell ref="A26:F2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D8670095-77E2-4B60-A128-69D2CD15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PUR.QT-2.BM1</vt:lpstr>
      <vt:lpstr>M-0226-KT-7159</vt:lpstr>
      <vt:lpstr>M-0226-KT-7160</vt:lpstr>
      <vt:lpstr>M-0226-KT-7157</vt:lpstr>
      <vt:lpstr>M-0226-KT-7158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2025-07-18T16:33:56Z</dcterms:created>
  <dcterms:modified xsi:type="dcterms:W3CDTF">2025-09-11T02:16:28Z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