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1. DROP MESH/"/>
    </mc:Choice>
  </mc:AlternateContent>
  <xr:revisionPtr revIDLastSave="321" documentId="8_{AFF32104-AE22-4457-8AAF-E996DEAD060F}" xr6:coauthVersionLast="47" xr6:coauthVersionMax="47" xr10:uidLastSave="{02B8A2F1-0000-4CC8-988B-1D74ABF7FD7E}"/>
  <bookViews>
    <workbookView xWindow="-110" yWindow="-110" windowWidth="19420" windowHeight="10300" xr2:uid="{09AC5575-CD21-44A4-B8B2-604F69015AD4}"/>
  </bookViews>
  <sheets>
    <sheet name="PUR.QT-2.BM1" sheetId="3" r:id="rId1"/>
    <sheet name="M-0226-KB-6735 &amp; M-0226-KT-6736" sheetId="6" r:id="rId2"/>
    <sheet name="M-0226-KT-6738, M-0226-KB-6737 " sheetId="7" r:id="rId3"/>
    <sheet name="M-0226-KT-6875, M-0226-KB-6876" sheetId="8" r:id="rId4"/>
    <sheet name="M-0226-KT-6877" sheetId="9" r:id="rId5"/>
    <sheet name="M-0226-KT-6913" sheetId="10" r:id="rId6"/>
    <sheet name="W-0226-DS-7000" sheetId="12" r:id="rId7"/>
    <sheet name="W-0226-KB-6712" sheetId="13" r:id="rId8"/>
  </sheets>
  <externalReferences>
    <externalReference r:id="rId9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6" l="1"/>
  <c r="I17" i="3"/>
  <c r="H23" i="13"/>
  <c r="G23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8" i="13" l="1"/>
  <c r="H7" i="13"/>
  <c r="H6" i="13"/>
  <c r="H5" i="13"/>
  <c r="H4" i="13"/>
  <c r="H3" i="13"/>
  <c r="H2" i="13"/>
  <c r="K17" i="3"/>
  <c r="M17" i="3" s="1"/>
  <c r="I16" i="3"/>
  <c r="H9" i="12"/>
  <c r="G9" i="12" l="1"/>
  <c r="H8" i="12"/>
  <c r="H7" i="12"/>
  <c r="H6" i="12"/>
  <c r="H5" i="12"/>
  <c r="H4" i="12"/>
  <c r="H3" i="12"/>
  <c r="H2" i="12"/>
  <c r="K16" i="3"/>
  <c r="M16" i="3" s="1"/>
  <c r="I15" i="3"/>
  <c r="H16" i="10"/>
  <c r="G16" i="10" l="1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K15" i="3"/>
  <c r="M15" i="3" s="1"/>
  <c r="I14" i="3"/>
  <c r="H23" i="9"/>
  <c r="G23" i="9"/>
  <c r="H16" i="9"/>
  <c r="H17" i="9"/>
  <c r="H18" i="9"/>
  <c r="H19" i="9"/>
  <c r="H20" i="9"/>
  <c r="H21" i="9"/>
  <c r="H22" i="9"/>
  <c r="H15" i="9" l="1"/>
  <c r="H14" i="9"/>
  <c r="H13" i="9"/>
  <c r="H12" i="9"/>
  <c r="H11" i="9"/>
  <c r="H10" i="9"/>
  <c r="H9" i="9"/>
  <c r="H8" i="9"/>
  <c r="H7" i="9"/>
  <c r="H6" i="9"/>
  <c r="H5" i="9"/>
  <c r="H4" i="9"/>
  <c r="H3" i="9"/>
  <c r="H2" i="9"/>
  <c r="K14" i="3"/>
  <c r="M14" i="3" s="1"/>
  <c r="I13" i="3"/>
  <c r="K13" i="3" s="1"/>
  <c r="M13" i="3" s="1"/>
  <c r="G16" i="8"/>
  <c r="H15" i="8" l="1"/>
  <c r="H14" i="8"/>
  <c r="H13" i="8"/>
  <c r="H12" i="8"/>
  <c r="H11" i="8"/>
  <c r="H10" i="8"/>
  <c r="H9" i="8"/>
  <c r="H8" i="8"/>
  <c r="H7" i="8"/>
  <c r="H6" i="8"/>
  <c r="H5" i="8"/>
  <c r="H4" i="8"/>
  <c r="H3" i="8"/>
  <c r="H2" i="8"/>
  <c r="I12" i="3"/>
  <c r="K12" i="3" s="1"/>
  <c r="M12" i="3" s="1"/>
  <c r="H44" i="7"/>
  <c r="G44" i="7"/>
  <c r="H37" i="7"/>
  <c r="H33" i="7"/>
  <c r="H32" i="7"/>
  <c r="H31" i="7"/>
  <c r="H30" i="7"/>
  <c r="H22" i="7"/>
  <c r="H21" i="7"/>
  <c r="H20" i="7"/>
  <c r="H19" i="7"/>
  <c r="H8" i="7"/>
  <c r="H7" i="7"/>
  <c r="H6" i="7"/>
  <c r="H43" i="7"/>
  <c r="H42" i="7"/>
  <c r="H41" i="7"/>
  <c r="H40" i="7"/>
  <c r="H39" i="7"/>
  <c r="H38" i="7"/>
  <c r="H36" i="7"/>
  <c r="H35" i="7"/>
  <c r="H34" i="7"/>
  <c r="H29" i="7"/>
  <c r="H28" i="7"/>
  <c r="H27" i="7"/>
  <c r="H26" i="7"/>
  <c r="H25" i="7"/>
  <c r="H24" i="7"/>
  <c r="H23" i="7"/>
  <c r="H18" i="7"/>
  <c r="H17" i="7"/>
  <c r="H16" i="7"/>
  <c r="H15" i="7"/>
  <c r="H14" i="7"/>
  <c r="H13" i="7"/>
  <c r="H12" i="7"/>
  <c r="H11" i="7"/>
  <c r="H10" i="7"/>
  <c r="H9" i="7"/>
  <c r="H5" i="7"/>
  <c r="H4" i="7"/>
  <c r="H3" i="7"/>
  <c r="H2" i="7"/>
  <c r="H16" i="8" l="1"/>
  <c r="H44" i="6"/>
  <c r="I11" i="3" s="1"/>
  <c r="I20" i="3" s="1"/>
  <c r="G44" i="6"/>
  <c r="H26" i="6"/>
  <c r="H27" i="6"/>
  <c r="H28" i="6"/>
  <c r="H29" i="6"/>
  <c r="H30" i="6"/>
  <c r="H31" i="6"/>
  <c r="H32" i="6"/>
  <c r="H34" i="6"/>
  <c r="H35" i="6"/>
  <c r="H36" i="6"/>
  <c r="H37" i="6"/>
  <c r="H38" i="6"/>
  <c r="H39" i="6"/>
  <c r="H40" i="6"/>
  <c r="H41" i="6"/>
  <c r="H42" i="6"/>
  <c r="H43" i="6"/>
  <c r="H25" i="6" l="1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K11" i="3" l="1"/>
  <c r="K20" i="3" s="1"/>
  <c r="H7" i="3"/>
  <c r="M11" i="3" l="1"/>
  <c r="M20" i="3" s="1"/>
</calcChain>
</file>

<file path=xl/sharedStrings.xml><?xml version="1.0" encoding="utf-8"?>
<sst xmlns="http://schemas.openxmlformats.org/spreadsheetml/2006/main" count="1126" uniqueCount="268">
  <si>
    <t>DESCRIPTION</t>
  </si>
  <si>
    <t>ALTERNATE COLOUR NAME</t>
  </si>
  <si>
    <t>STYLE #</t>
  </si>
  <si>
    <t>SIZE</t>
  </si>
  <si>
    <t>SKU</t>
  </si>
  <si>
    <t>BLACK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</si>
  <si>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</si>
  <si>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</si>
  <si>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</si>
  <si>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</si>
  <si>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</si>
  <si>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</si>
  <si>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</si>
  <si>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</si>
  <si>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</si>
  <si>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</si>
  <si>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</si>
  <si>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</si>
  <si>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</si>
  <si>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</si>
  <si>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</si>
  <si>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</si>
  <si>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</si>
  <si>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</si>
  <si>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</si>
  <si>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</si>
  <si>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</si>
  <si>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</si>
  <si>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</si>
  <si>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</si>
  <si>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</si>
  <si>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</si>
  <si>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</si>
  <si>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</si>
  <si>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</si>
  <si>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</si>
  <si>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</si>
  <si>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</si>
  <si>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</si>
  <si>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</si>
  <si>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</si>
  <si>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</si>
  <si>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</si>
  <si>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</si>
  <si>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</si>
  <si>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</si>
  <si>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</si>
  <si>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</si>
  <si>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</si>
  <si>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</si>
  <si>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</si>
  <si>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</si>
  <si>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</si>
  <si>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</si>
  <si>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</si>
  <si>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</si>
  <si>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</si>
  <si>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</si>
  <si>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</si>
  <si>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</si>
  <si>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</si>
  <si>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</si>
  <si>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T-SHIRT - SS</t>
  </si>
  <si>
    <t>RED</t>
  </si>
  <si>
    <t>LIGHT BLUE</t>
  </si>
  <si>
    <t>TOTAL</t>
  </si>
  <si>
    <t>SS26 - MESH X1, X2, X3</t>
  </si>
  <si>
    <t>REVERSIBLE BIG TIMER MESH SHORTS</t>
  </si>
  <si>
    <t>CREAM</t>
  </si>
  <si>
    <t>M-0226-KB-6735</t>
  </si>
  <si>
    <t>M-0226-KB-6735-WHS-01</t>
  </si>
  <si>
    <t>M-0226-KB-6735-WHS-02</t>
  </si>
  <si>
    <t>M-0226-KB-6735-WHS-03</t>
  </si>
  <si>
    <t>M-0226-KB-6735-WHS-04</t>
  </si>
  <si>
    <t>M-0226-KB-6735-WHS-05</t>
  </si>
  <si>
    <t>M-0226-KB-6735-WHS-06</t>
  </si>
  <si>
    <t>M-0226-KB-6735-WHS-07</t>
  </si>
  <si>
    <t>DEEP RED</t>
  </si>
  <si>
    <t>M-0226-KB-6735-BRD-01</t>
  </si>
  <si>
    <t>M-0226-KB-6735-BRD-02</t>
  </si>
  <si>
    <t>M-0226-KB-6735-BRD-03</t>
  </si>
  <si>
    <t>M-0226-KB-6735-BRD-04</t>
  </si>
  <si>
    <t>M-0226-KB-6735-BRD-05</t>
  </si>
  <si>
    <t>M-0226-KB-6735-BRD-06</t>
  </si>
  <si>
    <t>M-0226-KB-6735-BRD-07</t>
  </si>
  <si>
    <t>CAFE MOUSSE</t>
  </si>
  <si>
    <t>M-0226-KB-6735-CTE-01</t>
  </si>
  <si>
    <t>M-0226-KB-6735-CTE-02</t>
  </si>
  <si>
    <t>M-0226-KB-6735-CTE-03</t>
  </si>
  <si>
    <t>M-0226-KB-6735-CTE-04</t>
  </si>
  <si>
    <t>M-0226-KB-6735-CTE-05</t>
  </si>
  <si>
    <t>M-0226-KB-6735-CTE-06</t>
  </si>
  <si>
    <t>M-0226-KB-6735-CTE-07</t>
  </si>
  <si>
    <t>REVERSIBLE BIG TIMER MESH BASKETBALL JERSEY</t>
  </si>
  <si>
    <t>M-0226-KT-6736</t>
  </si>
  <si>
    <t>M-0226-KT-6736-WHS-01</t>
  </si>
  <si>
    <t>M-0226-KT-6736-WHS-02</t>
  </si>
  <si>
    <t>M-0226-KT-6736-WHS-03</t>
  </si>
  <si>
    <t>M-0226-KT-6736-WHS-04</t>
  </si>
  <si>
    <t>M-0226-KT-6736-WHS-05</t>
  </si>
  <si>
    <t>M-0226-KT-6736-WHS-06</t>
  </si>
  <si>
    <t>M-0226-KT-6736-WHS-07</t>
  </si>
  <si>
    <t>M-0226-KT-6736-BRD-01</t>
  </si>
  <si>
    <t>M-0226-KT-6736-BRD-02</t>
  </si>
  <si>
    <t>M-0226-KT-6736-BRD-03</t>
  </si>
  <si>
    <t>M-0226-KT-6736-BRD-04</t>
  </si>
  <si>
    <t>M-0226-KT-6736-BRD-05</t>
  </si>
  <si>
    <t>M-0226-KT-6736-BRD-06</t>
  </si>
  <si>
    <t>M-0226-KT-6736-BRD-07</t>
  </si>
  <si>
    <t>M-0226-KT-6736-CTE-01</t>
  </si>
  <si>
    <t>M-0226-KT-6736-CTE-02</t>
  </si>
  <si>
    <t>M-0226-KT-6736-CTE-03</t>
  </si>
  <si>
    <t>M-0226-KT-6736-CTE-04</t>
  </si>
  <si>
    <t>M-0226-KT-6736-CTE-05</t>
  </si>
  <si>
    <t>M-0226-KT-6736-CTE-06</t>
  </si>
  <si>
    <t>M-0226-KT-6736-CTE-07</t>
  </si>
  <si>
    <t>M-0226-KB-6735 &amp; M-0226-KT-6736</t>
  </si>
  <si>
    <t>PRODUCT SUB CATEGORY</t>
  </si>
  <si>
    <t>WARM UP T-SHIRT</t>
  </si>
  <si>
    <t>ROYAL NAVY</t>
  </si>
  <si>
    <t>M-0226-KT-6738</t>
  </si>
  <si>
    <t>M-0226-KT-6738-DSB-01</t>
  </si>
  <si>
    <t>M-0226-KT-6738-DSB-02</t>
  </si>
  <si>
    <t>M-0226-KT-6738-DSB-03</t>
  </si>
  <si>
    <t>M-0226-KT-6738-DSB-04</t>
  </si>
  <si>
    <t>M-0226-KT-6738-DSB-05</t>
  </si>
  <si>
    <t>M-0226-KT-6738-DSB-06</t>
  </si>
  <si>
    <t>M-0226-KT-6738-DSB-07</t>
  </si>
  <si>
    <t>MIDNIGHT GREEN</t>
  </si>
  <si>
    <t>M-0226-KT-6738-GRG-01</t>
  </si>
  <si>
    <t>M-0226-KT-6738-GRG-02</t>
  </si>
  <si>
    <t>M-0226-KT-6738-GRG-03</t>
  </si>
  <si>
    <t>M-0226-KT-6738-GRG-04</t>
  </si>
  <si>
    <t>M-0226-KT-6738-GRG-05</t>
  </si>
  <si>
    <t>M-0226-KT-6738-GRG-06</t>
  </si>
  <si>
    <t>M-0226-KT-6738-GRG-07</t>
  </si>
  <si>
    <t>M-0226-KT-6738-OA-01</t>
  </si>
  <si>
    <t>M-0226-KT-6738-OA-02</t>
  </si>
  <si>
    <t>M-0226-KT-6738-OA-03</t>
  </si>
  <si>
    <t>M-0226-KT-6738-OA-04</t>
  </si>
  <si>
    <t>M-0226-KT-6738-OA-05</t>
  </si>
  <si>
    <t>M-0226-KT-6738-OA-06</t>
  </si>
  <si>
    <t>M-0226-KT-6738-OA-07</t>
  </si>
  <si>
    <t>REC BASKETBALL SHORTS</t>
  </si>
  <si>
    <t>M-0226-KB-6737</t>
  </si>
  <si>
    <t>SHORT - ACTIVE</t>
  </si>
  <si>
    <t>M-0226-KB-6737-DSB-01</t>
  </si>
  <si>
    <t>M-0226-KB-6737-DSB-02</t>
  </si>
  <si>
    <t>M-0226-KB-6737-DSB-03</t>
  </si>
  <si>
    <t>M-0226-KB-6737-DSB-04</t>
  </si>
  <si>
    <t>M-0226-KB-6737-DSB-05</t>
  </si>
  <si>
    <t>M-0226-KB-6737-DSB-06</t>
  </si>
  <si>
    <t>M-0226-KB-6737-DSB-07</t>
  </si>
  <si>
    <t>M-0226-KB-6737-GRG-01</t>
  </si>
  <si>
    <t>M-0226-KB-6737-GRG-02</t>
  </si>
  <si>
    <t>M-0226-KB-6737-GRG-03</t>
  </si>
  <si>
    <t>M-0226-KB-6737-GRG-04</t>
  </si>
  <si>
    <t>M-0226-KB-6737-GRG-05</t>
  </si>
  <si>
    <t>M-0226-KB-6737-GRG-06</t>
  </si>
  <si>
    <t>M-0226-KB-6737-GRG-07</t>
  </si>
  <si>
    <t>M-0226-KB-6737-OA-01</t>
  </si>
  <si>
    <t>M-0226-KB-6737-OA-02</t>
  </si>
  <si>
    <t>M-0226-KB-6737-OA-03</t>
  </si>
  <si>
    <t>M-0226-KB-6737-OA-04</t>
  </si>
  <si>
    <t>M-0226-KB-6737-OA-05</t>
  </si>
  <si>
    <t>M-0226-KB-6737-OA-06</t>
  </si>
  <si>
    <t>M-0226-KB-6737-OA-07</t>
  </si>
  <si>
    <t>SPORT JERSEY - SLEEVELESS</t>
  </si>
  <si>
    <t xml:space="preserve">M-0226-KT-6738, M-0226-KB-6737 </t>
  </si>
  <si>
    <t>BASEKETBALL MESH HOODIE</t>
  </si>
  <si>
    <t>M-0226-KT-6875</t>
  </si>
  <si>
    <t>PULLOVER HOODIE</t>
  </si>
  <si>
    <t>M-0226-KT-6875-BK-01</t>
  </si>
  <si>
    <t>M-0226-KT-6875-BK-02</t>
  </si>
  <si>
    <t>M-0226-KT-6875-BK-03</t>
  </si>
  <si>
    <t>M-0226-KT-6875-BK-04</t>
  </si>
  <si>
    <t>M-0226-KT-6875-BK-05</t>
  </si>
  <si>
    <t>M-0226-KT-6875-BK-06</t>
  </si>
  <si>
    <t>M-0226-KT-6875-BK-07</t>
  </si>
  <si>
    <t>MENS MESH TROUSER</t>
  </si>
  <si>
    <t>M-0226-KB-6876</t>
  </si>
  <si>
    <t>PULL ON PANT</t>
  </si>
  <si>
    <t>M-0226-KB-6876-BK-01</t>
  </si>
  <si>
    <t>M-0226-KB-6876-BK-02</t>
  </si>
  <si>
    <t>M-0226-KB-6876-BK-03</t>
  </si>
  <si>
    <t>M-0226-KB-6876-BK-04</t>
  </si>
  <si>
    <t>M-0226-KB-6876-BK-05</t>
  </si>
  <si>
    <t>M-0226-KB-6876-BK-06</t>
  </si>
  <si>
    <t>M-0226-KB-6876-BK-07</t>
  </si>
  <si>
    <t>M-0226-KT-6875, M-0226-KB-6876</t>
  </si>
  <si>
    <t>SLEEVELESS  MESH PRINT  T-SHIRT</t>
  </si>
  <si>
    <t>DEEP DENIM</t>
  </si>
  <si>
    <t>M-0226-KT-6877</t>
  </si>
  <si>
    <t>M-0226-KT-6877-NYP-01</t>
  </si>
  <si>
    <t>M-0226-KT-6877-NYP-02</t>
  </si>
  <si>
    <t>M-0226-KT-6877-NYP-03</t>
  </si>
  <si>
    <t>M-0226-KT-6877-NYP-04</t>
  </si>
  <si>
    <t>M-0226-KT-6877-NYP-05</t>
  </si>
  <si>
    <t>M-0226-KT-6877-NYP-06</t>
  </si>
  <si>
    <t>M-0226-KT-6877-NYP-07</t>
  </si>
  <si>
    <t>M-0226-KT-6877-OA-01</t>
  </si>
  <si>
    <t>M-0226-KT-6877-OA-02</t>
  </si>
  <si>
    <t>M-0226-KT-6877-OA-03</t>
  </si>
  <si>
    <t>M-0226-KT-6877-OA-04</t>
  </si>
  <si>
    <t>M-0226-KT-6877-OA-05</t>
  </si>
  <si>
    <t>M-0226-KT-6877-OA-06</t>
  </si>
  <si>
    <t>M-0226-KT-6877-OA-07</t>
  </si>
  <si>
    <t>M-0226-KT-6877-GRG-01</t>
  </si>
  <si>
    <t>M-0226-KT-6877-GRG-02</t>
  </si>
  <si>
    <t>M-0226-KT-6877-GRG-03</t>
  </si>
  <si>
    <t>M-0226-KT-6877-GRG-04</t>
  </si>
  <si>
    <t>M-0226-KT-6877-GRG-05</t>
  </si>
  <si>
    <t>M-0226-KT-6877-GRG-06</t>
  </si>
  <si>
    <t>M-0226-KT-6877-GRG-07</t>
  </si>
  <si>
    <t>ADJUSTABLE FOOTBALL JERSEY</t>
  </si>
  <si>
    <t>SANDSTONE</t>
  </si>
  <si>
    <t>M-0226-KT-6913</t>
  </si>
  <si>
    <t>FOOTBALL JERSEY</t>
  </si>
  <si>
    <t>M-0226-KT-6913-FE-01</t>
  </si>
  <si>
    <t>M-0226-KT-6913-FE-02</t>
  </si>
  <si>
    <t>M-0226-KT-6913-FE-03</t>
  </si>
  <si>
    <t>M-0226-KT-6913-FE-04</t>
  </si>
  <si>
    <t>M-0226-KT-6913-FE-05</t>
  </si>
  <si>
    <t>M-0226-KT-6913-FE-06</t>
  </si>
  <si>
    <t>M-0226-KT-6913-FE-07</t>
  </si>
  <si>
    <t>STARLING</t>
  </si>
  <si>
    <t>M-0226-KT-6913-DIP-01</t>
  </si>
  <si>
    <t>M-0226-KT-6913-DIP-02</t>
  </si>
  <si>
    <t>M-0226-KT-6913-DIP-03</t>
  </si>
  <si>
    <t>M-0226-KT-6913-DIP-04</t>
  </si>
  <si>
    <t>M-0226-KT-6913-DIP-05</t>
  </si>
  <si>
    <t>M-0226-KT-6913-DIP-06</t>
  </si>
  <si>
    <t>M-0226-KT-6913-DIP-07</t>
  </si>
  <si>
    <t>MESH BASKETBALL JERSEY TANK DRESS</t>
  </si>
  <si>
    <t>W-0226-DS-7000</t>
  </si>
  <si>
    <t>DRESS</t>
  </si>
  <si>
    <t>GOJI BERRY</t>
  </si>
  <si>
    <t>W-0226-DS-7000-DBY-08</t>
  </si>
  <si>
    <t>W-0226-DS-7000-DBY-01</t>
  </si>
  <si>
    <t>W-0226-DS-7000-DBY-02</t>
  </si>
  <si>
    <t>W-0226-DS-7000-DBY-03</t>
  </si>
  <si>
    <t>W-0226-DS-7000-DBY-04</t>
  </si>
  <si>
    <t>W-0226-DS-7000-DBY-05</t>
  </si>
  <si>
    <t>W-0226-DS-7000-DBY-06</t>
  </si>
  <si>
    <t>WOMENS MESH COURT SKORT</t>
  </si>
  <si>
    <t>W-0226-KB-6712</t>
  </si>
  <si>
    <t>SKIRT - MINI</t>
  </si>
  <si>
    <t>W-0226-KB-6712-BK-08</t>
  </si>
  <si>
    <t>W-0226-KB-6712-BK-01</t>
  </si>
  <si>
    <t>W-0226-KB-6712-BK-02</t>
  </si>
  <si>
    <t>W-0226-KB-6712-BK-03</t>
  </si>
  <si>
    <t>W-0226-KB-6712-BK-04</t>
  </si>
  <si>
    <t>W-0226-KB-6712-BK-05</t>
  </si>
  <si>
    <t>W-0226-KB-6712-BK-06</t>
  </si>
  <si>
    <t>W-0226-KB-6712-WHS-08</t>
  </si>
  <si>
    <t>W-0226-KB-6712-WHS-01</t>
  </si>
  <si>
    <t>W-0226-KB-6712-WHS-02</t>
  </si>
  <si>
    <t>W-0226-KB-6712-WHS-03</t>
  </si>
  <si>
    <t>W-0226-KB-6712-WHS-04</t>
  </si>
  <si>
    <t>W-0226-KB-6712-WHS-05</t>
  </si>
  <si>
    <t>W-0226-KB-6712-WHS-06</t>
  </si>
  <si>
    <t>W-0226-KB-6712-RD-08</t>
  </si>
  <si>
    <t>W-0226-KB-6712-RD-01</t>
  </si>
  <si>
    <t>W-0226-KB-6712-RD-02</t>
  </si>
  <si>
    <t>W-0226-KB-6712-RD-03</t>
  </si>
  <si>
    <t>W-0226-KB-6712-RD-04</t>
  </si>
  <si>
    <t>W-0226-KB-6712-RD-05</t>
  </si>
  <si>
    <t>W-0226-KB-6712-RD-06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</si>
</sst>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50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9" fillId="0" borderId="0"/>
    <xf numFmtId="0" fontId="21" fillId="0" borderId="0"/>
    <xf numFmtId="0" fontId="1" fillId="0" borderId="0"/>
  </cellStyleXfs>
  <cellXfs count="94">
    <xf numFmtId="0" fontId="0" fillId="0" borderId="0" xfId="0"/>
    <xf numFmtId="0" fontId="23" fillId="34" borderId="10" xfId="43" applyFont="1" applyFill="1" applyBorder="1" applyAlignment="1">
      <alignment horizontal="center" vertical="center"/>
    </xf>
    <xf numFmtId="0" fontId="24" fillId="0" borderId="10" xfId="43" applyFont="1" applyBorder="1" applyAlignment="1">
      <alignment horizontal="center" vertical="center"/>
    </xf>
    <xf numFmtId="0" fontId="2" fillId="0" borderId="0" xfId="43"/>
    <xf numFmtId="0" fontId="24" fillId="0" borderId="10" xfId="43" quotePrefix="1" applyFont="1" applyBorder="1" applyAlignment="1">
      <alignment horizontal="center"/>
    </xf>
    <xf numFmtId="0" fontId="24" fillId="0" borderId="10" xfId="43" applyFont="1" applyBorder="1" applyAlignment="1">
      <alignment horizontal="center"/>
    </xf>
    <xf numFmtId="0" fontId="26" fillId="0" borderId="0" xfId="44" applyFont="1" applyAlignment="1">
      <alignment vertical="center" wrapText="1"/>
    </xf>
    <xf numFmtId="0" fontId="27" fillId="35" borderId="11" xfId="44" applyFont="1" applyFill="1" applyBorder="1" applyAlignment="1">
      <alignment horizontal="left" vertical="center"/>
    </xf>
    <xf numFmtId="0" fontId="29" fillId="35" borderId="0" xfId="44" applyFont="1" applyFill="1" applyAlignment="1">
      <alignment vertical="top"/>
    </xf>
    <xf numFmtId="0" fontId="29" fillId="35" borderId="0" xfId="44" applyFont="1" applyFill="1" applyAlignment="1">
      <alignment horizontal="center" vertical="center"/>
    </xf>
    <xf numFmtId="0" fontId="27" fillId="35" borderId="10" xfId="44" applyFont="1" applyFill="1" applyBorder="1" applyAlignment="1">
      <alignment horizontal="right" vertical="center"/>
    </xf>
    <xf numFmtId="164" fontId="29" fillId="35" borderId="11" xfId="44" quotePrefix="1" applyNumberFormat="1" applyFont="1" applyFill="1" applyBorder="1" applyAlignment="1">
      <alignment horizontal="center" vertical="center"/>
    </xf>
    <xf numFmtId="15" fontId="27" fillId="35" borderId="10" xfId="44" quotePrefix="1" applyNumberFormat="1" applyFont="1" applyFill="1" applyBorder="1" applyAlignment="1">
      <alignment horizontal="center" vertical="center"/>
    </xf>
    <xf numFmtId="15" fontId="29" fillId="35" borderId="10" xfId="44" applyNumberFormat="1" applyFont="1" applyFill="1" applyBorder="1" applyAlignment="1">
      <alignment horizontal="center" vertical="center"/>
    </xf>
    <xf numFmtId="0" fontId="27" fillId="35" borderId="14" xfId="44" applyFont="1" applyFill="1" applyBorder="1" applyAlignment="1">
      <alignment horizontal="left" vertical="center"/>
    </xf>
    <xf numFmtId="164" fontId="29" fillId="35" borderId="14" xfId="44" quotePrefix="1" applyNumberFormat="1" applyFont="1" applyFill="1" applyBorder="1" applyAlignment="1">
      <alignment horizontal="center" vertical="center"/>
    </xf>
    <xf numFmtId="0" fontId="27" fillId="35" borderId="10" xfId="45" quotePrefix="1" applyFont="1" applyFill="1" applyBorder="1" applyAlignment="1">
      <alignment horizontal="center" vertical="center"/>
    </xf>
    <xf numFmtId="0" fontId="32" fillId="35" borderId="11" xfId="46" applyFont="1" applyFill="1" applyBorder="1" applyAlignment="1" applyProtection="1">
      <alignment vertical="top"/>
    </xf>
    <xf numFmtId="0" fontId="33" fillId="0" borderId="10" xfId="43" applyFont="1" applyBorder="1" applyAlignment="1">
      <alignment horizontal="center"/>
    </xf>
    <xf numFmtId="165" fontId="29" fillId="35" borderId="0" xfId="44" applyNumberFormat="1" applyFont="1" applyFill="1" applyAlignment="1">
      <alignment horizontal="center" vertical="center"/>
    </xf>
    <xf numFmtId="0" fontId="29" fillId="35" borderId="10" xfId="44" applyFont="1" applyFill="1" applyBorder="1" applyAlignment="1">
      <alignment horizontal="center" vertical="center"/>
    </xf>
    <xf numFmtId="0" fontId="29" fillId="35" borderId="15" xfId="44" applyFont="1" applyFill="1" applyBorder="1" applyAlignment="1">
      <alignment horizontal="center" vertical="center"/>
    </xf>
    <xf numFmtId="164" fontId="29" fillId="35" borderId="15" xfId="44" applyNumberFormat="1" applyFont="1" applyFill="1" applyBorder="1" applyAlignment="1">
      <alignment horizontal="center" vertical="center"/>
    </xf>
    <xf numFmtId="0" fontId="27" fillId="35" borderId="0" xfId="44" applyFont="1" applyFill="1" applyAlignment="1">
      <alignment horizontal="center" vertical="center"/>
    </xf>
    <xf numFmtId="0" fontId="27" fillId="36" borderId="10" xfId="44" applyFont="1" applyFill="1" applyBorder="1" applyAlignment="1">
      <alignment horizontal="center" vertical="center"/>
    </xf>
    <xf numFmtId="0" fontId="27" fillId="36" borderId="10" xfId="44" applyFont="1" applyFill="1" applyBorder="1" applyAlignment="1">
      <alignment horizontal="center" vertical="center" wrapText="1"/>
    </xf>
    <xf numFmtId="164" fontId="27" fillId="36" borderId="10" xfId="44" applyNumberFormat="1" applyFont="1" applyFill="1" applyBorder="1" applyAlignment="1">
      <alignment horizontal="center" vertical="center"/>
    </xf>
    <xf numFmtId="0" fontId="34" fillId="37" borderId="10" xfId="44" applyFont="1" applyFill="1" applyBorder="1" applyAlignment="1">
      <alignment horizontal="center" vertical="center" wrapText="1"/>
    </xf>
    <xf numFmtId="0" fontId="35" fillId="37" borderId="10" xfId="44" applyFont="1" applyFill="1" applyBorder="1" applyAlignment="1">
      <alignment vertical="center" wrapText="1"/>
    </xf>
    <xf numFmtId="0" fontId="34" fillId="37" borderId="10" xfId="44" quotePrefix="1" applyFont="1" applyFill="1" applyBorder="1" applyAlignment="1">
      <alignment horizontal="left" vertical="center" wrapText="1"/>
    </xf>
    <xf numFmtId="0" fontId="30" fillId="37" borderId="10" xfId="44" applyFont="1" applyFill="1" applyBorder="1" applyAlignment="1">
      <alignment horizontal="center" vertical="center" wrapText="1"/>
    </xf>
    <xf numFmtId="1" fontId="36" fillId="37" borderId="10" xfId="45" applyNumberFormat="1" applyFont="1" applyFill="1" applyBorder="1" applyAlignment="1">
      <alignment horizontal="left" vertical="center"/>
    </xf>
    <xf numFmtId="0" fontId="30" fillId="37" borderId="10" xfId="44" applyFont="1" applyFill="1" applyBorder="1" applyAlignment="1">
      <alignment horizontal="center" vertical="center"/>
    </xf>
    <xf numFmtId="3" fontId="36" fillId="0" borderId="10" xfId="45" applyNumberFormat="1" applyFont="1" applyBorder="1" applyAlignment="1">
      <alignment horizontal="center" vertical="center"/>
    </xf>
    <xf numFmtId="164" fontId="30" fillId="37" borderId="10" xfId="44" applyNumberFormat="1" applyFont="1" applyFill="1" applyBorder="1" applyAlignment="1">
      <alignment horizontal="center" vertical="center"/>
    </xf>
    <xf numFmtId="164" fontId="37" fillId="37" borderId="10" xfId="47" applyNumberFormat="1" applyFont="1" applyFill="1" applyBorder="1" applyAlignment="1">
      <alignment horizontal="center" vertical="center" wrapText="1"/>
    </xf>
    <xf numFmtId="167" fontId="34" fillId="37" borderId="10" xfId="48" applyNumberFormat="1" applyFont="1" applyFill="1" applyBorder="1" applyAlignment="1">
      <alignment horizontal="center" vertical="center" wrapText="1"/>
    </xf>
    <xf numFmtId="0" fontId="2" fillId="0" borderId="0" xfId="43" applyAlignment="1">
      <alignment vertical="center"/>
    </xf>
    <xf numFmtId="0" fontId="34" fillId="38" borderId="17" xfId="44" applyFont="1" applyFill="1" applyBorder="1" applyAlignment="1">
      <alignment horizontal="center" vertical="center"/>
    </xf>
    <xf numFmtId="0" fontId="35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 wrapText="1"/>
    </xf>
    <xf numFmtId="0" fontId="39" fillId="38" borderId="17" xfId="44" applyFont="1" applyFill="1" applyBorder="1" applyAlignment="1">
      <alignment horizontal="center" vertical="center"/>
    </xf>
    <xf numFmtId="1" fontId="40" fillId="38" borderId="17" xfId="45" applyNumberFormat="1" applyFont="1" applyFill="1" applyBorder="1" applyAlignment="1">
      <alignment horizontal="center" vertical="center"/>
    </xf>
    <xf numFmtId="3" fontId="41" fillId="38" borderId="17" xfId="45" applyNumberFormat="1" applyFont="1" applyFill="1" applyBorder="1" applyAlignment="1">
      <alignment horizontal="center" vertical="center"/>
    </xf>
    <xf numFmtId="164" fontId="34" fillId="38" borderId="17" xfId="44" applyNumberFormat="1" applyFont="1" applyFill="1" applyBorder="1" applyAlignment="1">
      <alignment horizontal="center" vertical="center"/>
    </xf>
    <xf numFmtId="164" fontId="34" fillId="38" borderId="17" xfId="47" applyNumberFormat="1" applyFont="1" applyFill="1" applyBorder="1" applyAlignment="1">
      <alignment horizontal="center" vertical="center" wrapText="1"/>
    </xf>
    <xf numFmtId="167" fontId="34" fillId="38" borderId="17" xfId="48" applyNumberFormat="1" applyFont="1" applyFill="1" applyBorder="1" applyAlignment="1">
      <alignment horizontal="center" vertical="center"/>
    </xf>
    <xf numFmtId="0" fontId="42" fillId="35" borderId="0" xfId="44" applyFont="1" applyFill="1" applyAlignment="1">
      <alignment horizontal="center" vertical="center" wrapText="1"/>
    </xf>
    <xf numFmtId="0" fontId="43" fillId="35" borderId="0" xfId="44" applyFont="1" applyFill="1" applyAlignment="1">
      <alignment horizontal="center" vertical="center" wrapText="1"/>
    </xf>
    <xf numFmtId="3" fontId="44" fillId="39" borderId="10" xfId="44" applyNumberFormat="1" applyFont="1" applyFill="1" applyBorder="1" applyAlignment="1">
      <alignment horizontal="center" vertical="center" wrapText="1"/>
    </xf>
    <xf numFmtId="3" fontId="44" fillId="0" borderId="10" xfId="44" applyNumberFormat="1" applyFont="1" applyBorder="1" applyAlignment="1">
      <alignment horizontal="center" vertical="center" wrapText="1"/>
    </xf>
    <xf numFmtId="164" fontId="42" fillId="35" borderId="0" xfId="44" applyNumberFormat="1" applyFont="1" applyFill="1" applyAlignment="1">
      <alignment horizontal="center" vertical="center" wrapText="1"/>
    </xf>
    <xf numFmtId="0" fontId="45" fillId="35" borderId="0" xfId="44" applyFont="1" applyFill="1" applyAlignment="1">
      <alignment horizontal="center" vertical="center"/>
    </xf>
    <xf numFmtId="14" fontId="46" fillId="35" borderId="0" xfId="44" quotePrefix="1" applyNumberFormat="1" applyFont="1" applyFill="1" applyAlignment="1">
      <alignment horizontal="center" vertical="center"/>
    </xf>
    <xf numFmtId="164" fontId="29" fillId="35" borderId="0" xfId="47" applyNumberFormat="1" applyFont="1" applyFill="1" applyAlignment="1">
      <alignment horizontal="center" vertical="center"/>
    </xf>
    <xf numFmtId="0" fontId="47" fillId="35" borderId="0" xfId="44" applyFont="1" applyFill="1" applyAlignment="1">
      <alignment horizontal="center" vertical="center"/>
    </xf>
    <xf numFmtId="0" fontId="47" fillId="0" borderId="0" xfId="44" applyFont="1" applyAlignment="1">
      <alignment vertical="center"/>
    </xf>
    <xf numFmtId="0" fontId="48" fillId="35" borderId="0" xfId="44" applyFont="1" applyFill="1" applyAlignment="1">
      <alignment horizontal="center" vertical="center"/>
    </xf>
    <xf numFmtId="0" fontId="29" fillId="0" borderId="0" xfId="44" applyFont="1" applyAlignment="1">
      <alignment horizontal="center" vertical="center"/>
    </xf>
    <xf numFmtId="164" fontId="47" fillId="35" borderId="0" xfId="44" applyNumberFormat="1" applyFont="1" applyFill="1" applyAlignment="1">
      <alignment horizontal="center" vertical="center"/>
    </xf>
    <xf numFmtId="0" fontId="24" fillId="0" borderId="0" xfId="43" applyFont="1"/>
    <xf numFmtId="0" fontId="0" fillId="0" borderId="10" xfId="0" applyBorder="1"/>
    <xf numFmtId="0" fontId="21" fillId="0" borderId="0" xfId="50"/>
    <xf numFmtId="0" fontId="20" fillId="33" borderId="10" xfId="50" applyFont="1" applyFill="1" applyBorder="1" applyAlignment="1">
      <alignment horizontal="center"/>
    </xf>
    <xf numFmtId="0" fontId="21" fillId="0" borderId="10" xfId="50" applyBorder="1"/>
    <xf numFmtId="0" fontId="21" fillId="40" borderId="10" xfId="50" applyFill="1" applyBorder="1"/>
    <xf numFmtId="0" fontId="1" fillId="0" borderId="0" xfId="51"/>
    <xf numFmtId="0" fontId="1" fillId="0" borderId="10" xfId="51" applyBorder="1"/>
    <xf numFmtId="0" fontId="1" fillId="40" borderId="10" xfId="51" applyFill="1" applyBorder="1"/>
    <xf numFmtId="0" fontId="1" fillId="37" borderId="10" xfId="51" applyFill="1" applyBorder="1"/>
    <xf numFmtId="0" fontId="20" fillId="41" borderId="10" xfId="50" applyFont="1" applyFill="1" applyBorder="1" applyAlignment="1">
      <alignment horizontal="center"/>
    </xf>
    <xf numFmtId="0" fontId="2" fillId="0" borderId="0" xfId="43" applyAlignment="1">
      <alignment horizontal="center"/>
    </xf>
    <xf numFmtId="0" fontId="22" fillId="0" borderId="0" xfId="43" applyFont="1" applyAlignment="1">
      <alignment horizontal="center" vertical="center" wrapText="1"/>
    </xf>
    <xf numFmtId="0" fontId="28" fillId="35" borderId="11" xfId="43" applyFont="1" applyFill="1" applyBorder="1" applyAlignment="1">
      <alignment horizontal="center" vertical="top"/>
    </xf>
    <xf numFmtId="0" fontId="27" fillId="35" borderId="12" xfId="44" applyFont="1" applyFill="1" applyBorder="1" applyAlignment="1">
      <alignment horizontal="center" vertical="center"/>
    </xf>
    <xf numFmtId="0" fontId="27" fillId="35" borderId="13" xfId="44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top"/>
    </xf>
    <xf numFmtId="0" fontId="29" fillId="35" borderId="12" xfId="44" applyFont="1" applyFill="1" applyBorder="1" applyAlignment="1">
      <alignment horizontal="center" vertical="center"/>
    </xf>
    <xf numFmtId="0" fontId="29" fillId="35" borderId="13" xfId="44" applyFont="1" applyFill="1" applyBorder="1" applyAlignment="1">
      <alignment horizontal="center" vertical="center"/>
    </xf>
    <xf numFmtId="0" fontId="47" fillId="0" borderId="0" xfId="44" applyFont="1" applyAlignment="1">
      <alignment horizontal="center" vertical="center" wrapText="1"/>
    </xf>
    <xf numFmtId="0" fontId="30" fillId="35" borderId="14" xfId="43" applyFont="1" applyFill="1" applyBorder="1" applyAlignment="1">
      <alignment horizontal="left" vertical="top"/>
    </xf>
    <xf numFmtId="165" fontId="29" fillId="35" borderId="10" xfId="44" applyNumberFormat="1" applyFont="1" applyFill="1" applyBorder="1" applyAlignment="1">
      <alignment horizontal="center" vertical="center"/>
    </xf>
    <xf numFmtId="0" fontId="38" fillId="37" borderId="12" xfId="44" applyFont="1" applyFill="1" applyBorder="1" applyAlignment="1">
      <alignment horizontal="right" vertical="center" wrapText="1"/>
    </xf>
    <xf numFmtId="0" fontId="38" fillId="37" borderId="16" xfId="44" applyFont="1" applyFill="1" applyBorder="1" applyAlignment="1">
      <alignment horizontal="right" vertical="center" wrapText="1"/>
    </xf>
    <xf numFmtId="0" fontId="38" fillId="37" borderId="13" xfId="44" applyFont="1" applyFill="1" applyBorder="1" applyAlignment="1">
      <alignment horizontal="right" vertical="center" wrapText="1"/>
    </xf>
    <xf numFmtId="164" fontId="44" fillId="39" borderId="12" xfId="44" applyNumberFormat="1" applyFont="1" applyFill="1" applyBorder="1" applyAlignment="1">
      <alignment horizontal="center" vertical="center" wrapText="1"/>
    </xf>
    <xf numFmtId="164" fontId="44" fillId="39" borderId="16" xfId="44" applyNumberFormat="1" applyFont="1" applyFill="1" applyBorder="1" applyAlignment="1">
      <alignment horizontal="center" vertical="center" wrapText="1"/>
    </xf>
    <xf numFmtId="0" fontId="1" fillId="0" borderId="12" xfId="51" applyBorder="1" applyAlignment="1">
      <alignment horizontal="center"/>
    </xf>
    <xf numFmtId="0" fontId="1" fillId="0" borderId="16" xfId="51" applyBorder="1" applyAlignment="1">
      <alignment horizontal="center"/>
    </xf>
    <xf numFmtId="0" fontId="1" fillId="0" borderId="13" xfId="51" applyBorder="1" applyAlignment="1">
      <alignment horizontal="center"/>
    </xf>
    <xf numFmtId="0" fontId="21" fillId="0" borderId="12" xfId="50" applyBorder="1" applyAlignment="1">
      <alignment horizontal="center"/>
    </xf>
    <xf numFmtId="0" fontId="21" fillId="0" borderId="16" xfId="50" applyBorder="1" applyAlignment="1">
      <alignment horizontal="center"/>
    </xf>
    <xf numFmtId="0" fontId="21" fillId="0" borderId="13" xfId="50" applyBorder="1" applyAlignment="1">
      <alignment horizontal="center"/>
    </xf>
    <xf numFmtId="0" fontId="21" fillId="0" borderId="10" xfId="50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rmal 5" xfId="50" xr:uid="{4E99AF41-55E1-45DE-A8D1-91DD57B55834}"/>
    <cellStyle name="Normal 6" xfId="51" xr:uid="{E54B394B-742A-4DF4-8310-CFD7C8F410E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17</xdr:row>
      <xdr:rowOff>18142</xdr:rowOff>
    </xdr:from>
    <xdr:to>
      <xdr:col>3</xdr:col>
      <xdr:colOff>525218</xdr:colOff>
      <xdr:row>17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32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K21" sqref="K21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7.33203125" style="3" customWidth="1"/>
    <col min="7" max="7" width="27.5546875" style="3" customWidth="1"/>
    <col min="8" max="8" width="8.88671875" style="3"/>
    <col min="9" max="9" width="19.4414062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71"/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1" t="s">
        <v>16</v>
      </c>
      <c r="N1" s="2" t="s">
        <v>17</v>
      </c>
    </row>
    <row r="2" spans="1:23" ht="16.5" x14ac:dyDescent="0.45">
      <c r="A2" s="71"/>
      <c r="B2" s="71"/>
      <c r="C2" s="71"/>
      <c r="D2" s="72"/>
      <c r="E2" s="72"/>
      <c r="F2" s="72"/>
      <c r="G2" s="72"/>
      <c r="H2" s="72"/>
      <c r="I2" s="72"/>
      <c r="J2" s="72"/>
      <c r="K2" s="72"/>
      <c r="L2" s="72"/>
      <c r="M2" s="1" t="s">
        <v>18</v>
      </c>
      <c r="N2" s="4" t="s">
        <v>19</v>
      </c>
    </row>
    <row r="3" spans="1:23" ht="16.5" x14ac:dyDescent="0.45">
      <c r="A3" s="71"/>
      <c r="B3" s="71"/>
      <c r="C3" s="71"/>
      <c r="D3" s="72"/>
      <c r="E3" s="72"/>
      <c r="F3" s="72"/>
      <c r="G3" s="72"/>
      <c r="H3" s="72"/>
      <c r="I3" s="72"/>
      <c r="J3" s="72"/>
      <c r="K3" s="72"/>
      <c r="L3" s="72"/>
      <c r="M3" s="1" t="s">
        <v>20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21</v>
      </c>
      <c r="B5" s="73" t="s">
        <v>22</v>
      </c>
      <c r="C5" s="73"/>
      <c r="D5" s="73"/>
      <c r="E5" s="8"/>
      <c r="F5" s="9"/>
      <c r="G5" s="10" t="s">
        <v>23</v>
      </c>
      <c r="H5" s="74" t="s">
        <v>24</v>
      </c>
      <c r="I5" s="75"/>
      <c r="J5" s="9"/>
      <c r="K5" s="9"/>
      <c r="L5" s="11"/>
      <c r="M5" s="12" t="s">
        <v>25</v>
      </c>
      <c r="N5" s="13">
        <v>45979</v>
      </c>
    </row>
    <row r="6" spans="1:23" ht="18" x14ac:dyDescent="0.35">
      <c r="A6" s="14" t="s">
        <v>26</v>
      </c>
      <c r="B6" s="76"/>
      <c r="C6" s="76"/>
      <c r="D6" s="76"/>
      <c r="E6" s="8"/>
      <c r="F6" s="9"/>
      <c r="G6" s="10" t="s">
        <v>27</v>
      </c>
      <c r="H6" s="77" t="s">
        <v>66</v>
      </c>
      <c r="I6" s="78"/>
      <c r="J6" s="9"/>
      <c r="K6" s="9"/>
      <c r="L6" s="15"/>
      <c r="M6" s="12" t="s">
        <v>28</v>
      </c>
      <c r="N6" s="16"/>
    </row>
    <row r="7" spans="1:23" ht="18" x14ac:dyDescent="0.4">
      <c r="A7" s="14" t="s">
        <v>29</v>
      </c>
      <c r="B7" s="80"/>
      <c r="C7" s="80"/>
      <c r="D7" s="17"/>
      <c r="E7" s="8"/>
      <c r="F7" s="9"/>
      <c r="G7" s="10" t="s">
        <v>30</v>
      </c>
      <c r="H7" s="81">
        <f>N5+10</f>
        <v>45989</v>
      </c>
      <c r="I7" s="81"/>
      <c r="J7" s="9"/>
      <c r="K7" s="9"/>
      <c r="L7" s="15"/>
      <c r="M7" s="12" t="s">
        <v>31</v>
      </c>
      <c r="N7" s="18" t="s">
        <v>32</v>
      </c>
    </row>
    <row r="8" spans="1:23" ht="18" x14ac:dyDescent="0.35">
      <c r="A8" s="14" t="s">
        <v>33</v>
      </c>
      <c r="B8" s="76"/>
      <c r="C8" s="76"/>
      <c r="D8" s="76"/>
      <c r="E8" s="8"/>
      <c r="F8" s="9"/>
      <c r="G8" s="10" t="s">
        <v>34</v>
      </c>
      <c r="H8" s="81">
        <v>46056</v>
      </c>
      <c r="I8" s="81"/>
      <c r="J8" s="19"/>
      <c r="K8" s="19"/>
      <c r="L8" s="15"/>
      <c r="M8" s="12" t="s">
        <v>35</v>
      </c>
      <c r="N8" s="20" t="s">
        <v>36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37</v>
      </c>
      <c r="B10" s="25" t="s">
        <v>38</v>
      </c>
      <c r="C10" s="25" t="s">
        <v>0</v>
      </c>
      <c r="D10" s="25" t="s">
        <v>39</v>
      </c>
      <c r="E10" s="25" t="s">
        <v>40</v>
      </c>
      <c r="F10" s="24" t="s">
        <v>41</v>
      </c>
      <c r="G10" s="24" t="s">
        <v>42</v>
      </c>
      <c r="H10" s="24" t="s">
        <v>43</v>
      </c>
      <c r="I10" s="25" t="s">
        <v>44</v>
      </c>
      <c r="J10" s="25" t="s">
        <v>45</v>
      </c>
      <c r="K10" s="25" t="s">
        <v>46</v>
      </c>
      <c r="L10" s="26" t="s">
        <v>47</v>
      </c>
      <c r="M10" s="24" t="s">
        <v>48</v>
      </c>
      <c r="N10" s="24" t="s">
        <v>49</v>
      </c>
    </row>
    <row r="11" spans="1:23" s="37" customFormat="1" ht="54" x14ac:dyDescent="0.2">
      <c r="A11" s="27" t="s">
        <v>116</v>
      </c>
      <c r="B11" s="28"/>
      <c r="C11" s="27" t="s">
        <v>50</v>
      </c>
      <c r="D11" s="27" t="s">
        <v>51</v>
      </c>
      <c r="E11" s="29" t="s">
        <v>52</v>
      </c>
      <c r="F11" s="30" t="s">
        <v>53</v>
      </c>
      <c r="G11" s="31" t="s">
        <v>15</v>
      </c>
      <c r="H11" s="32" t="s">
        <v>54</v>
      </c>
      <c r="I11" s="33">
        <f>'M-0226-KB-6735 &amp; M-0226-KT-6736'!H44</f>
        <v>4333</v>
      </c>
      <c r="J11" s="33">
        <v>0</v>
      </c>
      <c r="K11" s="33">
        <f t="shared" ref="K11:K17" si="0">I11</f>
        <v>4333</v>
      </c>
      <c r="L11" s="34"/>
      <c r="M11" s="35">
        <f t="shared" ref="M11:M17" si="1">K11*L11</f>
        <v>0</v>
      </c>
      <c r="N11" s="36"/>
      <c r="W11" s="37" t="s">
        <v>50</v>
      </c>
    </row>
    <row r="12" spans="1:23" s="37" customFormat="1" ht="54" x14ac:dyDescent="0.2">
      <c r="A12" s="27" t="s">
        <v>168</v>
      </c>
      <c r="B12" s="28"/>
      <c r="C12" s="27" t="s">
        <v>50</v>
      </c>
      <c r="D12" s="27" t="s">
        <v>51</v>
      </c>
      <c r="E12" s="29" t="s">
        <v>52</v>
      </c>
      <c r="F12" s="30" t="s">
        <v>53</v>
      </c>
      <c r="G12" s="31" t="s">
        <v>15</v>
      </c>
      <c r="H12" s="32" t="s">
        <v>54</v>
      </c>
      <c r="I12" s="33">
        <f>'M-0226-KT-6738, M-0226-KB-6737 '!H44</f>
        <v>4817</v>
      </c>
      <c r="J12" s="33">
        <v>0</v>
      </c>
      <c r="K12" s="33">
        <f t="shared" si="0"/>
        <v>4817</v>
      </c>
      <c r="L12" s="34"/>
      <c r="M12" s="35">
        <f t="shared" si="1"/>
        <v>0</v>
      </c>
      <c r="N12" s="36"/>
      <c r="W12" s="37" t="s">
        <v>50</v>
      </c>
    </row>
    <row r="13" spans="1:23" s="37" customFormat="1" ht="54" x14ac:dyDescent="0.2">
      <c r="A13" s="27" t="s">
        <v>189</v>
      </c>
      <c r="B13" s="28"/>
      <c r="C13" s="27" t="s">
        <v>50</v>
      </c>
      <c r="D13" s="27" t="s">
        <v>51</v>
      </c>
      <c r="E13" s="29" t="s">
        <v>52</v>
      </c>
      <c r="F13" s="30" t="s">
        <v>53</v>
      </c>
      <c r="G13" s="31" t="s">
        <v>15</v>
      </c>
      <c r="H13" s="32" t="s">
        <v>54</v>
      </c>
      <c r="I13" s="33">
        <f>'M-0226-KT-6875, M-0226-KB-6876'!H16</f>
        <v>1203</v>
      </c>
      <c r="J13" s="33">
        <v>0</v>
      </c>
      <c r="K13" s="33">
        <f t="shared" si="0"/>
        <v>1203</v>
      </c>
      <c r="L13" s="34"/>
      <c r="M13" s="35">
        <f t="shared" si="1"/>
        <v>0</v>
      </c>
      <c r="N13" s="36"/>
      <c r="W13" s="37" t="s">
        <v>50</v>
      </c>
    </row>
    <row r="14" spans="1:23" s="37" customFormat="1" ht="54" x14ac:dyDescent="0.2">
      <c r="A14" s="27" t="s">
        <v>192</v>
      </c>
      <c r="B14" s="28"/>
      <c r="C14" s="27" t="s">
        <v>50</v>
      </c>
      <c r="D14" s="27" t="s">
        <v>51</v>
      </c>
      <c r="E14" s="29" t="s">
        <v>52</v>
      </c>
      <c r="F14" s="30" t="s">
        <v>53</v>
      </c>
      <c r="G14" s="31" t="s">
        <v>15</v>
      </c>
      <c r="H14" s="32" t="s">
        <v>54</v>
      </c>
      <c r="I14" s="33">
        <f>'M-0226-KT-6877'!H23</f>
        <v>2169</v>
      </c>
      <c r="J14" s="33">
        <v>0</v>
      </c>
      <c r="K14" s="33">
        <f t="shared" si="0"/>
        <v>2169</v>
      </c>
      <c r="L14" s="34"/>
      <c r="M14" s="35">
        <f t="shared" si="1"/>
        <v>0</v>
      </c>
      <c r="N14" s="36"/>
      <c r="W14" s="37" t="s">
        <v>50</v>
      </c>
    </row>
    <row r="15" spans="1:23" s="37" customFormat="1" ht="54" x14ac:dyDescent="0.2">
      <c r="A15" s="27" t="s">
        <v>216</v>
      </c>
      <c r="B15" s="28"/>
      <c r="C15" s="27" t="s">
        <v>50</v>
      </c>
      <c r="D15" s="27" t="s">
        <v>51</v>
      </c>
      <c r="E15" s="29" t="s">
        <v>52</v>
      </c>
      <c r="F15" s="30" t="s">
        <v>53</v>
      </c>
      <c r="G15" s="31" t="s">
        <v>15</v>
      </c>
      <c r="H15" s="32" t="s">
        <v>54</v>
      </c>
      <c r="I15" s="33">
        <f>'M-0226-KT-6913'!H16</f>
        <v>1924</v>
      </c>
      <c r="J15" s="33">
        <v>0</v>
      </c>
      <c r="K15" s="33">
        <f t="shared" si="0"/>
        <v>1924</v>
      </c>
      <c r="L15" s="34"/>
      <c r="M15" s="35">
        <f t="shared" si="1"/>
        <v>0</v>
      </c>
      <c r="N15" s="36"/>
      <c r="W15" s="37" t="s">
        <v>50</v>
      </c>
    </row>
    <row r="16" spans="1:23" s="37" customFormat="1" ht="54" x14ac:dyDescent="0.2">
      <c r="A16" s="27" t="s">
        <v>234</v>
      </c>
      <c r="B16" s="28"/>
      <c r="C16" s="27" t="s">
        <v>50</v>
      </c>
      <c r="D16" s="27" t="s">
        <v>51</v>
      </c>
      <c r="E16" s="29" t="s">
        <v>52</v>
      </c>
      <c r="F16" s="30" t="s">
        <v>53</v>
      </c>
      <c r="G16" s="31" t="s">
        <v>15</v>
      </c>
      <c r="H16" s="32" t="s">
        <v>54</v>
      </c>
      <c r="I16" s="33">
        <f>'W-0226-DS-7000'!H9</f>
        <v>602</v>
      </c>
      <c r="J16" s="33">
        <v>0</v>
      </c>
      <c r="K16" s="33">
        <f t="shared" si="0"/>
        <v>602</v>
      </c>
      <c r="L16" s="34"/>
      <c r="M16" s="35">
        <f t="shared" si="1"/>
        <v>0</v>
      </c>
      <c r="N16" s="36"/>
      <c r="W16" s="37" t="s">
        <v>50</v>
      </c>
    </row>
    <row r="17" spans="1:23" s="37" customFormat="1" ht="54" x14ac:dyDescent="0.2">
      <c r="A17" s="27" t="s">
        <v>245</v>
      </c>
      <c r="B17" s="28"/>
      <c r="C17" s="27" t="s">
        <v>50</v>
      </c>
      <c r="D17" s="27" t="s">
        <v>51</v>
      </c>
      <c r="E17" s="29" t="s">
        <v>52</v>
      </c>
      <c r="F17" s="30" t="s">
        <v>53</v>
      </c>
      <c r="G17" s="31" t="s">
        <v>15</v>
      </c>
      <c r="H17" s="32" t="s">
        <v>54</v>
      </c>
      <c r="I17" s="33">
        <f>'W-0226-KB-6712'!H23</f>
        <v>1688</v>
      </c>
      <c r="J17" s="33">
        <v>0</v>
      </c>
      <c r="K17" s="33">
        <f t="shared" si="0"/>
        <v>1688</v>
      </c>
      <c r="L17" s="34"/>
      <c r="M17" s="35">
        <f t="shared" si="1"/>
        <v>0</v>
      </c>
      <c r="N17" s="36"/>
      <c r="W17" s="37" t="s">
        <v>50</v>
      </c>
    </row>
    <row r="18" spans="1:23" s="37" customFormat="1" ht="138.5" customHeight="1" x14ac:dyDescent="0.2">
      <c r="A18" s="82" t="s">
        <v>55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</row>
    <row r="19" spans="1:23" ht="16.5" x14ac:dyDescent="0.35">
      <c r="A19" s="38"/>
      <c r="B19" s="39"/>
      <c r="C19" s="40"/>
      <c r="D19" s="40"/>
      <c r="E19" s="40"/>
      <c r="F19" s="41"/>
      <c r="G19" s="42"/>
      <c r="H19" s="38"/>
      <c r="I19" s="43"/>
      <c r="J19" s="43"/>
      <c r="K19" s="43"/>
      <c r="L19" s="44"/>
      <c r="M19" s="45"/>
      <c r="N19" s="46"/>
    </row>
    <row r="20" spans="1:23" ht="31.5" customHeight="1" x14ac:dyDescent="0.35">
      <c r="A20" s="47"/>
      <c r="B20" s="47"/>
      <c r="C20" s="47"/>
      <c r="D20" s="47"/>
      <c r="E20" s="47"/>
      <c r="F20" s="47"/>
      <c r="G20" s="48"/>
      <c r="H20" s="48" t="s">
        <v>56</v>
      </c>
      <c r="I20" s="49">
        <f>SUM(I11:I17)</f>
        <v>16736</v>
      </c>
      <c r="J20" s="50"/>
      <c r="K20" s="49">
        <f>SUM(K11:K17)</f>
        <v>16736</v>
      </c>
      <c r="L20" s="51"/>
      <c r="M20" s="85">
        <f>SUM(M11:M19)</f>
        <v>0</v>
      </c>
      <c r="N20" s="86"/>
    </row>
    <row r="21" spans="1:23" ht="16.5" x14ac:dyDescent="0.35">
      <c r="A21" s="52"/>
      <c r="B21" s="52"/>
      <c r="C21" s="53"/>
      <c r="D21" s="53"/>
      <c r="E21" s="53"/>
      <c r="F21" s="53"/>
      <c r="G21" s="9"/>
      <c r="H21" s="9"/>
      <c r="I21" s="9"/>
      <c r="J21" s="9"/>
      <c r="K21" s="9"/>
      <c r="L21" s="54"/>
      <c r="M21" s="54"/>
      <c r="N21" s="9"/>
    </row>
    <row r="22" spans="1:23" ht="16.5" x14ac:dyDescent="0.35">
      <c r="A22" s="79" t="s">
        <v>57</v>
      </c>
      <c r="B22" s="79"/>
      <c r="C22" s="79"/>
      <c r="D22" s="55"/>
      <c r="E22" s="56" t="s">
        <v>58</v>
      </c>
      <c r="F22" s="56"/>
      <c r="G22" s="55"/>
      <c r="H22" s="57"/>
      <c r="I22" s="58"/>
      <c r="J22" s="58"/>
      <c r="K22" s="58"/>
      <c r="L22" s="59" t="s">
        <v>59</v>
      </c>
      <c r="M22" s="9"/>
      <c r="N22" s="9"/>
    </row>
    <row r="23" spans="1:23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23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23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23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23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23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23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23" ht="16.5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23" ht="16.5" x14ac:dyDescent="0.4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23" ht="16.5" x14ac:dyDescent="0.4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</sheetData>
  <mergeCells count="13">
    <mergeCell ref="A22:C22"/>
    <mergeCell ref="B7:C7"/>
    <mergeCell ref="H7:I7"/>
    <mergeCell ref="B8:D8"/>
    <mergeCell ref="H8:I8"/>
    <mergeCell ref="A18:N18"/>
    <mergeCell ref="M20:N20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1BDD-3D25-403F-B5D6-E3FA4D51C402}">
  <dimension ref="A1:H44"/>
  <sheetViews>
    <sheetView topLeftCell="B25" workbookViewId="0">
      <selection activeCell="H43" sqref="H43"/>
    </sheetView>
  </sheetViews>
  <sheetFormatPr defaultRowHeight="14.5" x14ac:dyDescent="0.35"/>
  <cols>
    <col min="1" max="1" width="50.77734375" style="66" hidden="1" customWidth="1"/>
    <col min="2" max="2" width="28.44140625" style="66" bestFit="1" customWidth="1"/>
    <col min="3" max="3" width="17.6640625" style="66" hidden="1" customWidth="1"/>
    <col min="4" max="4" width="25.21875" style="66" bestFit="1" customWidth="1"/>
    <col min="5" max="5" width="5.33203125" style="66" bestFit="1" customWidth="1"/>
    <col min="6" max="6" width="26.6640625" style="66" bestFit="1" customWidth="1"/>
    <col min="7" max="7" width="11.109375" bestFit="1" customWidth="1"/>
    <col min="8" max="8" width="18.88671875" bestFit="1" customWidth="1"/>
    <col min="9" max="16384" width="8.88671875" style="66"/>
  </cols>
  <sheetData>
    <row r="1" spans="1:8" x14ac:dyDescent="0.35">
      <c r="A1" s="67" t="s">
        <v>0</v>
      </c>
      <c r="B1" s="69" t="s">
        <v>1</v>
      </c>
      <c r="C1" s="69" t="s">
        <v>2</v>
      </c>
      <c r="D1" s="69" t="s">
        <v>14</v>
      </c>
      <c r="E1" s="69" t="s">
        <v>3</v>
      </c>
      <c r="F1" s="69" t="s">
        <v>4</v>
      </c>
      <c r="G1" s="69" t="s">
        <v>60</v>
      </c>
      <c r="H1" s="69" t="s">
        <v>61</v>
      </c>
    </row>
    <row r="2" spans="1:8" x14ac:dyDescent="0.35">
      <c r="A2" s="67" t="s">
        <v>67</v>
      </c>
      <c r="B2" s="68" t="s">
        <v>68</v>
      </c>
      <c r="C2" s="67" t="s">
        <v>69</v>
      </c>
      <c r="D2" s="68" t="s">
        <v>145</v>
      </c>
      <c r="E2" s="68" t="s">
        <v>7</v>
      </c>
      <c r="F2" s="68" t="s">
        <v>70</v>
      </c>
      <c r="G2" s="69">
        <v>16</v>
      </c>
      <c r="H2" s="69">
        <f>ROUNDUP(G2*2*1.2,0)</f>
        <v>39</v>
      </c>
    </row>
    <row r="3" spans="1:8" x14ac:dyDescent="0.35">
      <c r="A3" s="67" t="s">
        <v>67</v>
      </c>
      <c r="B3" s="68" t="s">
        <v>68</v>
      </c>
      <c r="C3" s="67" t="s">
        <v>69</v>
      </c>
      <c r="D3" s="68" t="s">
        <v>145</v>
      </c>
      <c r="E3" s="68" t="s">
        <v>8</v>
      </c>
      <c r="F3" s="68" t="s">
        <v>71</v>
      </c>
      <c r="G3" s="69">
        <v>56</v>
      </c>
      <c r="H3" s="69">
        <f t="shared" ref="H3:H43" si="0">ROUNDUP(G3*2*1.2,0)</f>
        <v>135</v>
      </c>
    </row>
    <row r="4" spans="1:8" x14ac:dyDescent="0.35">
      <c r="A4" s="67" t="s">
        <v>67</v>
      </c>
      <c r="B4" s="68" t="s">
        <v>68</v>
      </c>
      <c r="C4" s="67" t="s">
        <v>69</v>
      </c>
      <c r="D4" s="68" t="s">
        <v>145</v>
      </c>
      <c r="E4" s="68" t="s">
        <v>9</v>
      </c>
      <c r="F4" s="68" t="s">
        <v>72</v>
      </c>
      <c r="G4" s="69">
        <v>102</v>
      </c>
      <c r="H4" s="69">
        <f>ROUNDUP(G4*2*1.2,0)</f>
        <v>245</v>
      </c>
    </row>
    <row r="5" spans="1:8" x14ac:dyDescent="0.35">
      <c r="A5" s="67" t="s">
        <v>67</v>
      </c>
      <c r="B5" s="68" t="s">
        <v>68</v>
      </c>
      <c r="C5" s="67" t="s">
        <v>69</v>
      </c>
      <c r="D5" s="68" t="s">
        <v>145</v>
      </c>
      <c r="E5" s="68" t="s">
        <v>10</v>
      </c>
      <c r="F5" s="68" t="s">
        <v>73</v>
      </c>
      <c r="G5" s="69">
        <v>72</v>
      </c>
      <c r="H5" s="69">
        <f>ROUNDUP(G5*2*1.2,0)</f>
        <v>173</v>
      </c>
    </row>
    <row r="6" spans="1:8" x14ac:dyDescent="0.35">
      <c r="A6" s="67" t="s">
        <v>67</v>
      </c>
      <c r="B6" s="68" t="s">
        <v>68</v>
      </c>
      <c r="C6" s="67" t="s">
        <v>69</v>
      </c>
      <c r="D6" s="68" t="s">
        <v>145</v>
      </c>
      <c r="E6" s="68" t="s">
        <v>11</v>
      </c>
      <c r="F6" s="68" t="s">
        <v>74</v>
      </c>
      <c r="G6" s="69">
        <v>35</v>
      </c>
      <c r="H6" s="69">
        <f t="shared" si="0"/>
        <v>84</v>
      </c>
    </row>
    <row r="7" spans="1:8" x14ac:dyDescent="0.35">
      <c r="A7" s="67" t="s">
        <v>67</v>
      </c>
      <c r="B7" s="68" t="s">
        <v>68</v>
      </c>
      <c r="C7" s="67" t="s">
        <v>69</v>
      </c>
      <c r="D7" s="68" t="s">
        <v>145</v>
      </c>
      <c r="E7" s="68" t="s">
        <v>12</v>
      </c>
      <c r="F7" s="68" t="s">
        <v>75</v>
      </c>
      <c r="G7" s="69">
        <v>12</v>
      </c>
      <c r="H7" s="69">
        <f t="shared" si="0"/>
        <v>29</v>
      </c>
    </row>
    <row r="8" spans="1:8" x14ac:dyDescent="0.35">
      <c r="A8" s="67" t="s">
        <v>67</v>
      </c>
      <c r="B8" s="68" t="s">
        <v>68</v>
      </c>
      <c r="C8" s="67" t="s">
        <v>69</v>
      </c>
      <c r="D8" s="68" t="s">
        <v>145</v>
      </c>
      <c r="E8" s="68" t="s">
        <v>13</v>
      </c>
      <c r="F8" s="68" t="s">
        <v>76</v>
      </c>
      <c r="G8" s="69">
        <v>7</v>
      </c>
      <c r="H8" s="69">
        <f t="shared" si="0"/>
        <v>17</v>
      </c>
    </row>
    <row r="9" spans="1:8" x14ac:dyDescent="0.35">
      <c r="A9" s="67" t="s">
        <v>67</v>
      </c>
      <c r="B9" s="68" t="s">
        <v>77</v>
      </c>
      <c r="C9" s="67" t="s">
        <v>69</v>
      </c>
      <c r="D9" s="68" t="s">
        <v>145</v>
      </c>
      <c r="E9" s="68" t="s">
        <v>7</v>
      </c>
      <c r="F9" s="68" t="s">
        <v>78</v>
      </c>
      <c r="G9" s="69">
        <v>16</v>
      </c>
      <c r="H9" s="69">
        <f t="shared" si="0"/>
        <v>39</v>
      </c>
    </row>
    <row r="10" spans="1:8" x14ac:dyDescent="0.35">
      <c r="A10" s="67" t="s">
        <v>67</v>
      </c>
      <c r="B10" s="68" t="s">
        <v>77</v>
      </c>
      <c r="C10" s="67" t="s">
        <v>69</v>
      </c>
      <c r="D10" s="68" t="s">
        <v>145</v>
      </c>
      <c r="E10" s="68" t="s">
        <v>8</v>
      </c>
      <c r="F10" s="68" t="s">
        <v>79</v>
      </c>
      <c r="G10" s="69">
        <v>56</v>
      </c>
      <c r="H10" s="69">
        <f t="shared" si="0"/>
        <v>135</v>
      </c>
    </row>
    <row r="11" spans="1:8" x14ac:dyDescent="0.35">
      <c r="A11" s="67" t="s">
        <v>67</v>
      </c>
      <c r="B11" s="68" t="s">
        <v>77</v>
      </c>
      <c r="C11" s="67" t="s">
        <v>69</v>
      </c>
      <c r="D11" s="68" t="s">
        <v>145</v>
      </c>
      <c r="E11" s="68" t="s">
        <v>9</v>
      </c>
      <c r="F11" s="68" t="s">
        <v>80</v>
      </c>
      <c r="G11" s="69">
        <v>102</v>
      </c>
      <c r="H11" s="69">
        <f t="shared" si="0"/>
        <v>245</v>
      </c>
    </row>
    <row r="12" spans="1:8" x14ac:dyDescent="0.35">
      <c r="A12" s="67" t="s">
        <v>67</v>
      </c>
      <c r="B12" s="68" t="s">
        <v>77</v>
      </c>
      <c r="C12" s="67" t="s">
        <v>69</v>
      </c>
      <c r="D12" s="68" t="s">
        <v>145</v>
      </c>
      <c r="E12" s="68" t="s">
        <v>10</v>
      </c>
      <c r="F12" s="68" t="s">
        <v>81</v>
      </c>
      <c r="G12" s="69">
        <v>72</v>
      </c>
      <c r="H12" s="69">
        <f t="shared" si="0"/>
        <v>173</v>
      </c>
    </row>
    <row r="13" spans="1:8" x14ac:dyDescent="0.35">
      <c r="A13" s="67" t="s">
        <v>67</v>
      </c>
      <c r="B13" s="68" t="s">
        <v>77</v>
      </c>
      <c r="C13" s="67" t="s">
        <v>69</v>
      </c>
      <c r="D13" s="68" t="s">
        <v>145</v>
      </c>
      <c r="E13" s="68" t="s">
        <v>11</v>
      </c>
      <c r="F13" s="68" t="s">
        <v>82</v>
      </c>
      <c r="G13" s="69">
        <v>35</v>
      </c>
      <c r="H13" s="69">
        <f t="shared" si="0"/>
        <v>84</v>
      </c>
    </row>
    <row r="14" spans="1:8" x14ac:dyDescent="0.35">
      <c r="A14" s="67" t="s">
        <v>67</v>
      </c>
      <c r="B14" s="68" t="s">
        <v>77</v>
      </c>
      <c r="C14" s="67" t="s">
        <v>69</v>
      </c>
      <c r="D14" s="68" t="s">
        <v>145</v>
      </c>
      <c r="E14" s="68" t="s">
        <v>12</v>
      </c>
      <c r="F14" s="68" t="s">
        <v>83</v>
      </c>
      <c r="G14" s="69">
        <v>12</v>
      </c>
      <c r="H14" s="69">
        <f t="shared" si="0"/>
        <v>29</v>
      </c>
    </row>
    <row r="15" spans="1:8" x14ac:dyDescent="0.35">
      <c r="A15" s="67" t="s">
        <v>67</v>
      </c>
      <c r="B15" s="68" t="s">
        <v>77</v>
      </c>
      <c r="C15" s="67" t="s">
        <v>69</v>
      </c>
      <c r="D15" s="68" t="s">
        <v>145</v>
      </c>
      <c r="E15" s="68" t="s">
        <v>13</v>
      </c>
      <c r="F15" s="68" t="s">
        <v>84</v>
      </c>
      <c r="G15" s="69">
        <v>7</v>
      </c>
      <c r="H15" s="69">
        <f t="shared" si="0"/>
        <v>17</v>
      </c>
    </row>
    <row r="16" spans="1:8" x14ac:dyDescent="0.35">
      <c r="A16" s="67" t="s">
        <v>67</v>
      </c>
      <c r="B16" s="68" t="s">
        <v>85</v>
      </c>
      <c r="C16" s="67" t="s">
        <v>69</v>
      </c>
      <c r="D16" s="68" t="s">
        <v>145</v>
      </c>
      <c r="E16" s="68" t="s">
        <v>7</v>
      </c>
      <c r="F16" s="68" t="s">
        <v>86</v>
      </c>
      <c r="G16" s="69">
        <v>14</v>
      </c>
      <c r="H16" s="69">
        <f t="shared" si="0"/>
        <v>34</v>
      </c>
    </row>
    <row r="17" spans="1:8" x14ac:dyDescent="0.35">
      <c r="A17" s="67" t="s">
        <v>67</v>
      </c>
      <c r="B17" s="68" t="s">
        <v>85</v>
      </c>
      <c r="C17" s="67" t="s">
        <v>69</v>
      </c>
      <c r="D17" s="68" t="s">
        <v>145</v>
      </c>
      <c r="E17" s="68" t="s">
        <v>8</v>
      </c>
      <c r="F17" s="68" t="s">
        <v>87</v>
      </c>
      <c r="G17" s="69">
        <v>45</v>
      </c>
      <c r="H17" s="69">
        <f t="shared" si="0"/>
        <v>108</v>
      </c>
    </row>
    <row r="18" spans="1:8" x14ac:dyDescent="0.35">
      <c r="A18" s="67" t="s">
        <v>67</v>
      </c>
      <c r="B18" s="68" t="s">
        <v>85</v>
      </c>
      <c r="C18" s="67" t="s">
        <v>69</v>
      </c>
      <c r="D18" s="68" t="s">
        <v>145</v>
      </c>
      <c r="E18" s="68" t="s">
        <v>9</v>
      </c>
      <c r="F18" s="68" t="s">
        <v>88</v>
      </c>
      <c r="G18" s="69">
        <v>85</v>
      </c>
      <c r="H18" s="69">
        <f t="shared" si="0"/>
        <v>204</v>
      </c>
    </row>
    <row r="19" spans="1:8" x14ac:dyDescent="0.35">
      <c r="A19" s="67" t="s">
        <v>67</v>
      </c>
      <c r="B19" s="68" t="s">
        <v>85</v>
      </c>
      <c r="C19" s="67" t="s">
        <v>69</v>
      </c>
      <c r="D19" s="68" t="s">
        <v>145</v>
      </c>
      <c r="E19" s="68" t="s">
        <v>10</v>
      </c>
      <c r="F19" s="68" t="s">
        <v>89</v>
      </c>
      <c r="G19" s="69">
        <v>60</v>
      </c>
      <c r="H19" s="69">
        <f t="shared" si="0"/>
        <v>144</v>
      </c>
    </row>
    <row r="20" spans="1:8" x14ac:dyDescent="0.35">
      <c r="A20" s="67" t="s">
        <v>67</v>
      </c>
      <c r="B20" s="68" t="s">
        <v>85</v>
      </c>
      <c r="C20" s="67" t="s">
        <v>69</v>
      </c>
      <c r="D20" s="68" t="s">
        <v>145</v>
      </c>
      <c r="E20" s="68" t="s">
        <v>11</v>
      </c>
      <c r="F20" s="68" t="s">
        <v>90</v>
      </c>
      <c r="G20" s="69">
        <v>30</v>
      </c>
      <c r="H20" s="69">
        <f t="shared" si="0"/>
        <v>72</v>
      </c>
    </row>
    <row r="21" spans="1:8" x14ac:dyDescent="0.35">
      <c r="A21" s="67" t="s">
        <v>67</v>
      </c>
      <c r="B21" s="68" t="s">
        <v>85</v>
      </c>
      <c r="C21" s="67" t="s">
        <v>69</v>
      </c>
      <c r="D21" s="68" t="s">
        <v>145</v>
      </c>
      <c r="E21" s="68" t="s">
        <v>12</v>
      </c>
      <c r="F21" s="68" t="s">
        <v>91</v>
      </c>
      <c r="G21" s="69">
        <v>10</v>
      </c>
      <c r="H21" s="69">
        <f t="shared" si="0"/>
        <v>24</v>
      </c>
    </row>
    <row r="22" spans="1:8" x14ac:dyDescent="0.35">
      <c r="A22" s="67" t="s">
        <v>67</v>
      </c>
      <c r="B22" s="68" t="s">
        <v>85</v>
      </c>
      <c r="C22" s="67" t="s">
        <v>69</v>
      </c>
      <c r="D22" s="68" t="s">
        <v>145</v>
      </c>
      <c r="E22" s="68" t="s">
        <v>13</v>
      </c>
      <c r="F22" s="68" t="s">
        <v>92</v>
      </c>
      <c r="G22" s="69">
        <v>6</v>
      </c>
      <c r="H22" s="69">
        <f t="shared" si="0"/>
        <v>15</v>
      </c>
    </row>
    <row r="23" spans="1:8" x14ac:dyDescent="0.35">
      <c r="A23" s="67" t="s">
        <v>93</v>
      </c>
      <c r="B23" s="68" t="s">
        <v>68</v>
      </c>
      <c r="C23" s="67" t="s">
        <v>94</v>
      </c>
      <c r="D23" s="68" t="s">
        <v>167</v>
      </c>
      <c r="E23" s="68" t="s">
        <v>7</v>
      </c>
      <c r="F23" s="68" t="s">
        <v>95</v>
      </c>
      <c r="G23" s="69">
        <v>16</v>
      </c>
      <c r="H23" s="69">
        <f t="shared" si="0"/>
        <v>39</v>
      </c>
    </row>
    <row r="24" spans="1:8" x14ac:dyDescent="0.35">
      <c r="A24" s="67" t="s">
        <v>93</v>
      </c>
      <c r="B24" s="68" t="s">
        <v>68</v>
      </c>
      <c r="C24" s="67" t="s">
        <v>94</v>
      </c>
      <c r="D24" s="68" t="s">
        <v>167</v>
      </c>
      <c r="E24" s="68" t="s">
        <v>8</v>
      </c>
      <c r="F24" s="68" t="s">
        <v>96</v>
      </c>
      <c r="G24" s="69">
        <v>54</v>
      </c>
      <c r="H24" s="69">
        <f t="shared" si="0"/>
        <v>130</v>
      </c>
    </row>
    <row r="25" spans="1:8" x14ac:dyDescent="0.35">
      <c r="A25" s="67" t="s">
        <v>93</v>
      </c>
      <c r="B25" s="68" t="s">
        <v>68</v>
      </c>
      <c r="C25" s="67" t="s">
        <v>94</v>
      </c>
      <c r="D25" s="68" t="s">
        <v>167</v>
      </c>
      <c r="E25" s="68" t="s">
        <v>9</v>
      </c>
      <c r="F25" s="68" t="s">
        <v>97</v>
      </c>
      <c r="G25" s="69">
        <v>118</v>
      </c>
      <c r="H25" s="69">
        <f t="shared" si="0"/>
        <v>284</v>
      </c>
    </row>
    <row r="26" spans="1:8" x14ac:dyDescent="0.35">
      <c r="A26" s="67" t="s">
        <v>93</v>
      </c>
      <c r="B26" s="68" t="s">
        <v>68</v>
      </c>
      <c r="C26" s="67" t="s">
        <v>94</v>
      </c>
      <c r="D26" s="68" t="s">
        <v>167</v>
      </c>
      <c r="E26" s="68" t="s">
        <v>10</v>
      </c>
      <c r="F26" s="68" t="s">
        <v>98</v>
      </c>
      <c r="G26" s="69">
        <v>106</v>
      </c>
      <c r="H26" s="69">
        <f t="shared" si="0"/>
        <v>255</v>
      </c>
    </row>
    <row r="27" spans="1:8" x14ac:dyDescent="0.35">
      <c r="A27" s="67" t="s">
        <v>93</v>
      </c>
      <c r="B27" s="68" t="s">
        <v>68</v>
      </c>
      <c r="C27" s="67" t="s">
        <v>94</v>
      </c>
      <c r="D27" s="68" t="s">
        <v>167</v>
      </c>
      <c r="E27" s="68" t="s">
        <v>11</v>
      </c>
      <c r="F27" s="68" t="s">
        <v>99</v>
      </c>
      <c r="G27" s="69">
        <v>66</v>
      </c>
      <c r="H27" s="69">
        <f t="shared" si="0"/>
        <v>159</v>
      </c>
    </row>
    <row r="28" spans="1:8" x14ac:dyDescent="0.35">
      <c r="A28" s="67" t="s">
        <v>93</v>
      </c>
      <c r="B28" s="68" t="s">
        <v>68</v>
      </c>
      <c r="C28" s="67" t="s">
        <v>94</v>
      </c>
      <c r="D28" s="68" t="s">
        <v>167</v>
      </c>
      <c r="E28" s="68" t="s">
        <v>12</v>
      </c>
      <c r="F28" s="68" t="s">
        <v>100</v>
      </c>
      <c r="G28" s="69">
        <v>26</v>
      </c>
      <c r="H28" s="69">
        <f t="shared" si="0"/>
        <v>63</v>
      </c>
    </row>
    <row r="29" spans="1:8" x14ac:dyDescent="0.35">
      <c r="A29" s="67" t="s">
        <v>93</v>
      </c>
      <c r="B29" s="68" t="s">
        <v>68</v>
      </c>
      <c r="C29" s="67" t="s">
        <v>94</v>
      </c>
      <c r="D29" s="68" t="s">
        <v>167</v>
      </c>
      <c r="E29" s="68" t="s">
        <v>13</v>
      </c>
      <c r="F29" s="68" t="s">
        <v>101</v>
      </c>
      <c r="G29" s="69">
        <v>14</v>
      </c>
      <c r="H29" s="69">
        <f t="shared" si="0"/>
        <v>34</v>
      </c>
    </row>
    <row r="30" spans="1:8" x14ac:dyDescent="0.35">
      <c r="A30" s="67" t="s">
        <v>93</v>
      </c>
      <c r="B30" s="68" t="s">
        <v>77</v>
      </c>
      <c r="C30" s="67" t="s">
        <v>94</v>
      </c>
      <c r="D30" s="68" t="s">
        <v>167</v>
      </c>
      <c r="E30" s="68" t="s">
        <v>7</v>
      </c>
      <c r="F30" s="68" t="s">
        <v>102</v>
      </c>
      <c r="G30" s="69">
        <v>12</v>
      </c>
      <c r="H30" s="69">
        <f t="shared" si="0"/>
        <v>29</v>
      </c>
    </row>
    <row r="31" spans="1:8" x14ac:dyDescent="0.35">
      <c r="A31" s="67" t="s">
        <v>93</v>
      </c>
      <c r="B31" s="68" t="s">
        <v>77</v>
      </c>
      <c r="C31" s="67" t="s">
        <v>94</v>
      </c>
      <c r="D31" s="68" t="s">
        <v>167</v>
      </c>
      <c r="E31" s="68" t="s">
        <v>8</v>
      </c>
      <c r="F31" s="68" t="s">
        <v>103</v>
      </c>
      <c r="G31" s="69">
        <v>40</v>
      </c>
      <c r="H31" s="69">
        <f t="shared" si="0"/>
        <v>96</v>
      </c>
    </row>
    <row r="32" spans="1:8" x14ac:dyDescent="0.35">
      <c r="A32" s="67" t="s">
        <v>93</v>
      </c>
      <c r="B32" s="68" t="s">
        <v>77</v>
      </c>
      <c r="C32" s="67" t="s">
        <v>94</v>
      </c>
      <c r="D32" s="68" t="s">
        <v>167</v>
      </c>
      <c r="E32" s="68" t="s">
        <v>9</v>
      </c>
      <c r="F32" s="68" t="s">
        <v>104</v>
      </c>
      <c r="G32" s="69">
        <v>86</v>
      </c>
      <c r="H32" s="69">
        <f t="shared" si="0"/>
        <v>207</v>
      </c>
    </row>
    <row r="33" spans="1:8" x14ac:dyDescent="0.35">
      <c r="A33" s="67" t="s">
        <v>93</v>
      </c>
      <c r="B33" s="68" t="s">
        <v>77</v>
      </c>
      <c r="C33" s="67" t="s">
        <v>94</v>
      </c>
      <c r="D33" s="68" t="s">
        <v>167</v>
      </c>
      <c r="E33" s="68" t="s">
        <v>10</v>
      </c>
      <c r="F33" s="68" t="s">
        <v>105</v>
      </c>
      <c r="G33" s="69">
        <v>82</v>
      </c>
      <c r="H33" s="69">
        <f>ROUNDUP(G33*2*1.2,0)</f>
        <v>197</v>
      </c>
    </row>
    <row r="34" spans="1:8" x14ac:dyDescent="0.35">
      <c r="A34" s="67" t="s">
        <v>93</v>
      </c>
      <c r="B34" s="68" t="s">
        <v>77</v>
      </c>
      <c r="C34" s="67" t="s">
        <v>94</v>
      </c>
      <c r="D34" s="68" t="s">
        <v>167</v>
      </c>
      <c r="E34" s="68" t="s">
        <v>11</v>
      </c>
      <c r="F34" s="68" t="s">
        <v>106</v>
      </c>
      <c r="G34" s="69">
        <v>50</v>
      </c>
      <c r="H34" s="69">
        <f t="shared" si="0"/>
        <v>120</v>
      </c>
    </row>
    <row r="35" spans="1:8" x14ac:dyDescent="0.35">
      <c r="A35" s="67" t="s">
        <v>93</v>
      </c>
      <c r="B35" s="68" t="s">
        <v>77</v>
      </c>
      <c r="C35" s="67" t="s">
        <v>94</v>
      </c>
      <c r="D35" s="68" t="s">
        <v>167</v>
      </c>
      <c r="E35" s="68" t="s">
        <v>12</v>
      </c>
      <c r="F35" s="68" t="s">
        <v>107</v>
      </c>
      <c r="G35" s="69">
        <v>20</v>
      </c>
      <c r="H35" s="69">
        <f t="shared" si="0"/>
        <v>48</v>
      </c>
    </row>
    <row r="36" spans="1:8" x14ac:dyDescent="0.35">
      <c r="A36" s="67" t="s">
        <v>93</v>
      </c>
      <c r="B36" s="68" t="s">
        <v>77</v>
      </c>
      <c r="C36" s="67" t="s">
        <v>94</v>
      </c>
      <c r="D36" s="68" t="s">
        <v>167</v>
      </c>
      <c r="E36" s="68" t="s">
        <v>13</v>
      </c>
      <c r="F36" s="68" t="s">
        <v>108</v>
      </c>
      <c r="G36" s="69">
        <v>10</v>
      </c>
      <c r="H36" s="69">
        <f t="shared" si="0"/>
        <v>24</v>
      </c>
    </row>
    <row r="37" spans="1:8" x14ac:dyDescent="0.35">
      <c r="A37" s="67" t="s">
        <v>93</v>
      </c>
      <c r="B37" s="68" t="s">
        <v>85</v>
      </c>
      <c r="C37" s="67" t="s">
        <v>94</v>
      </c>
      <c r="D37" s="68" t="s">
        <v>167</v>
      </c>
      <c r="E37" s="68" t="s">
        <v>7</v>
      </c>
      <c r="F37" s="68" t="s">
        <v>109</v>
      </c>
      <c r="G37" s="69">
        <v>10</v>
      </c>
      <c r="H37" s="69">
        <f t="shared" si="0"/>
        <v>24</v>
      </c>
    </row>
    <row r="38" spans="1:8" x14ac:dyDescent="0.35">
      <c r="A38" s="67" t="s">
        <v>93</v>
      </c>
      <c r="B38" s="68" t="s">
        <v>85</v>
      </c>
      <c r="C38" s="67" t="s">
        <v>94</v>
      </c>
      <c r="D38" s="68" t="s">
        <v>167</v>
      </c>
      <c r="E38" s="68" t="s">
        <v>8</v>
      </c>
      <c r="F38" s="68" t="s">
        <v>110</v>
      </c>
      <c r="G38" s="69">
        <v>32</v>
      </c>
      <c r="H38" s="69">
        <f t="shared" si="0"/>
        <v>77</v>
      </c>
    </row>
    <row r="39" spans="1:8" x14ac:dyDescent="0.35">
      <c r="A39" s="67" t="s">
        <v>93</v>
      </c>
      <c r="B39" s="68" t="s">
        <v>85</v>
      </c>
      <c r="C39" s="67" t="s">
        <v>94</v>
      </c>
      <c r="D39" s="68" t="s">
        <v>167</v>
      </c>
      <c r="E39" s="68" t="s">
        <v>9</v>
      </c>
      <c r="F39" s="68" t="s">
        <v>111</v>
      </c>
      <c r="G39" s="69">
        <v>72</v>
      </c>
      <c r="H39" s="69">
        <f t="shared" si="0"/>
        <v>173</v>
      </c>
    </row>
    <row r="40" spans="1:8" x14ac:dyDescent="0.35">
      <c r="A40" s="67" t="s">
        <v>93</v>
      </c>
      <c r="B40" s="68" t="s">
        <v>85</v>
      </c>
      <c r="C40" s="67" t="s">
        <v>94</v>
      </c>
      <c r="D40" s="68" t="s">
        <v>167</v>
      </c>
      <c r="E40" s="68" t="s">
        <v>10</v>
      </c>
      <c r="F40" s="68" t="s">
        <v>112</v>
      </c>
      <c r="G40" s="69">
        <v>68</v>
      </c>
      <c r="H40" s="69">
        <f t="shared" si="0"/>
        <v>164</v>
      </c>
    </row>
    <row r="41" spans="1:8" x14ac:dyDescent="0.35">
      <c r="A41" s="67" t="s">
        <v>93</v>
      </c>
      <c r="B41" s="68" t="s">
        <v>85</v>
      </c>
      <c r="C41" s="67" t="s">
        <v>94</v>
      </c>
      <c r="D41" s="68" t="s">
        <v>167</v>
      </c>
      <c r="E41" s="68" t="s">
        <v>11</v>
      </c>
      <c r="F41" s="68" t="s">
        <v>113</v>
      </c>
      <c r="G41" s="69">
        <v>42</v>
      </c>
      <c r="H41" s="69">
        <f t="shared" si="0"/>
        <v>101</v>
      </c>
    </row>
    <row r="42" spans="1:8" x14ac:dyDescent="0.35">
      <c r="A42" s="67" t="s">
        <v>93</v>
      </c>
      <c r="B42" s="68" t="s">
        <v>85</v>
      </c>
      <c r="C42" s="67" t="s">
        <v>94</v>
      </c>
      <c r="D42" s="68" t="s">
        <v>167</v>
      </c>
      <c r="E42" s="68" t="s">
        <v>12</v>
      </c>
      <c r="F42" s="68" t="s">
        <v>114</v>
      </c>
      <c r="G42" s="69">
        <v>18</v>
      </c>
      <c r="H42" s="69">
        <f t="shared" si="0"/>
        <v>44</v>
      </c>
    </row>
    <row r="43" spans="1:8" x14ac:dyDescent="0.35">
      <c r="A43" s="67" t="s">
        <v>93</v>
      </c>
      <c r="B43" s="68" t="s">
        <v>85</v>
      </c>
      <c r="C43" s="67" t="s">
        <v>94</v>
      </c>
      <c r="D43" s="68" t="s">
        <v>167</v>
      </c>
      <c r="E43" s="68" t="s">
        <v>13</v>
      </c>
      <c r="F43" s="68" t="s">
        <v>115</v>
      </c>
      <c r="G43" s="69">
        <v>8</v>
      </c>
      <c r="H43" s="69">
        <f t="shared" si="0"/>
        <v>20</v>
      </c>
    </row>
    <row r="44" spans="1:8" x14ac:dyDescent="0.35">
      <c r="A44" s="67"/>
      <c r="B44" s="87" t="s">
        <v>65</v>
      </c>
      <c r="C44" s="88"/>
      <c r="D44" s="88"/>
      <c r="E44" s="88"/>
      <c r="F44" s="89"/>
      <c r="G44" s="69">
        <f>SUM(G2:G43)</f>
        <v>1800</v>
      </c>
      <c r="H44" s="69">
        <f>SUM(H2:H43)</f>
        <v>4333</v>
      </c>
    </row>
  </sheetData>
  <mergeCells count="1">
    <mergeCell ref="B44:F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6B19-3C28-4C9A-B3EB-05DB468C65A9}">
  <dimension ref="A1:H44"/>
  <sheetViews>
    <sheetView topLeftCell="B28" workbookViewId="0">
      <selection activeCell="J22" sqref="J22"/>
    </sheetView>
  </sheetViews>
  <sheetFormatPr defaultColWidth="11.5546875" defaultRowHeight="10" x14ac:dyDescent="0.2"/>
  <cols>
    <col min="1" max="1" width="24.77734375" style="62" hidden="1" customWidth="1"/>
    <col min="2" max="2" width="22.109375" style="62" bestFit="1" customWidth="1"/>
    <col min="3" max="3" width="15.77734375" style="62" hidden="1" customWidth="1"/>
    <col min="4" max="4" width="21.44140625" style="62" bestFit="1" customWidth="1"/>
    <col min="5" max="5" width="5.21875" style="62" bestFit="1" customWidth="1"/>
    <col min="6" max="6" width="24.21875" style="62" bestFit="1" customWidth="1"/>
    <col min="7" max="7" width="8.5546875" bestFit="1" customWidth="1"/>
    <col min="8" max="8" width="14.6640625" bestFit="1" customWidth="1"/>
    <col min="9" max="16384" width="11.5546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117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118</v>
      </c>
      <c r="B2" s="65" t="s">
        <v>119</v>
      </c>
      <c r="C2" s="64" t="s">
        <v>120</v>
      </c>
      <c r="D2" s="65" t="s">
        <v>62</v>
      </c>
      <c r="E2" s="65" t="s">
        <v>7</v>
      </c>
      <c r="F2" s="65" t="s">
        <v>121</v>
      </c>
      <c r="G2" s="64">
        <v>31</v>
      </c>
      <c r="H2" s="64">
        <f>ROUNDUP(G2*2*1.2,0)</f>
        <v>75</v>
      </c>
    </row>
    <row r="3" spans="1:8" x14ac:dyDescent="0.2">
      <c r="A3" s="64" t="s">
        <v>118</v>
      </c>
      <c r="B3" s="65" t="s">
        <v>119</v>
      </c>
      <c r="C3" s="64" t="s">
        <v>120</v>
      </c>
      <c r="D3" s="65" t="s">
        <v>62</v>
      </c>
      <c r="E3" s="65" t="s">
        <v>8</v>
      </c>
      <c r="F3" s="65" t="s">
        <v>122</v>
      </c>
      <c r="G3" s="64">
        <v>78</v>
      </c>
      <c r="H3" s="64">
        <f t="shared" ref="H3:H43" si="0">ROUNDUP(G3*2*1.2,0)</f>
        <v>188</v>
      </c>
    </row>
    <row r="4" spans="1:8" x14ac:dyDescent="0.2">
      <c r="A4" s="64" t="s">
        <v>118</v>
      </c>
      <c r="B4" s="65" t="s">
        <v>119</v>
      </c>
      <c r="C4" s="64" t="s">
        <v>120</v>
      </c>
      <c r="D4" s="65" t="s">
        <v>62</v>
      </c>
      <c r="E4" s="65" t="s">
        <v>9</v>
      </c>
      <c r="F4" s="65" t="s">
        <v>123</v>
      </c>
      <c r="G4" s="64">
        <v>148</v>
      </c>
      <c r="H4" s="64">
        <f>ROUNDUP(G4*2*1.2,0)</f>
        <v>356</v>
      </c>
    </row>
    <row r="5" spans="1:8" x14ac:dyDescent="0.2">
      <c r="A5" s="64" t="s">
        <v>118</v>
      </c>
      <c r="B5" s="65" t="s">
        <v>119</v>
      </c>
      <c r="C5" s="64" t="s">
        <v>120</v>
      </c>
      <c r="D5" s="65" t="s">
        <v>62</v>
      </c>
      <c r="E5" s="65" t="s">
        <v>10</v>
      </c>
      <c r="F5" s="65" t="s">
        <v>124</v>
      </c>
      <c r="G5" s="64">
        <v>127</v>
      </c>
      <c r="H5" s="64">
        <f>ROUNDUP(G5*2*1.2,0)</f>
        <v>305</v>
      </c>
    </row>
    <row r="6" spans="1:8" x14ac:dyDescent="0.2">
      <c r="A6" s="64" t="s">
        <v>118</v>
      </c>
      <c r="B6" s="65" t="s">
        <v>119</v>
      </c>
      <c r="C6" s="64" t="s">
        <v>120</v>
      </c>
      <c r="D6" s="65" t="s">
        <v>62</v>
      </c>
      <c r="E6" s="65" t="s">
        <v>11</v>
      </c>
      <c r="F6" s="65" t="s">
        <v>125</v>
      </c>
      <c r="G6" s="64">
        <v>71</v>
      </c>
      <c r="H6" s="64">
        <f t="shared" si="0"/>
        <v>171</v>
      </c>
    </row>
    <row r="7" spans="1:8" x14ac:dyDescent="0.2">
      <c r="A7" s="64" t="s">
        <v>118</v>
      </c>
      <c r="B7" s="65" t="s">
        <v>119</v>
      </c>
      <c r="C7" s="64" t="s">
        <v>120</v>
      </c>
      <c r="D7" s="65" t="s">
        <v>62</v>
      </c>
      <c r="E7" s="65" t="s">
        <v>12</v>
      </c>
      <c r="F7" s="65" t="s">
        <v>126</v>
      </c>
      <c r="G7" s="64">
        <v>31</v>
      </c>
      <c r="H7" s="64">
        <f t="shared" si="0"/>
        <v>75</v>
      </c>
    </row>
    <row r="8" spans="1:8" x14ac:dyDescent="0.2">
      <c r="A8" s="64" t="s">
        <v>118</v>
      </c>
      <c r="B8" s="65" t="s">
        <v>119</v>
      </c>
      <c r="C8" s="64" t="s">
        <v>120</v>
      </c>
      <c r="D8" s="65" t="s">
        <v>62</v>
      </c>
      <c r="E8" s="65" t="s">
        <v>13</v>
      </c>
      <c r="F8" s="65" t="s">
        <v>127</v>
      </c>
      <c r="G8" s="64">
        <v>14</v>
      </c>
      <c r="H8" s="64">
        <f t="shared" si="0"/>
        <v>34</v>
      </c>
    </row>
    <row r="9" spans="1:8" x14ac:dyDescent="0.2">
      <c r="A9" s="64" t="s">
        <v>118</v>
      </c>
      <c r="B9" s="65" t="s">
        <v>128</v>
      </c>
      <c r="C9" s="64" t="s">
        <v>120</v>
      </c>
      <c r="D9" s="65" t="s">
        <v>62</v>
      </c>
      <c r="E9" s="65" t="s">
        <v>7</v>
      </c>
      <c r="F9" s="65" t="s">
        <v>129</v>
      </c>
      <c r="G9" s="64">
        <v>13</v>
      </c>
      <c r="H9" s="64">
        <f t="shared" si="0"/>
        <v>32</v>
      </c>
    </row>
    <row r="10" spans="1:8" x14ac:dyDescent="0.2">
      <c r="A10" s="64" t="s">
        <v>118</v>
      </c>
      <c r="B10" s="65" t="s">
        <v>128</v>
      </c>
      <c r="C10" s="64" t="s">
        <v>120</v>
      </c>
      <c r="D10" s="65" t="s">
        <v>62</v>
      </c>
      <c r="E10" s="65" t="s">
        <v>8</v>
      </c>
      <c r="F10" s="65" t="s">
        <v>130</v>
      </c>
      <c r="G10" s="64">
        <v>30</v>
      </c>
      <c r="H10" s="64">
        <f t="shared" si="0"/>
        <v>72</v>
      </c>
    </row>
    <row r="11" spans="1:8" x14ac:dyDescent="0.2">
      <c r="A11" s="64" t="s">
        <v>118</v>
      </c>
      <c r="B11" s="65" t="s">
        <v>128</v>
      </c>
      <c r="C11" s="64" t="s">
        <v>120</v>
      </c>
      <c r="D11" s="65" t="s">
        <v>62</v>
      </c>
      <c r="E11" s="65" t="s">
        <v>9</v>
      </c>
      <c r="F11" s="65" t="s">
        <v>131</v>
      </c>
      <c r="G11" s="64">
        <v>59</v>
      </c>
      <c r="H11" s="64">
        <f t="shared" si="0"/>
        <v>142</v>
      </c>
    </row>
    <row r="12" spans="1:8" x14ac:dyDescent="0.2">
      <c r="A12" s="64" t="s">
        <v>118</v>
      </c>
      <c r="B12" s="65" t="s">
        <v>128</v>
      </c>
      <c r="C12" s="64" t="s">
        <v>120</v>
      </c>
      <c r="D12" s="65" t="s">
        <v>62</v>
      </c>
      <c r="E12" s="65" t="s">
        <v>10</v>
      </c>
      <c r="F12" s="65" t="s">
        <v>132</v>
      </c>
      <c r="G12" s="64">
        <v>50</v>
      </c>
      <c r="H12" s="64">
        <f t="shared" si="0"/>
        <v>120</v>
      </c>
    </row>
    <row r="13" spans="1:8" x14ac:dyDescent="0.2">
      <c r="A13" s="64" t="s">
        <v>118</v>
      </c>
      <c r="B13" s="65" t="s">
        <v>128</v>
      </c>
      <c r="C13" s="64" t="s">
        <v>120</v>
      </c>
      <c r="D13" s="65" t="s">
        <v>62</v>
      </c>
      <c r="E13" s="65" t="s">
        <v>11</v>
      </c>
      <c r="F13" s="65" t="s">
        <v>133</v>
      </c>
      <c r="G13" s="64">
        <v>29</v>
      </c>
      <c r="H13" s="64">
        <f t="shared" si="0"/>
        <v>70</v>
      </c>
    </row>
    <row r="14" spans="1:8" x14ac:dyDescent="0.2">
      <c r="A14" s="64" t="s">
        <v>118</v>
      </c>
      <c r="B14" s="65" t="s">
        <v>128</v>
      </c>
      <c r="C14" s="64" t="s">
        <v>120</v>
      </c>
      <c r="D14" s="65" t="s">
        <v>62</v>
      </c>
      <c r="E14" s="65" t="s">
        <v>12</v>
      </c>
      <c r="F14" s="65" t="s">
        <v>134</v>
      </c>
      <c r="G14" s="64">
        <v>13</v>
      </c>
      <c r="H14" s="64">
        <f t="shared" si="0"/>
        <v>32</v>
      </c>
    </row>
    <row r="15" spans="1:8" x14ac:dyDescent="0.2">
      <c r="A15" s="64" t="s">
        <v>118</v>
      </c>
      <c r="B15" s="65" t="s">
        <v>128</v>
      </c>
      <c r="C15" s="64" t="s">
        <v>120</v>
      </c>
      <c r="D15" s="65" t="s">
        <v>62</v>
      </c>
      <c r="E15" s="65" t="s">
        <v>13</v>
      </c>
      <c r="F15" s="65" t="s">
        <v>135</v>
      </c>
      <c r="G15" s="64">
        <v>6</v>
      </c>
      <c r="H15" s="64">
        <f t="shared" si="0"/>
        <v>15</v>
      </c>
    </row>
    <row r="16" spans="1:8" x14ac:dyDescent="0.2">
      <c r="A16" s="64" t="s">
        <v>118</v>
      </c>
      <c r="B16" s="65" t="s">
        <v>64</v>
      </c>
      <c r="C16" s="64" t="s">
        <v>120</v>
      </c>
      <c r="D16" s="65" t="s">
        <v>62</v>
      </c>
      <c r="E16" s="65" t="s">
        <v>7</v>
      </c>
      <c r="F16" s="65" t="s">
        <v>136</v>
      </c>
      <c r="G16" s="64">
        <v>22</v>
      </c>
      <c r="H16" s="64">
        <f t="shared" si="0"/>
        <v>53</v>
      </c>
    </row>
    <row r="17" spans="1:8" x14ac:dyDescent="0.2">
      <c r="A17" s="64" t="s">
        <v>118</v>
      </c>
      <c r="B17" s="65" t="s">
        <v>64</v>
      </c>
      <c r="C17" s="64" t="s">
        <v>120</v>
      </c>
      <c r="D17" s="65" t="s">
        <v>62</v>
      </c>
      <c r="E17" s="65" t="s">
        <v>8</v>
      </c>
      <c r="F17" s="65" t="s">
        <v>137</v>
      </c>
      <c r="G17" s="64">
        <v>55</v>
      </c>
      <c r="H17" s="64">
        <f t="shared" si="0"/>
        <v>132</v>
      </c>
    </row>
    <row r="18" spans="1:8" x14ac:dyDescent="0.2">
      <c r="A18" s="64" t="s">
        <v>118</v>
      </c>
      <c r="B18" s="65" t="s">
        <v>64</v>
      </c>
      <c r="C18" s="64" t="s">
        <v>120</v>
      </c>
      <c r="D18" s="65" t="s">
        <v>62</v>
      </c>
      <c r="E18" s="65" t="s">
        <v>9</v>
      </c>
      <c r="F18" s="65" t="s">
        <v>138</v>
      </c>
      <c r="G18" s="64">
        <v>103</v>
      </c>
      <c r="H18" s="64">
        <f t="shared" si="0"/>
        <v>248</v>
      </c>
    </row>
    <row r="19" spans="1:8" x14ac:dyDescent="0.2">
      <c r="A19" s="64" t="s">
        <v>118</v>
      </c>
      <c r="B19" s="65" t="s">
        <v>64</v>
      </c>
      <c r="C19" s="64" t="s">
        <v>120</v>
      </c>
      <c r="D19" s="65" t="s">
        <v>62</v>
      </c>
      <c r="E19" s="65" t="s">
        <v>10</v>
      </c>
      <c r="F19" s="65" t="s">
        <v>139</v>
      </c>
      <c r="G19" s="64">
        <v>88</v>
      </c>
      <c r="H19" s="64">
        <f t="shared" si="0"/>
        <v>212</v>
      </c>
    </row>
    <row r="20" spans="1:8" x14ac:dyDescent="0.2">
      <c r="A20" s="64" t="s">
        <v>118</v>
      </c>
      <c r="B20" s="65" t="s">
        <v>64</v>
      </c>
      <c r="C20" s="64" t="s">
        <v>120</v>
      </c>
      <c r="D20" s="65" t="s">
        <v>62</v>
      </c>
      <c r="E20" s="65" t="s">
        <v>11</v>
      </c>
      <c r="F20" s="65" t="s">
        <v>140</v>
      </c>
      <c r="G20" s="64">
        <v>50</v>
      </c>
      <c r="H20" s="64">
        <f t="shared" si="0"/>
        <v>120</v>
      </c>
    </row>
    <row r="21" spans="1:8" x14ac:dyDescent="0.2">
      <c r="A21" s="64" t="s">
        <v>118</v>
      </c>
      <c r="B21" s="65" t="s">
        <v>64</v>
      </c>
      <c r="C21" s="64" t="s">
        <v>120</v>
      </c>
      <c r="D21" s="65" t="s">
        <v>62</v>
      </c>
      <c r="E21" s="65" t="s">
        <v>12</v>
      </c>
      <c r="F21" s="65" t="s">
        <v>141</v>
      </c>
      <c r="G21" s="64">
        <v>22</v>
      </c>
      <c r="H21" s="64">
        <f t="shared" si="0"/>
        <v>53</v>
      </c>
    </row>
    <row r="22" spans="1:8" x14ac:dyDescent="0.2">
      <c r="A22" s="64" t="s">
        <v>118</v>
      </c>
      <c r="B22" s="65" t="s">
        <v>64</v>
      </c>
      <c r="C22" s="64" t="s">
        <v>120</v>
      </c>
      <c r="D22" s="65" t="s">
        <v>62</v>
      </c>
      <c r="E22" s="65" t="s">
        <v>13</v>
      </c>
      <c r="F22" s="65" t="s">
        <v>142</v>
      </c>
      <c r="G22" s="64">
        <v>10</v>
      </c>
      <c r="H22" s="64">
        <f t="shared" si="0"/>
        <v>24</v>
      </c>
    </row>
    <row r="23" spans="1:8" x14ac:dyDescent="0.2">
      <c r="A23" s="64" t="s">
        <v>143</v>
      </c>
      <c r="B23" s="65" t="s">
        <v>119</v>
      </c>
      <c r="C23" s="64" t="s">
        <v>144</v>
      </c>
      <c r="D23" s="65" t="s">
        <v>145</v>
      </c>
      <c r="E23" s="65" t="s">
        <v>7</v>
      </c>
      <c r="F23" s="65" t="s">
        <v>146</v>
      </c>
      <c r="G23" s="64">
        <v>23</v>
      </c>
      <c r="H23" s="64">
        <f t="shared" si="0"/>
        <v>56</v>
      </c>
    </row>
    <row r="24" spans="1:8" x14ac:dyDescent="0.2">
      <c r="A24" s="64" t="s">
        <v>143</v>
      </c>
      <c r="B24" s="65" t="s">
        <v>119</v>
      </c>
      <c r="C24" s="64" t="s">
        <v>144</v>
      </c>
      <c r="D24" s="65" t="s">
        <v>145</v>
      </c>
      <c r="E24" s="65" t="s">
        <v>8</v>
      </c>
      <c r="F24" s="65" t="s">
        <v>147</v>
      </c>
      <c r="G24" s="64">
        <v>73</v>
      </c>
      <c r="H24" s="64">
        <f t="shared" si="0"/>
        <v>176</v>
      </c>
    </row>
    <row r="25" spans="1:8" x14ac:dyDescent="0.2">
      <c r="A25" s="64" t="s">
        <v>143</v>
      </c>
      <c r="B25" s="65" t="s">
        <v>119</v>
      </c>
      <c r="C25" s="64" t="s">
        <v>144</v>
      </c>
      <c r="D25" s="65" t="s">
        <v>145</v>
      </c>
      <c r="E25" s="65" t="s">
        <v>9</v>
      </c>
      <c r="F25" s="65" t="s">
        <v>148</v>
      </c>
      <c r="G25" s="64">
        <v>136</v>
      </c>
      <c r="H25" s="64">
        <f t="shared" si="0"/>
        <v>327</v>
      </c>
    </row>
    <row r="26" spans="1:8" x14ac:dyDescent="0.2">
      <c r="A26" s="64" t="s">
        <v>143</v>
      </c>
      <c r="B26" s="65" t="s">
        <v>119</v>
      </c>
      <c r="C26" s="64" t="s">
        <v>144</v>
      </c>
      <c r="D26" s="65" t="s">
        <v>145</v>
      </c>
      <c r="E26" s="65" t="s">
        <v>10</v>
      </c>
      <c r="F26" s="65" t="s">
        <v>149</v>
      </c>
      <c r="G26" s="64">
        <v>96</v>
      </c>
      <c r="H26" s="64">
        <f t="shared" si="0"/>
        <v>231</v>
      </c>
    </row>
    <row r="27" spans="1:8" x14ac:dyDescent="0.2">
      <c r="A27" s="64" t="s">
        <v>143</v>
      </c>
      <c r="B27" s="65" t="s">
        <v>119</v>
      </c>
      <c r="C27" s="64" t="s">
        <v>144</v>
      </c>
      <c r="D27" s="65" t="s">
        <v>145</v>
      </c>
      <c r="E27" s="65" t="s">
        <v>11</v>
      </c>
      <c r="F27" s="65" t="s">
        <v>150</v>
      </c>
      <c r="G27" s="64">
        <v>45</v>
      </c>
      <c r="H27" s="64">
        <f t="shared" si="0"/>
        <v>108</v>
      </c>
    </row>
    <row r="28" spans="1:8" x14ac:dyDescent="0.2">
      <c r="A28" s="64" t="s">
        <v>143</v>
      </c>
      <c r="B28" s="65" t="s">
        <v>119</v>
      </c>
      <c r="C28" s="64" t="s">
        <v>144</v>
      </c>
      <c r="D28" s="65" t="s">
        <v>145</v>
      </c>
      <c r="E28" s="65" t="s">
        <v>12</v>
      </c>
      <c r="F28" s="65" t="s">
        <v>151</v>
      </c>
      <c r="G28" s="64">
        <v>19</v>
      </c>
      <c r="H28" s="64">
        <f t="shared" si="0"/>
        <v>46</v>
      </c>
    </row>
    <row r="29" spans="1:8" x14ac:dyDescent="0.2">
      <c r="A29" s="64" t="s">
        <v>143</v>
      </c>
      <c r="B29" s="65" t="s">
        <v>119</v>
      </c>
      <c r="C29" s="64" t="s">
        <v>144</v>
      </c>
      <c r="D29" s="65" t="s">
        <v>145</v>
      </c>
      <c r="E29" s="65" t="s">
        <v>13</v>
      </c>
      <c r="F29" s="65" t="s">
        <v>152</v>
      </c>
      <c r="G29" s="64">
        <v>8</v>
      </c>
      <c r="H29" s="64">
        <f t="shared" si="0"/>
        <v>20</v>
      </c>
    </row>
    <row r="30" spans="1:8" x14ac:dyDescent="0.2">
      <c r="A30" s="64" t="s">
        <v>143</v>
      </c>
      <c r="B30" s="65" t="s">
        <v>128</v>
      </c>
      <c r="C30" s="64" t="s">
        <v>144</v>
      </c>
      <c r="D30" s="65" t="s">
        <v>145</v>
      </c>
      <c r="E30" s="65" t="s">
        <v>7</v>
      </c>
      <c r="F30" s="65" t="s">
        <v>153</v>
      </c>
      <c r="G30" s="64">
        <v>14</v>
      </c>
      <c r="H30" s="64">
        <f t="shared" si="0"/>
        <v>34</v>
      </c>
    </row>
    <row r="31" spans="1:8" x14ac:dyDescent="0.2">
      <c r="A31" s="64" t="s">
        <v>143</v>
      </c>
      <c r="B31" s="65" t="s">
        <v>128</v>
      </c>
      <c r="C31" s="64" t="s">
        <v>144</v>
      </c>
      <c r="D31" s="65" t="s">
        <v>145</v>
      </c>
      <c r="E31" s="65" t="s">
        <v>8</v>
      </c>
      <c r="F31" s="65" t="s">
        <v>154</v>
      </c>
      <c r="G31" s="64">
        <v>45</v>
      </c>
      <c r="H31" s="64">
        <f t="shared" si="0"/>
        <v>108</v>
      </c>
    </row>
    <row r="32" spans="1:8" x14ac:dyDescent="0.2">
      <c r="A32" s="64" t="s">
        <v>143</v>
      </c>
      <c r="B32" s="65" t="s">
        <v>128</v>
      </c>
      <c r="C32" s="64" t="s">
        <v>144</v>
      </c>
      <c r="D32" s="65" t="s">
        <v>145</v>
      </c>
      <c r="E32" s="65" t="s">
        <v>9</v>
      </c>
      <c r="F32" s="65" t="s">
        <v>155</v>
      </c>
      <c r="G32" s="64">
        <v>85</v>
      </c>
      <c r="H32" s="64">
        <f t="shared" si="0"/>
        <v>204</v>
      </c>
    </row>
    <row r="33" spans="1:8" x14ac:dyDescent="0.2">
      <c r="A33" s="64" t="s">
        <v>143</v>
      </c>
      <c r="B33" s="65" t="s">
        <v>128</v>
      </c>
      <c r="C33" s="64" t="s">
        <v>144</v>
      </c>
      <c r="D33" s="65" t="s">
        <v>145</v>
      </c>
      <c r="E33" s="65" t="s">
        <v>10</v>
      </c>
      <c r="F33" s="65" t="s">
        <v>156</v>
      </c>
      <c r="G33" s="64">
        <v>60</v>
      </c>
      <c r="H33" s="64">
        <f t="shared" si="0"/>
        <v>144</v>
      </c>
    </row>
    <row r="34" spans="1:8" x14ac:dyDescent="0.2">
      <c r="A34" s="64" t="s">
        <v>143</v>
      </c>
      <c r="B34" s="65" t="s">
        <v>128</v>
      </c>
      <c r="C34" s="64" t="s">
        <v>144</v>
      </c>
      <c r="D34" s="65" t="s">
        <v>145</v>
      </c>
      <c r="E34" s="65" t="s">
        <v>11</v>
      </c>
      <c r="F34" s="65" t="s">
        <v>157</v>
      </c>
      <c r="G34" s="64">
        <v>28</v>
      </c>
      <c r="H34" s="64">
        <f t="shared" si="0"/>
        <v>68</v>
      </c>
    </row>
    <row r="35" spans="1:8" x14ac:dyDescent="0.2">
      <c r="A35" s="64" t="s">
        <v>143</v>
      </c>
      <c r="B35" s="65" t="s">
        <v>128</v>
      </c>
      <c r="C35" s="64" t="s">
        <v>144</v>
      </c>
      <c r="D35" s="65" t="s">
        <v>145</v>
      </c>
      <c r="E35" s="65" t="s">
        <v>12</v>
      </c>
      <c r="F35" s="65" t="s">
        <v>158</v>
      </c>
      <c r="G35" s="64">
        <v>12</v>
      </c>
      <c r="H35" s="64">
        <f t="shared" si="0"/>
        <v>29</v>
      </c>
    </row>
    <row r="36" spans="1:8" x14ac:dyDescent="0.2">
      <c r="A36" s="64" t="s">
        <v>143</v>
      </c>
      <c r="B36" s="65" t="s">
        <v>128</v>
      </c>
      <c r="C36" s="64" t="s">
        <v>144</v>
      </c>
      <c r="D36" s="65" t="s">
        <v>145</v>
      </c>
      <c r="E36" s="65" t="s">
        <v>13</v>
      </c>
      <c r="F36" s="65" t="s">
        <v>159</v>
      </c>
      <c r="G36" s="64">
        <v>6</v>
      </c>
      <c r="H36" s="64">
        <f t="shared" si="0"/>
        <v>15</v>
      </c>
    </row>
    <row r="37" spans="1:8" x14ac:dyDescent="0.2">
      <c r="A37" s="64" t="s">
        <v>143</v>
      </c>
      <c r="B37" s="65" t="s">
        <v>64</v>
      </c>
      <c r="C37" s="64" t="s">
        <v>144</v>
      </c>
      <c r="D37" s="65" t="s">
        <v>145</v>
      </c>
      <c r="E37" s="65" t="s">
        <v>7</v>
      </c>
      <c r="F37" s="65" t="s">
        <v>160</v>
      </c>
      <c r="G37" s="64">
        <v>17</v>
      </c>
      <c r="H37" s="64">
        <f t="shared" si="0"/>
        <v>41</v>
      </c>
    </row>
    <row r="38" spans="1:8" x14ac:dyDescent="0.2">
      <c r="A38" s="64" t="s">
        <v>143</v>
      </c>
      <c r="B38" s="65" t="s">
        <v>64</v>
      </c>
      <c r="C38" s="64" t="s">
        <v>144</v>
      </c>
      <c r="D38" s="65" t="s">
        <v>145</v>
      </c>
      <c r="E38" s="65" t="s">
        <v>8</v>
      </c>
      <c r="F38" s="65" t="s">
        <v>161</v>
      </c>
      <c r="G38" s="64">
        <v>55</v>
      </c>
      <c r="H38" s="64">
        <f t="shared" si="0"/>
        <v>132</v>
      </c>
    </row>
    <row r="39" spans="1:8" x14ac:dyDescent="0.2">
      <c r="A39" s="64" t="s">
        <v>143</v>
      </c>
      <c r="B39" s="65" t="s">
        <v>64</v>
      </c>
      <c r="C39" s="64" t="s">
        <v>144</v>
      </c>
      <c r="D39" s="65" t="s">
        <v>145</v>
      </c>
      <c r="E39" s="65" t="s">
        <v>9</v>
      </c>
      <c r="F39" s="65" t="s">
        <v>162</v>
      </c>
      <c r="G39" s="64">
        <v>102</v>
      </c>
      <c r="H39" s="64">
        <f t="shared" si="0"/>
        <v>245</v>
      </c>
    </row>
    <row r="40" spans="1:8" x14ac:dyDescent="0.2">
      <c r="A40" s="64" t="s">
        <v>143</v>
      </c>
      <c r="B40" s="65" t="s">
        <v>64</v>
      </c>
      <c r="C40" s="64" t="s">
        <v>144</v>
      </c>
      <c r="D40" s="65" t="s">
        <v>145</v>
      </c>
      <c r="E40" s="65" t="s">
        <v>10</v>
      </c>
      <c r="F40" s="65" t="s">
        <v>163</v>
      </c>
      <c r="G40" s="64">
        <v>72</v>
      </c>
      <c r="H40" s="64">
        <f t="shared" si="0"/>
        <v>173</v>
      </c>
    </row>
    <row r="41" spans="1:8" x14ac:dyDescent="0.2">
      <c r="A41" s="64" t="s">
        <v>143</v>
      </c>
      <c r="B41" s="65" t="s">
        <v>64</v>
      </c>
      <c r="C41" s="64" t="s">
        <v>144</v>
      </c>
      <c r="D41" s="65" t="s">
        <v>145</v>
      </c>
      <c r="E41" s="65" t="s">
        <v>11</v>
      </c>
      <c r="F41" s="65" t="s">
        <v>164</v>
      </c>
      <c r="G41" s="64">
        <v>34</v>
      </c>
      <c r="H41" s="64">
        <f t="shared" si="0"/>
        <v>82</v>
      </c>
    </row>
    <row r="42" spans="1:8" x14ac:dyDescent="0.2">
      <c r="A42" s="64" t="s">
        <v>143</v>
      </c>
      <c r="B42" s="65" t="s">
        <v>64</v>
      </c>
      <c r="C42" s="64" t="s">
        <v>144</v>
      </c>
      <c r="D42" s="65" t="s">
        <v>145</v>
      </c>
      <c r="E42" s="65" t="s">
        <v>12</v>
      </c>
      <c r="F42" s="65" t="s">
        <v>165</v>
      </c>
      <c r="G42" s="64">
        <v>14</v>
      </c>
      <c r="H42" s="64">
        <f t="shared" si="0"/>
        <v>34</v>
      </c>
    </row>
    <row r="43" spans="1:8" x14ac:dyDescent="0.2">
      <c r="A43" s="64" t="s">
        <v>143</v>
      </c>
      <c r="B43" s="65" t="s">
        <v>64</v>
      </c>
      <c r="C43" s="64" t="s">
        <v>144</v>
      </c>
      <c r="D43" s="65" t="s">
        <v>145</v>
      </c>
      <c r="E43" s="65" t="s">
        <v>13</v>
      </c>
      <c r="F43" s="65" t="s">
        <v>166</v>
      </c>
      <c r="G43" s="64">
        <v>6</v>
      </c>
      <c r="H43" s="64">
        <f t="shared" si="0"/>
        <v>15</v>
      </c>
    </row>
    <row r="44" spans="1:8" x14ac:dyDescent="0.2">
      <c r="A44" s="90" t="s">
        <v>65</v>
      </c>
      <c r="B44" s="91"/>
      <c r="C44" s="91"/>
      <c r="D44" s="91"/>
      <c r="E44" s="91"/>
      <c r="F44" s="92"/>
      <c r="G44" s="64">
        <f>SUM(G2:G43)</f>
        <v>2000</v>
      </c>
      <c r="H44" s="64">
        <f>SUM(H2:H43)</f>
        <v>4817</v>
      </c>
    </row>
  </sheetData>
  <mergeCells count="1">
    <mergeCell ref="A44:F4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753C-7DEE-4474-AA29-15AD6BB3006B}">
  <dimension ref="A1:H16"/>
  <sheetViews>
    <sheetView topLeftCell="B1" workbookViewId="0">
      <selection activeCell="K23" sqref="K23"/>
    </sheetView>
  </sheetViews>
  <sheetFormatPr defaultRowHeight="10" x14ac:dyDescent="0.2"/>
  <cols>
    <col min="1" max="1" width="27" style="62" hidden="1" customWidth="1"/>
    <col min="2" max="2" width="23.5546875" style="62" bestFit="1" customWidth="1"/>
    <col min="3" max="3" width="14.6640625" style="62" hidden="1" customWidth="1"/>
    <col min="4" max="4" width="18.88671875" style="62" bestFit="1" customWidth="1"/>
    <col min="5" max="5" width="4.5546875" style="62" bestFit="1" customWidth="1"/>
    <col min="6" max="6" width="20.33203125" style="62" bestFit="1" customWidth="1"/>
    <col min="7" max="7" width="8.5546875" bestFit="1" customWidth="1"/>
    <col min="8" max="8" width="14.6640625" bestFit="1" customWidth="1"/>
    <col min="9" max="16384" width="8.88671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169</v>
      </c>
      <c r="B2" s="65" t="s">
        <v>5</v>
      </c>
      <c r="C2" s="64" t="s">
        <v>170</v>
      </c>
      <c r="D2" s="65" t="s">
        <v>171</v>
      </c>
      <c r="E2" s="65" t="s">
        <v>7</v>
      </c>
      <c r="F2" s="65" t="s">
        <v>172</v>
      </c>
      <c r="G2" s="64">
        <v>13</v>
      </c>
      <c r="H2" s="64">
        <f>ROUNDUP(G2*2*1.2,0)</f>
        <v>32</v>
      </c>
    </row>
    <row r="3" spans="1:8" x14ac:dyDescent="0.2">
      <c r="A3" s="64" t="s">
        <v>169</v>
      </c>
      <c r="B3" s="65" t="s">
        <v>5</v>
      </c>
      <c r="C3" s="64" t="s">
        <v>170</v>
      </c>
      <c r="D3" s="65" t="s">
        <v>171</v>
      </c>
      <c r="E3" s="65" t="s">
        <v>8</v>
      </c>
      <c r="F3" s="65" t="s">
        <v>173</v>
      </c>
      <c r="G3" s="64">
        <v>40</v>
      </c>
      <c r="H3" s="64">
        <f t="shared" ref="H3:H15" si="0">ROUNDUP(G3*2*1.2,0)</f>
        <v>96</v>
      </c>
    </row>
    <row r="4" spans="1:8" x14ac:dyDescent="0.2">
      <c r="A4" s="64" t="s">
        <v>169</v>
      </c>
      <c r="B4" s="65" t="s">
        <v>5</v>
      </c>
      <c r="C4" s="64" t="s">
        <v>170</v>
      </c>
      <c r="D4" s="65" t="s">
        <v>171</v>
      </c>
      <c r="E4" s="65" t="s">
        <v>9</v>
      </c>
      <c r="F4" s="65" t="s">
        <v>174</v>
      </c>
      <c r="G4" s="64">
        <v>74</v>
      </c>
      <c r="H4" s="64">
        <f>ROUNDUP(G4*2*1.2,0)</f>
        <v>178</v>
      </c>
    </row>
    <row r="5" spans="1:8" x14ac:dyDescent="0.2">
      <c r="A5" s="64" t="s">
        <v>169</v>
      </c>
      <c r="B5" s="65" t="s">
        <v>5</v>
      </c>
      <c r="C5" s="64" t="s">
        <v>170</v>
      </c>
      <c r="D5" s="65" t="s">
        <v>171</v>
      </c>
      <c r="E5" s="65" t="s">
        <v>10</v>
      </c>
      <c r="F5" s="65" t="s">
        <v>175</v>
      </c>
      <c r="G5" s="64">
        <v>65</v>
      </c>
      <c r="H5" s="64">
        <f>ROUNDUP(G5*2*1.2,0)</f>
        <v>156</v>
      </c>
    </row>
    <row r="6" spans="1:8" x14ac:dyDescent="0.2">
      <c r="A6" s="64" t="s">
        <v>169</v>
      </c>
      <c r="B6" s="65" t="s">
        <v>5</v>
      </c>
      <c r="C6" s="64" t="s">
        <v>170</v>
      </c>
      <c r="D6" s="65" t="s">
        <v>171</v>
      </c>
      <c r="E6" s="65" t="s">
        <v>11</v>
      </c>
      <c r="F6" s="65" t="s">
        <v>176</v>
      </c>
      <c r="G6" s="64">
        <v>38</v>
      </c>
      <c r="H6" s="64">
        <f t="shared" si="0"/>
        <v>92</v>
      </c>
    </row>
    <row r="7" spans="1:8" x14ac:dyDescent="0.2">
      <c r="A7" s="64" t="s">
        <v>169</v>
      </c>
      <c r="B7" s="65" t="s">
        <v>5</v>
      </c>
      <c r="C7" s="64" t="s">
        <v>170</v>
      </c>
      <c r="D7" s="65" t="s">
        <v>171</v>
      </c>
      <c r="E7" s="65" t="s">
        <v>12</v>
      </c>
      <c r="F7" s="65" t="s">
        <v>177</v>
      </c>
      <c r="G7" s="64">
        <v>15</v>
      </c>
      <c r="H7" s="64">
        <f t="shared" si="0"/>
        <v>36</v>
      </c>
    </row>
    <row r="8" spans="1:8" x14ac:dyDescent="0.2">
      <c r="A8" s="64" t="s">
        <v>169</v>
      </c>
      <c r="B8" s="65" t="s">
        <v>5</v>
      </c>
      <c r="C8" s="64" t="s">
        <v>170</v>
      </c>
      <c r="D8" s="65" t="s">
        <v>171</v>
      </c>
      <c r="E8" s="65" t="s">
        <v>13</v>
      </c>
      <c r="F8" s="65" t="s">
        <v>178</v>
      </c>
      <c r="G8" s="64">
        <v>5</v>
      </c>
      <c r="H8" s="64">
        <f t="shared" si="0"/>
        <v>12</v>
      </c>
    </row>
    <row r="9" spans="1:8" x14ac:dyDescent="0.2">
      <c r="A9" s="64" t="s">
        <v>179</v>
      </c>
      <c r="B9" s="65" t="s">
        <v>5</v>
      </c>
      <c r="C9" s="64" t="s">
        <v>180</v>
      </c>
      <c r="D9" s="65" t="s">
        <v>181</v>
      </c>
      <c r="E9" s="65" t="s">
        <v>7</v>
      </c>
      <c r="F9" s="65" t="s">
        <v>182</v>
      </c>
      <c r="G9" s="64">
        <v>5</v>
      </c>
      <c r="H9" s="64">
        <f t="shared" si="0"/>
        <v>12</v>
      </c>
    </row>
    <row r="10" spans="1:8" x14ac:dyDescent="0.2">
      <c r="A10" s="64" t="s">
        <v>179</v>
      </c>
      <c r="B10" s="65" t="s">
        <v>5</v>
      </c>
      <c r="C10" s="64" t="s">
        <v>180</v>
      </c>
      <c r="D10" s="65" t="s">
        <v>181</v>
      </c>
      <c r="E10" s="65" t="s">
        <v>8</v>
      </c>
      <c r="F10" s="65" t="s">
        <v>183</v>
      </c>
      <c r="G10" s="64">
        <v>32</v>
      </c>
      <c r="H10" s="64">
        <f t="shared" si="0"/>
        <v>77</v>
      </c>
    </row>
    <row r="11" spans="1:8" x14ac:dyDescent="0.2">
      <c r="A11" s="64" t="s">
        <v>179</v>
      </c>
      <c r="B11" s="65" t="s">
        <v>5</v>
      </c>
      <c r="C11" s="64" t="s">
        <v>180</v>
      </c>
      <c r="D11" s="65" t="s">
        <v>181</v>
      </c>
      <c r="E11" s="65" t="s">
        <v>9</v>
      </c>
      <c r="F11" s="65" t="s">
        <v>184</v>
      </c>
      <c r="G11" s="64">
        <v>90</v>
      </c>
      <c r="H11" s="64">
        <f t="shared" si="0"/>
        <v>216</v>
      </c>
    </row>
    <row r="12" spans="1:8" x14ac:dyDescent="0.2">
      <c r="A12" s="64" t="s">
        <v>179</v>
      </c>
      <c r="B12" s="65" t="s">
        <v>5</v>
      </c>
      <c r="C12" s="64" t="s">
        <v>180</v>
      </c>
      <c r="D12" s="65" t="s">
        <v>181</v>
      </c>
      <c r="E12" s="65" t="s">
        <v>10</v>
      </c>
      <c r="F12" s="65" t="s">
        <v>185</v>
      </c>
      <c r="G12" s="64">
        <v>65</v>
      </c>
      <c r="H12" s="64">
        <f t="shared" si="0"/>
        <v>156</v>
      </c>
    </row>
    <row r="13" spans="1:8" x14ac:dyDescent="0.2">
      <c r="A13" s="64" t="s">
        <v>179</v>
      </c>
      <c r="B13" s="65" t="s">
        <v>5</v>
      </c>
      <c r="C13" s="64" t="s">
        <v>180</v>
      </c>
      <c r="D13" s="65" t="s">
        <v>181</v>
      </c>
      <c r="E13" s="65" t="s">
        <v>11</v>
      </c>
      <c r="F13" s="65" t="s">
        <v>186</v>
      </c>
      <c r="G13" s="64">
        <v>38</v>
      </c>
      <c r="H13" s="64">
        <f t="shared" si="0"/>
        <v>92</v>
      </c>
    </row>
    <row r="14" spans="1:8" x14ac:dyDescent="0.2">
      <c r="A14" s="64" t="s">
        <v>179</v>
      </c>
      <c r="B14" s="65" t="s">
        <v>5</v>
      </c>
      <c r="C14" s="64" t="s">
        <v>180</v>
      </c>
      <c r="D14" s="65" t="s">
        <v>181</v>
      </c>
      <c r="E14" s="65" t="s">
        <v>12</v>
      </c>
      <c r="F14" s="65" t="s">
        <v>187</v>
      </c>
      <c r="G14" s="64">
        <v>15</v>
      </c>
      <c r="H14" s="64">
        <f t="shared" si="0"/>
        <v>36</v>
      </c>
    </row>
    <row r="15" spans="1:8" x14ac:dyDescent="0.2">
      <c r="A15" s="64" t="s">
        <v>179</v>
      </c>
      <c r="B15" s="65" t="s">
        <v>5</v>
      </c>
      <c r="C15" s="64" t="s">
        <v>180</v>
      </c>
      <c r="D15" s="65" t="s">
        <v>181</v>
      </c>
      <c r="E15" s="65" t="s">
        <v>13</v>
      </c>
      <c r="F15" s="65" t="s">
        <v>188</v>
      </c>
      <c r="G15" s="64">
        <v>5</v>
      </c>
      <c r="H15" s="64">
        <f t="shared" si="0"/>
        <v>12</v>
      </c>
    </row>
    <row r="16" spans="1:8" x14ac:dyDescent="0.2">
      <c r="A16" s="90" t="s">
        <v>65</v>
      </c>
      <c r="B16" s="91"/>
      <c r="C16" s="91"/>
      <c r="D16" s="91"/>
      <c r="E16" s="91"/>
      <c r="F16" s="92"/>
      <c r="G16" s="64">
        <f>SUM(G2:G15)</f>
        <v>500</v>
      </c>
      <c r="H16" s="64">
        <f>SUM(H2:H15)</f>
        <v>1203</v>
      </c>
    </row>
  </sheetData>
  <mergeCells count="1">
    <mergeCell ref="A16:F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D845-BED4-4BFF-9781-8D1005B00222}">
  <dimension ref="A1:H23"/>
  <sheetViews>
    <sheetView topLeftCell="B1" workbookViewId="0">
      <selection activeCell="J20" sqref="J20"/>
    </sheetView>
  </sheetViews>
  <sheetFormatPr defaultColWidth="11.5546875" defaultRowHeight="10" x14ac:dyDescent="0.2"/>
  <cols>
    <col min="1" max="1" width="32.21875" style="62" hidden="1" customWidth="1"/>
    <col min="2" max="2" width="25.77734375" style="62" bestFit="1" customWidth="1"/>
    <col min="3" max="3" width="15.77734375" style="62" hidden="1" customWidth="1"/>
    <col min="4" max="4" width="11.44140625" style="62" bestFit="1" customWidth="1"/>
    <col min="5" max="5" width="5.21875" style="62" bestFit="1" customWidth="1"/>
    <col min="6" max="6" width="21.6640625" style="62" bestFit="1" customWidth="1"/>
    <col min="7" max="7" width="8.5546875" bestFit="1" customWidth="1"/>
    <col min="8" max="8" width="14.6640625" bestFit="1" customWidth="1"/>
    <col min="9" max="16384" width="11.5546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190</v>
      </c>
      <c r="B2" s="65" t="s">
        <v>191</v>
      </c>
      <c r="C2" s="64" t="s">
        <v>192</v>
      </c>
      <c r="D2" s="65" t="s">
        <v>62</v>
      </c>
      <c r="E2" s="65" t="s">
        <v>7</v>
      </c>
      <c r="F2" s="65" t="s">
        <v>193</v>
      </c>
      <c r="G2" s="64">
        <v>22</v>
      </c>
      <c r="H2" s="64">
        <f>ROUNDUP(G2*2*1.2,0)</f>
        <v>53</v>
      </c>
    </row>
    <row r="3" spans="1:8" x14ac:dyDescent="0.2">
      <c r="A3" s="64" t="s">
        <v>190</v>
      </c>
      <c r="B3" s="65" t="s">
        <v>191</v>
      </c>
      <c r="C3" s="64" t="s">
        <v>192</v>
      </c>
      <c r="D3" s="65" t="s">
        <v>62</v>
      </c>
      <c r="E3" s="65" t="s">
        <v>8</v>
      </c>
      <c r="F3" s="65" t="s">
        <v>194</v>
      </c>
      <c r="G3" s="64">
        <v>55</v>
      </c>
      <c r="H3" s="64">
        <f t="shared" ref="H3:H22" si="0">ROUNDUP(G3*2*1.2,0)</f>
        <v>132</v>
      </c>
    </row>
    <row r="4" spans="1:8" x14ac:dyDescent="0.2">
      <c r="A4" s="64" t="s">
        <v>190</v>
      </c>
      <c r="B4" s="65" t="s">
        <v>191</v>
      </c>
      <c r="C4" s="64" t="s">
        <v>192</v>
      </c>
      <c r="D4" s="65" t="s">
        <v>62</v>
      </c>
      <c r="E4" s="65" t="s">
        <v>9</v>
      </c>
      <c r="F4" s="65" t="s">
        <v>195</v>
      </c>
      <c r="G4" s="64">
        <v>103</v>
      </c>
      <c r="H4" s="64">
        <f>ROUNDUP(G4*2*1.2,0)</f>
        <v>248</v>
      </c>
    </row>
    <row r="5" spans="1:8" x14ac:dyDescent="0.2">
      <c r="A5" s="64" t="s">
        <v>190</v>
      </c>
      <c r="B5" s="65" t="s">
        <v>191</v>
      </c>
      <c r="C5" s="64" t="s">
        <v>192</v>
      </c>
      <c r="D5" s="65" t="s">
        <v>62</v>
      </c>
      <c r="E5" s="65" t="s">
        <v>10</v>
      </c>
      <c r="F5" s="65" t="s">
        <v>196</v>
      </c>
      <c r="G5" s="64">
        <v>88</v>
      </c>
      <c r="H5" s="64">
        <f>ROUNDUP(G5*2*1.2,0)</f>
        <v>212</v>
      </c>
    </row>
    <row r="6" spans="1:8" x14ac:dyDescent="0.2">
      <c r="A6" s="64" t="s">
        <v>190</v>
      </c>
      <c r="B6" s="65" t="s">
        <v>191</v>
      </c>
      <c r="C6" s="64" t="s">
        <v>192</v>
      </c>
      <c r="D6" s="65" t="s">
        <v>62</v>
      </c>
      <c r="E6" s="65" t="s">
        <v>11</v>
      </c>
      <c r="F6" s="65" t="s">
        <v>197</v>
      </c>
      <c r="G6" s="64">
        <v>50</v>
      </c>
      <c r="H6" s="64">
        <f t="shared" si="0"/>
        <v>120</v>
      </c>
    </row>
    <row r="7" spans="1:8" x14ac:dyDescent="0.2">
      <c r="A7" s="64" t="s">
        <v>190</v>
      </c>
      <c r="B7" s="65" t="s">
        <v>191</v>
      </c>
      <c r="C7" s="64" t="s">
        <v>192</v>
      </c>
      <c r="D7" s="65" t="s">
        <v>62</v>
      </c>
      <c r="E7" s="65" t="s">
        <v>12</v>
      </c>
      <c r="F7" s="65" t="s">
        <v>198</v>
      </c>
      <c r="G7" s="64">
        <v>22</v>
      </c>
      <c r="H7" s="64">
        <f t="shared" si="0"/>
        <v>53</v>
      </c>
    </row>
    <row r="8" spans="1:8" x14ac:dyDescent="0.2">
      <c r="A8" s="64" t="s">
        <v>190</v>
      </c>
      <c r="B8" s="65" t="s">
        <v>191</v>
      </c>
      <c r="C8" s="64" t="s">
        <v>192</v>
      </c>
      <c r="D8" s="65" t="s">
        <v>62</v>
      </c>
      <c r="E8" s="65" t="s">
        <v>13</v>
      </c>
      <c r="F8" s="65" t="s">
        <v>199</v>
      </c>
      <c r="G8" s="64">
        <v>10</v>
      </c>
      <c r="H8" s="64">
        <f t="shared" si="0"/>
        <v>24</v>
      </c>
    </row>
    <row r="9" spans="1:8" x14ac:dyDescent="0.2">
      <c r="A9" s="64" t="s">
        <v>190</v>
      </c>
      <c r="B9" s="65" t="s">
        <v>64</v>
      </c>
      <c r="C9" s="64" t="s">
        <v>192</v>
      </c>
      <c r="D9" s="65" t="s">
        <v>62</v>
      </c>
      <c r="E9" s="65" t="s">
        <v>7</v>
      </c>
      <c r="F9" s="65" t="s">
        <v>200</v>
      </c>
      <c r="G9" s="64">
        <v>19</v>
      </c>
      <c r="H9" s="64">
        <f t="shared" si="0"/>
        <v>46</v>
      </c>
    </row>
    <row r="10" spans="1:8" x14ac:dyDescent="0.2">
      <c r="A10" s="64" t="s">
        <v>190</v>
      </c>
      <c r="B10" s="65" t="s">
        <v>64</v>
      </c>
      <c r="C10" s="64" t="s">
        <v>192</v>
      </c>
      <c r="D10" s="65" t="s">
        <v>62</v>
      </c>
      <c r="E10" s="65" t="s">
        <v>8</v>
      </c>
      <c r="F10" s="65" t="s">
        <v>201</v>
      </c>
      <c r="G10" s="64">
        <v>47</v>
      </c>
      <c r="H10" s="64">
        <f t="shared" si="0"/>
        <v>113</v>
      </c>
    </row>
    <row r="11" spans="1:8" x14ac:dyDescent="0.2">
      <c r="A11" s="64" t="s">
        <v>190</v>
      </c>
      <c r="B11" s="65" t="s">
        <v>64</v>
      </c>
      <c r="C11" s="64" t="s">
        <v>192</v>
      </c>
      <c r="D11" s="65" t="s">
        <v>62</v>
      </c>
      <c r="E11" s="65" t="s">
        <v>9</v>
      </c>
      <c r="F11" s="65" t="s">
        <v>202</v>
      </c>
      <c r="G11" s="64">
        <v>88</v>
      </c>
      <c r="H11" s="64">
        <f t="shared" si="0"/>
        <v>212</v>
      </c>
    </row>
    <row r="12" spans="1:8" x14ac:dyDescent="0.2">
      <c r="A12" s="64" t="s">
        <v>190</v>
      </c>
      <c r="B12" s="65" t="s">
        <v>64</v>
      </c>
      <c r="C12" s="64" t="s">
        <v>192</v>
      </c>
      <c r="D12" s="65" t="s">
        <v>62</v>
      </c>
      <c r="E12" s="65" t="s">
        <v>10</v>
      </c>
      <c r="F12" s="65" t="s">
        <v>203</v>
      </c>
      <c r="G12" s="64">
        <v>75</v>
      </c>
      <c r="H12" s="64">
        <f t="shared" si="0"/>
        <v>180</v>
      </c>
    </row>
    <row r="13" spans="1:8" x14ac:dyDescent="0.2">
      <c r="A13" s="64" t="s">
        <v>190</v>
      </c>
      <c r="B13" s="65" t="s">
        <v>64</v>
      </c>
      <c r="C13" s="64" t="s">
        <v>192</v>
      </c>
      <c r="D13" s="65" t="s">
        <v>62</v>
      </c>
      <c r="E13" s="65" t="s">
        <v>11</v>
      </c>
      <c r="F13" s="65" t="s">
        <v>204</v>
      </c>
      <c r="G13" s="64">
        <v>43</v>
      </c>
      <c r="H13" s="64">
        <f t="shared" si="0"/>
        <v>104</v>
      </c>
    </row>
    <row r="14" spans="1:8" x14ac:dyDescent="0.2">
      <c r="A14" s="64" t="s">
        <v>190</v>
      </c>
      <c r="B14" s="65" t="s">
        <v>64</v>
      </c>
      <c r="C14" s="64" t="s">
        <v>192</v>
      </c>
      <c r="D14" s="65" t="s">
        <v>62</v>
      </c>
      <c r="E14" s="65" t="s">
        <v>12</v>
      </c>
      <c r="F14" s="65" t="s">
        <v>205</v>
      </c>
      <c r="G14" s="64">
        <v>19</v>
      </c>
      <c r="H14" s="64">
        <f t="shared" si="0"/>
        <v>46</v>
      </c>
    </row>
    <row r="15" spans="1:8" x14ac:dyDescent="0.2">
      <c r="A15" s="64" t="s">
        <v>190</v>
      </c>
      <c r="B15" s="65" t="s">
        <v>64</v>
      </c>
      <c r="C15" s="64" t="s">
        <v>192</v>
      </c>
      <c r="D15" s="65" t="s">
        <v>62</v>
      </c>
      <c r="E15" s="65" t="s">
        <v>13</v>
      </c>
      <c r="F15" s="65" t="s">
        <v>206</v>
      </c>
      <c r="G15" s="64">
        <v>9</v>
      </c>
      <c r="H15" s="64">
        <f t="shared" si="0"/>
        <v>22</v>
      </c>
    </row>
    <row r="16" spans="1:8" x14ac:dyDescent="0.2">
      <c r="A16" s="64" t="s">
        <v>190</v>
      </c>
      <c r="B16" s="65" t="s">
        <v>128</v>
      </c>
      <c r="C16" s="64" t="s">
        <v>192</v>
      </c>
      <c r="D16" s="65" t="s">
        <v>62</v>
      </c>
      <c r="E16" s="65" t="s">
        <v>7</v>
      </c>
      <c r="F16" s="65" t="s">
        <v>207</v>
      </c>
      <c r="G16" s="64">
        <v>16</v>
      </c>
      <c r="H16" s="64">
        <f t="shared" si="0"/>
        <v>39</v>
      </c>
    </row>
    <row r="17" spans="1:8" x14ac:dyDescent="0.2">
      <c r="A17" s="64" t="s">
        <v>190</v>
      </c>
      <c r="B17" s="65" t="s">
        <v>128</v>
      </c>
      <c r="C17" s="64" t="s">
        <v>192</v>
      </c>
      <c r="D17" s="65" t="s">
        <v>62</v>
      </c>
      <c r="E17" s="65" t="s">
        <v>8</v>
      </c>
      <c r="F17" s="65" t="s">
        <v>208</v>
      </c>
      <c r="G17" s="61">
        <v>39</v>
      </c>
      <c r="H17" s="64">
        <f t="shared" si="0"/>
        <v>94</v>
      </c>
    </row>
    <row r="18" spans="1:8" x14ac:dyDescent="0.2">
      <c r="A18" s="64" t="s">
        <v>190</v>
      </c>
      <c r="B18" s="65" t="s">
        <v>128</v>
      </c>
      <c r="C18" s="64" t="s">
        <v>192</v>
      </c>
      <c r="D18" s="65" t="s">
        <v>62</v>
      </c>
      <c r="E18" s="65" t="s">
        <v>9</v>
      </c>
      <c r="F18" s="65" t="s">
        <v>209</v>
      </c>
      <c r="G18" s="61">
        <v>74</v>
      </c>
      <c r="H18" s="64">
        <f t="shared" si="0"/>
        <v>178</v>
      </c>
    </row>
    <row r="19" spans="1:8" x14ac:dyDescent="0.2">
      <c r="A19" s="64" t="s">
        <v>190</v>
      </c>
      <c r="B19" s="65" t="s">
        <v>128</v>
      </c>
      <c r="C19" s="64" t="s">
        <v>192</v>
      </c>
      <c r="D19" s="65" t="s">
        <v>62</v>
      </c>
      <c r="E19" s="65" t="s">
        <v>10</v>
      </c>
      <c r="F19" s="65" t="s">
        <v>210</v>
      </c>
      <c r="G19" s="61">
        <v>63</v>
      </c>
      <c r="H19" s="64">
        <f t="shared" si="0"/>
        <v>152</v>
      </c>
    </row>
    <row r="20" spans="1:8" x14ac:dyDescent="0.2">
      <c r="A20" s="64" t="s">
        <v>190</v>
      </c>
      <c r="B20" s="65" t="s">
        <v>128</v>
      </c>
      <c r="C20" s="64" t="s">
        <v>192</v>
      </c>
      <c r="D20" s="65" t="s">
        <v>62</v>
      </c>
      <c r="E20" s="65" t="s">
        <v>11</v>
      </c>
      <c r="F20" s="65" t="s">
        <v>211</v>
      </c>
      <c r="G20" s="61">
        <v>36</v>
      </c>
      <c r="H20" s="64">
        <f t="shared" si="0"/>
        <v>87</v>
      </c>
    </row>
    <row r="21" spans="1:8" x14ac:dyDescent="0.2">
      <c r="A21" s="64" t="s">
        <v>190</v>
      </c>
      <c r="B21" s="65" t="s">
        <v>128</v>
      </c>
      <c r="C21" s="64" t="s">
        <v>192</v>
      </c>
      <c r="D21" s="65" t="s">
        <v>62</v>
      </c>
      <c r="E21" s="65" t="s">
        <v>12</v>
      </c>
      <c r="F21" s="65" t="s">
        <v>212</v>
      </c>
      <c r="G21" s="61">
        <v>16</v>
      </c>
      <c r="H21" s="64">
        <f t="shared" si="0"/>
        <v>39</v>
      </c>
    </row>
    <row r="22" spans="1:8" x14ac:dyDescent="0.2">
      <c r="A22" s="64" t="s">
        <v>190</v>
      </c>
      <c r="B22" s="65" t="s">
        <v>128</v>
      </c>
      <c r="C22" s="64" t="s">
        <v>192</v>
      </c>
      <c r="D22" s="65" t="s">
        <v>62</v>
      </c>
      <c r="E22" s="65" t="s">
        <v>13</v>
      </c>
      <c r="F22" s="65" t="s">
        <v>213</v>
      </c>
      <c r="G22" s="61">
        <v>6</v>
      </c>
      <c r="H22" s="64">
        <f t="shared" si="0"/>
        <v>15</v>
      </c>
    </row>
    <row r="23" spans="1:8" x14ac:dyDescent="0.2">
      <c r="A23" s="90" t="s">
        <v>65</v>
      </c>
      <c r="B23" s="91"/>
      <c r="C23" s="91"/>
      <c r="D23" s="91"/>
      <c r="E23" s="91"/>
      <c r="F23" s="92"/>
      <c r="G23" s="61">
        <f>SUM(G2:G22)</f>
        <v>900</v>
      </c>
      <c r="H23" s="61">
        <f>SUM(H2:H22)</f>
        <v>2169</v>
      </c>
    </row>
  </sheetData>
  <mergeCells count="1">
    <mergeCell ref="A23:F2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38AB-6DCD-4F00-A221-BA6EBF41E847}">
  <dimension ref="A1:H16"/>
  <sheetViews>
    <sheetView topLeftCell="B1" workbookViewId="0">
      <selection activeCell="J22" sqref="J22"/>
    </sheetView>
  </sheetViews>
  <sheetFormatPr defaultRowHeight="10" x14ac:dyDescent="0.2"/>
  <cols>
    <col min="1" max="1" width="30" style="62" hidden="1" customWidth="1"/>
    <col min="2" max="2" width="22.109375" style="62" bestFit="1" customWidth="1"/>
    <col min="3" max="3" width="20.109375" style="62" hidden="1" customWidth="1"/>
    <col min="4" max="4" width="17.6640625" style="62" bestFit="1" customWidth="1"/>
    <col min="5" max="5" width="11.44140625" style="62" customWidth="1"/>
    <col min="6" max="6" width="20.5546875" style="62" bestFit="1" customWidth="1"/>
    <col min="7" max="7" width="8.5546875" bestFit="1" customWidth="1"/>
    <col min="8" max="8" width="14.6640625" bestFit="1" customWidth="1"/>
    <col min="9" max="16384" width="8.88671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214</v>
      </c>
      <c r="B2" s="65" t="s">
        <v>215</v>
      </c>
      <c r="C2" s="64" t="s">
        <v>216</v>
      </c>
      <c r="D2" s="65" t="s">
        <v>217</v>
      </c>
      <c r="E2" s="65" t="s">
        <v>7</v>
      </c>
      <c r="F2" s="65" t="s">
        <v>218</v>
      </c>
      <c r="G2" s="64">
        <v>20</v>
      </c>
      <c r="H2" s="64">
        <f>ROUNDUP(G2*2*1.2,0)</f>
        <v>48</v>
      </c>
    </row>
    <row r="3" spans="1:8" x14ac:dyDescent="0.2">
      <c r="A3" s="64" t="s">
        <v>214</v>
      </c>
      <c r="B3" s="65" t="s">
        <v>215</v>
      </c>
      <c r="C3" s="64" t="s">
        <v>216</v>
      </c>
      <c r="D3" s="65" t="s">
        <v>217</v>
      </c>
      <c r="E3" s="65" t="s">
        <v>8</v>
      </c>
      <c r="F3" s="65" t="s">
        <v>219</v>
      </c>
      <c r="G3" s="64">
        <v>68</v>
      </c>
      <c r="H3" s="64">
        <f t="shared" ref="H3:H15" si="0">ROUNDUP(G3*2*1.2,0)</f>
        <v>164</v>
      </c>
    </row>
    <row r="4" spans="1:8" x14ac:dyDescent="0.2">
      <c r="A4" s="64" t="s">
        <v>214</v>
      </c>
      <c r="B4" s="65" t="s">
        <v>215</v>
      </c>
      <c r="C4" s="64" t="s">
        <v>216</v>
      </c>
      <c r="D4" s="65" t="s">
        <v>217</v>
      </c>
      <c r="E4" s="65" t="s">
        <v>9</v>
      </c>
      <c r="F4" s="65" t="s">
        <v>220</v>
      </c>
      <c r="G4" s="64">
        <v>148</v>
      </c>
      <c r="H4" s="64">
        <f>ROUNDUP(G4*2*1.2,0)</f>
        <v>356</v>
      </c>
    </row>
    <row r="5" spans="1:8" x14ac:dyDescent="0.2">
      <c r="A5" s="64" t="s">
        <v>214</v>
      </c>
      <c r="B5" s="65" t="s">
        <v>215</v>
      </c>
      <c r="C5" s="64" t="s">
        <v>216</v>
      </c>
      <c r="D5" s="65" t="s">
        <v>217</v>
      </c>
      <c r="E5" s="65" t="s">
        <v>10</v>
      </c>
      <c r="F5" s="65" t="s">
        <v>221</v>
      </c>
      <c r="G5" s="64">
        <v>133</v>
      </c>
      <c r="H5" s="64">
        <f>ROUNDUP(G5*2*1.2,0)</f>
        <v>320</v>
      </c>
    </row>
    <row r="6" spans="1:8" x14ac:dyDescent="0.2">
      <c r="A6" s="64" t="s">
        <v>214</v>
      </c>
      <c r="B6" s="65" t="s">
        <v>215</v>
      </c>
      <c r="C6" s="64" t="s">
        <v>216</v>
      </c>
      <c r="D6" s="65" t="s">
        <v>217</v>
      </c>
      <c r="E6" s="65" t="s">
        <v>11</v>
      </c>
      <c r="F6" s="65" t="s">
        <v>222</v>
      </c>
      <c r="G6" s="64">
        <v>82</v>
      </c>
      <c r="H6" s="64">
        <f t="shared" si="0"/>
        <v>197</v>
      </c>
    </row>
    <row r="7" spans="1:8" x14ac:dyDescent="0.2">
      <c r="A7" s="64" t="s">
        <v>214</v>
      </c>
      <c r="B7" s="65" t="s">
        <v>215</v>
      </c>
      <c r="C7" s="64" t="s">
        <v>216</v>
      </c>
      <c r="D7" s="65" t="s">
        <v>217</v>
      </c>
      <c r="E7" s="65" t="s">
        <v>12</v>
      </c>
      <c r="F7" s="65" t="s">
        <v>223</v>
      </c>
      <c r="G7" s="64">
        <v>32</v>
      </c>
      <c r="H7" s="64">
        <f t="shared" si="0"/>
        <v>77</v>
      </c>
    </row>
    <row r="8" spans="1:8" x14ac:dyDescent="0.2">
      <c r="A8" s="64" t="s">
        <v>214</v>
      </c>
      <c r="B8" s="65" t="s">
        <v>215</v>
      </c>
      <c r="C8" s="64" t="s">
        <v>216</v>
      </c>
      <c r="D8" s="65" t="s">
        <v>217</v>
      </c>
      <c r="E8" s="65" t="s">
        <v>13</v>
      </c>
      <c r="F8" s="65" t="s">
        <v>224</v>
      </c>
      <c r="G8" s="64">
        <v>17</v>
      </c>
      <c r="H8" s="64">
        <f t="shared" si="0"/>
        <v>41</v>
      </c>
    </row>
    <row r="9" spans="1:8" x14ac:dyDescent="0.2">
      <c r="A9" s="64" t="s">
        <v>214</v>
      </c>
      <c r="B9" s="65" t="s">
        <v>225</v>
      </c>
      <c r="C9" s="64" t="s">
        <v>216</v>
      </c>
      <c r="D9" s="65" t="s">
        <v>217</v>
      </c>
      <c r="E9" s="65" t="s">
        <v>7</v>
      </c>
      <c r="F9" s="65" t="s">
        <v>226</v>
      </c>
      <c r="G9" s="64">
        <v>12</v>
      </c>
      <c r="H9" s="64">
        <f t="shared" si="0"/>
        <v>29</v>
      </c>
    </row>
    <row r="10" spans="1:8" x14ac:dyDescent="0.2">
      <c r="A10" s="64" t="s">
        <v>214</v>
      </c>
      <c r="B10" s="65" t="s">
        <v>225</v>
      </c>
      <c r="C10" s="64" t="s">
        <v>216</v>
      </c>
      <c r="D10" s="65" t="s">
        <v>217</v>
      </c>
      <c r="E10" s="65" t="s">
        <v>8</v>
      </c>
      <c r="F10" s="65" t="s">
        <v>227</v>
      </c>
      <c r="G10" s="64">
        <v>40</v>
      </c>
      <c r="H10" s="64">
        <f t="shared" si="0"/>
        <v>96</v>
      </c>
    </row>
    <row r="11" spans="1:8" x14ac:dyDescent="0.2">
      <c r="A11" s="64" t="s">
        <v>214</v>
      </c>
      <c r="B11" s="65" t="s">
        <v>225</v>
      </c>
      <c r="C11" s="64" t="s">
        <v>216</v>
      </c>
      <c r="D11" s="65" t="s">
        <v>217</v>
      </c>
      <c r="E11" s="65" t="s">
        <v>9</v>
      </c>
      <c r="F11" s="65" t="s">
        <v>228</v>
      </c>
      <c r="G11" s="64">
        <v>89</v>
      </c>
      <c r="H11" s="64">
        <f t="shared" si="0"/>
        <v>214</v>
      </c>
    </row>
    <row r="12" spans="1:8" x14ac:dyDescent="0.2">
      <c r="A12" s="64" t="s">
        <v>214</v>
      </c>
      <c r="B12" s="65" t="s">
        <v>225</v>
      </c>
      <c r="C12" s="64" t="s">
        <v>216</v>
      </c>
      <c r="D12" s="65" t="s">
        <v>217</v>
      </c>
      <c r="E12" s="65" t="s">
        <v>10</v>
      </c>
      <c r="F12" s="65" t="s">
        <v>229</v>
      </c>
      <c r="G12" s="64">
        <v>80</v>
      </c>
      <c r="H12" s="64">
        <f t="shared" si="0"/>
        <v>192</v>
      </c>
    </row>
    <row r="13" spans="1:8" x14ac:dyDescent="0.2">
      <c r="A13" s="64" t="s">
        <v>214</v>
      </c>
      <c r="B13" s="65" t="s">
        <v>225</v>
      </c>
      <c r="C13" s="64" t="s">
        <v>216</v>
      </c>
      <c r="D13" s="65" t="s">
        <v>217</v>
      </c>
      <c r="E13" s="65" t="s">
        <v>11</v>
      </c>
      <c r="F13" s="65" t="s">
        <v>230</v>
      </c>
      <c r="G13" s="64">
        <v>50</v>
      </c>
      <c r="H13" s="64">
        <f t="shared" si="0"/>
        <v>120</v>
      </c>
    </row>
    <row r="14" spans="1:8" x14ac:dyDescent="0.2">
      <c r="A14" s="64" t="s">
        <v>214</v>
      </c>
      <c r="B14" s="65" t="s">
        <v>225</v>
      </c>
      <c r="C14" s="64" t="s">
        <v>216</v>
      </c>
      <c r="D14" s="65" t="s">
        <v>217</v>
      </c>
      <c r="E14" s="65" t="s">
        <v>12</v>
      </c>
      <c r="F14" s="65" t="s">
        <v>231</v>
      </c>
      <c r="G14" s="64">
        <v>19</v>
      </c>
      <c r="H14" s="64">
        <f t="shared" si="0"/>
        <v>46</v>
      </c>
    </row>
    <row r="15" spans="1:8" x14ac:dyDescent="0.2">
      <c r="A15" s="64" t="s">
        <v>214</v>
      </c>
      <c r="B15" s="65" t="s">
        <v>225</v>
      </c>
      <c r="C15" s="64" t="s">
        <v>216</v>
      </c>
      <c r="D15" s="65" t="s">
        <v>217</v>
      </c>
      <c r="E15" s="65" t="s">
        <v>13</v>
      </c>
      <c r="F15" s="65" t="s">
        <v>232</v>
      </c>
      <c r="G15" s="64">
        <v>10</v>
      </c>
      <c r="H15" s="64">
        <f t="shared" si="0"/>
        <v>24</v>
      </c>
    </row>
    <row r="16" spans="1:8" x14ac:dyDescent="0.2">
      <c r="A16" s="64"/>
      <c r="B16" s="90" t="s">
        <v>65</v>
      </c>
      <c r="C16" s="91"/>
      <c r="D16" s="91"/>
      <c r="E16" s="91"/>
      <c r="F16" s="92"/>
      <c r="G16" s="61">
        <f>SUM(G2:G15)</f>
        <v>800</v>
      </c>
      <c r="H16" s="61">
        <f>SUM(H2:H15)</f>
        <v>1924</v>
      </c>
    </row>
  </sheetData>
  <mergeCells count="1">
    <mergeCell ref="B16:F1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786C-50BC-4015-88E4-EDC3318F7B7E}">
  <dimension ref="A1:H9"/>
  <sheetViews>
    <sheetView topLeftCell="B1" workbookViewId="0">
      <selection activeCell="J22" sqref="J22"/>
    </sheetView>
  </sheetViews>
  <sheetFormatPr defaultRowHeight="10" x14ac:dyDescent="0.2"/>
  <cols>
    <col min="1" max="1" width="40.33203125" style="62" hidden="1" customWidth="1"/>
    <col min="2" max="2" width="22.109375" style="62" bestFit="1" customWidth="1"/>
    <col min="3" max="3" width="15.33203125" style="62" hidden="1" customWidth="1"/>
    <col min="4" max="4" width="9.44140625" style="62" bestFit="1" customWidth="1"/>
    <col min="5" max="5" width="4.5546875" style="62" bestFit="1" customWidth="1"/>
    <col min="6" max="6" width="22.5546875" style="62" bestFit="1" customWidth="1"/>
    <col min="7" max="7" width="8.5546875" bestFit="1" customWidth="1"/>
    <col min="8" max="8" width="14.6640625" bestFit="1" customWidth="1"/>
    <col min="9" max="16384" width="8.88671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70" t="s">
        <v>14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233</v>
      </c>
      <c r="B2" s="65" t="s">
        <v>236</v>
      </c>
      <c r="C2" s="64" t="s">
        <v>234</v>
      </c>
      <c r="D2" s="65" t="s">
        <v>235</v>
      </c>
      <c r="E2" s="65" t="s">
        <v>6</v>
      </c>
      <c r="F2" s="65" t="s">
        <v>237</v>
      </c>
      <c r="G2" s="64">
        <v>11</v>
      </c>
      <c r="H2" s="64">
        <f>ROUNDUP(G2*2*1.2,0)</f>
        <v>27</v>
      </c>
    </row>
    <row r="3" spans="1:8" x14ac:dyDescent="0.2">
      <c r="A3" s="64" t="s">
        <v>233</v>
      </c>
      <c r="B3" s="65" t="s">
        <v>236</v>
      </c>
      <c r="C3" s="64" t="s">
        <v>234</v>
      </c>
      <c r="D3" s="65" t="s">
        <v>235</v>
      </c>
      <c r="E3" s="65" t="s">
        <v>7</v>
      </c>
      <c r="F3" s="65" t="s">
        <v>238</v>
      </c>
      <c r="G3" s="64">
        <v>38</v>
      </c>
      <c r="H3" s="64">
        <f t="shared" ref="H3:H8" si="0">ROUNDUP(G3*2*1.2,0)</f>
        <v>92</v>
      </c>
    </row>
    <row r="4" spans="1:8" x14ac:dyDescent="0.2">
      <c r="A4" s="64" t="s">
        <v>233</v>
      </c>
      <c r="B4" s="65" t="s">
        <v>236</v>
      </c>
      <c r="C4" s="64" t="s">
        <v>234</v>
      </c>
      <c r="D4" s="65" t="s">
        <v>235</v>
      </c>
      <c r="E4" s="65" t="s">
        <v>8</v>
      </c>
      <c r="F4" s="65" t="s">
        <v>239</v>
      </c>
      <c r="G4" s="64">
        <v>85</v>
      </c>
      <c r="H4" s="64">
        <f>ROUNDUP(G4*2*1.2,0)</f>
        <v>204</v>
      </c>
    </row>
    <row r="5" spans="1:8" x14ac:dyDescent="0.2">
      <c r="A5" s="64" t="s">
        <v>233</v>
      </c>
      <c r="B5" s="65" t="s">
        <v>236</v>
      </c>
      <c r="C5" s="64" t="s">
        <v>234</v>
      </c>
      <c r="D5" s="65" t="s">
        <v>235</v>
      </c>
      <c r="E5" s="65" t="s">
        <v>9</v>
      </c>
      <c r="F5" s="65" t="s">
        <v>240</v>
      </c>
      <c r="G5" s="64">
        <v>75</v>
      </c>
      <c r="H5" s="64">
        <f>ROUNDUP(G5*2*1.2,0)</f>
        <v>180</v>
      </c>
    </row>
    <row r="6" spans="1:8" x14ac:dyDescent="0.2">
      <c r="A6" s="64" t="s">
        <v>233</v>
      </c>
      <c r="B6" s="65" t="s">
        <v>236</v>
      </c>
      <c r="C6" s="64" t="s">
        <v>234</v>
      </c>
      <c r="D6" s="65" t="s">
        <v>235</v>
      </c>
      <c r="E6" s="65" t="s">
        <v>10</v>
      </c>
      <c r="F6" s="65" t="s">
        <v>241</v>
      </c>
      <c r="G6" s="64">
        <v>25</v>
      </c>
      <c r="H6" s="64">
        <f t="shared" si="0"/>
        <v>60</v>
      </c>
    </row>
    <row r="7" spans="1:8" x14ac:dyDescent="0.2">
      <c r="A7" s="64" t="s">
        <v>233</v>
      </c>
      <c r="B7" s="65" t="s">
        <v>236</v>
      </c>
      <c r="C7" s="64" t="s">
        <v>234</v>
      </c>
      <c r="D7" s="65" t="s">
        <v>235</v>
      </c>
      <c r="E7" s="65" t="s">
        <v>11</v>
      </c>
      <c r="F7" s="65" t="s">
        <v>242</v>
      </c>
      <c r="G7" s="64">
        <v>12</v>
      </c>
      <c r="H7" s="64">
        <f t="shared" si="0"/>
        <v>29</v>
      </c>
    </row>
    <row r="8" spans="1:8" x14ac:dyDescent="0.2">
      <c r="A8" s="64" t="s">
        <v>233</v>
      </c>
      <c r="B8" s="65" t="s">
        <v>236</v>
      </c>
      <c r="C8" s="64" t="s">
        <v>234</v>
      </c>
      <c r="D8" s="65" t="s">
        <v>235</v>
      </c>
      <c r="E8" s="65" t="s">
        <v>12</v>
      </c>
      <c r="F8" s="65" t="s">
        <v>243</v>
      </c>
      <c r="G8" s="64">
        <v>4</v>
      </c>
      <c r="H8" s="64">
        <f t="shared" si="0"/>
        <v>10</v>
      </c>
    </row>
    <row r="9" spans="1:8" x14ac:dyDescent="0.2">
      <c r="A9" s="93" t="s">
        <v>65</v>
      </c>
      <c r="B9" s="93"/>
      <c r="C9" s="93"/>
      <c r="D9" s="93"/>
      <c r="E9" s="93"/>
      <c r="F9" s="93"/>
      <c r="G9" s="61">
        <f>SUM(G2:G8)</f>
        <v>250</v>
      </c>
      <c r="H9" s="61">
        <f>SUM(H2:H8)</f>
        <v>602</v>
      </c>
    </row>
  </sheetData>
  <mergeCells count="1">
    <mergeCell ref="A9:F9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5295-82A7-4FBD-ADBF-9863EA5E4BE1}">
  <dimension ref="A1:H23"/>
  <sheetViews>
    <sheetView topLeftCell="B13" zoomScale="130" zoomScaleNormal="130" workbookViewId="0">
      <selection activeCell="H32" sqref="H32"/>
    </sheetView>
  </sheetViews>
  <sheetFormatPr defaultColWidth="11.5546875" defaultRowHeight="10" x14ac:dyDescent="0.2"/>
  <cols>
    <col min="1" max="1" width="28.109375" style="62" hidden="1" customWidth="1"/>
    <col min="2" max="2" width="22.44140625" style="62" bestFit="1" customWidth="1"/>
    <col min="3" max="3" width="17" style="62" hidden="1" customWidth="1"/>
    <col min="4" max="4" width="11.33203125" style="62" bestFit="1" customWidth="1"/>
    <col min="5" max="5" width="5.21875" style="62" bestFit="1" customWidth="1"/>
    <col min="6" max="6" width="22.6640625" style="62" bestFit="1" customWidth="1"/>
    <col min="7" max="7" width="8.5546875" bestFit="1" customWidth="1"/>
    <col min="8" max="8" width="14.6640625" bestFit="1" customWidth="1"/>
    <col min="9" max="16384" width="11.5546875" style="62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14</v>
      </c>
      <c r="E1" s="63" t="s">
        <v>3</v>
      </c>
      <c r="F1" s="63" t="s">
        <v>4</v>
      </c>
      <c r="G1" s="63" t="s">
        <v>60</v>
      </c>
      <c r="H1" s="63" t="s">
        <v>61</v>
      </c>
    </row>
    <row r="2" spans="1:8" x14ac:dyDescent="0.2">
      <c r="A2" s="64" t="s">
        <v>244</v>
      </c>
      <c r="B2" s="65" t="s">
        <v>5</v>
      </c>
      <c r="C2" s="64" t="s">
        <v>245</v>
      </c>
      <c r="D2" s="65" t="s">
        <v>246</v>
      </c>
      <c r="E2" s="65" t="s">
        <v>6</v>
      </c>
      <c r="F2" s="65" t="s">
        <v>247</v>
      </c>
      <c r="G2" s="64">
        <v>18</v>
      </c>
      <c r="H2" s="64">
        <f>ROUNDUP(G2*2*1.2,0)</f>
        <v>44</v>
      </c>
    </row>
    <row r="3" spans="1:8" x14ac:dyDescent="0.2">
      <c r="A3" s="64" t="s">
        <v>244</v>
      </c>
      <c r="B3" s="65" t="s">
        <v>5</v>
      </c>
      <c r="C3" s="64" t="s">
        <v>245</v>
      </c>
      <c r="D3" s="65" t="s">
        <v>246</v>
      </c>
      <c r="E3" s="65" t="s">
        <v>7</v>
      </c>
      <c r="F3" s="65" t="s">
        <v>248</v>
      </c>
      <c r="G3" s="64">
        <v>44</v>
      </c>
      <c r="H3" s="64">
        <f t="shared" ref="H3:H22" si="0">ROUNDUP(G3*2*1.2,0)</f>
        <v>106</v>
      </c>
    </row>
    <row r="4" spans="1:8" x14ac:dyDescent="0.2">
      <c r="A4" s="64" t="s">
        <v>244</v>
      </c>
      <c r="B4" s="65" t="s">
        <v>5</v>
      </c>
      <c r="C4" s="64" t="s">
        <v>245</v>
      </c>
      <c r="D4" s="65" t="s">
        <v>246</v>
      </c>
      <c r="E4" s="65" t="s">
        <v>8</v>
      </c>
      <c r="F4" s="65" t="s">
        <v>249</v>
      </c>
      <c r="G4" s="64">
        <v>95</v>
      </c>
      <c r="H4" s="64">
        <f>ROUNDUP(G4*2*1.2,0)</f>
        <v>228</v>
      </c>
    </row>
    <row r="5" spans="1:8" x14ac:dyDescent="0.2">
      <c r="A5" s="64" t="s">
        <v>244</v>
      </c>
      <c r="B5" s="65" t="s">
        <v>5</v>
      </c>
      <c r="C5" s="64" t="s">
        <v>245</v>
      </c>
      <c r="D5" s="65" t="s">
        <v>246</v>
      </c>
      <c r="E5" s="65" t="s">
        <v>9</v>
      </c>
      <c r="F5" s="65" t="s">
        <v>250</v>
      </c>
      <c r="G5" s="64">
        <v>87</v>
      </c>
      <c r="H5" s="64">
        <f>ROUNDUP(G5*2*1.2,0)</f>
        <v>209</v>
      </c>
    </row>
    <row r="6" spans="1:8" x14ac:dyDescent="0.2">
      <c r="A6" s="64" t="s">
        <v>244</v>
      </c>
      <c r="B6" s="65" t="s">
        <v>5</v>
      </c>
      <c r="C6" s="64" t="s">
        <v>245</v>
      </c>
      <c r="D6" s="65" t="s">
        <v>246</v>
      </c>
      <c r="E6" s="65" t="s">
        <v>10</v>
      </c>
      <c r="F6" s="65" t="s">
        <v>251</v>
      </c>
      <c r="G6" s="64">
        <v>40</v>
      </c>
      <c r="H6" s="64">
        <f t="shared" si="0"/>
        <v>96</v>
      </c>
    </row>
    <row r="7" spans="1:8" x14ac:dyDescent="0.2">
      <c r="A7" s="64" t="s">
        <v>244</v>
      </c>
      <c r="B7" s="65" t="s">
        <v>5</v>
      </c>
      <c r="C7" s="64" t="s">
        <v>245</v>
      </c>
      <c r="D7" s="65" t="s">
        <v>246</v>
      </c>
      <c r="E7" s="65" t="s">
        <v>11</v>
      </c>
      <c r="F7" s="65" t="s">
        <v>252</v>
      </c>
      <c r="G7" s="64">
        <v>12</v>
      </c>
      <c r="H7" s="64">
        <f t="shared" si="0"/>
        <v>29</v>
      </c>
    </row>
    <row r="8" spans="1:8" x14ac:dyDescent="0.2">
      <c r="A8" s="64" t="s">
        <v>244</v>
      </c>
      <c r="B8" s="65" t="s">
        <v>5</v>
      </c>
      <c r="C8" s="64" t="s">
        <v>245</v>
      </c>
      <c r="D8" s="65" t="s">
        <v>246</v>
      </c>
      <c r="E8" s="65" t="s">
        <v>12</v>
      </c>
      <c r="F8" s="65" t="s">
        <v>253</v>
      </c>
      <c r="G8" s="64">
        <v>4</v>
      </c>
      <c r="H8" s="64">
        <f t="shared" si="0"/>
        <v>10</v>
      </c>
    </row>
    <row r="9" spans="1:8" x14ac:dyDescent="0.2">
      <c r="A9" s="64" t="s">
        <v>244</v>
      </c>
      <c r="B9" s="65" t="s">
        <v>68</v>
      </c>
      <c r="C9" s="64" t="s">
        <v>245</v>
      </c>
      <c r="D9" s="65" t="s">
        <v>246</v>
      </c>
      <c r="E9" s="65" t="s">
        <v>6</v>
      </c>
      <c r="F9" s="65" t="s">
        <v>254</v>
      </c>
      <c r="G9" s="61">
        <v>12</v>
      </c>
      <c r="H9" s="64">
        <f t="shared" si="0"/>
        <v>29</v>
      </c>
    </row>
    <row r="10" spans="1:8" x14ac:dyDescent="0.2">
      <c r="A10" s="64" t="s">
        <v>244</v>
      </c>
      <c r="B10" s="65" t="s">
        <v>68</v>
      </c>
      <c r="C10" s="64" t="s">
        <v>245</v>
      </c>
      <c r="D10" s="65" t="s">
        <v>246</v>
      </c>
      <c r="E10" s="65" t="s">
        <v>7</v>
      </c>
      <c r="F10" s="65" t="s">
        <v>255</v>
      </c>
      <c r="G10" s="61">
        <v>29</v>
      </c>
      <c r="H10" s="64">
        <f t="shared" si="0"/>
        <v>70</v>
      </c>
    </row>
    <row r="11" spans="1:8" x14ac:dyDescent="0.2">
      <c r="A11" s="64" t="s">
        <v>244</v>
      </c>
      <c r="B11" s="65" t="s">
        <v>68</v>
      </c>
      <c r="C11" s="64" t="s">
        <v>245</v>
      </c>
      <c r="D11" s="65" t="s">
        <v>246</v>
      </c>
      <c r="E11" s="65" t="s">
        <v>8</v>
      </c>
      <c r="F11" s="65" t="s">
        <v>256</v>
      </c>
      <c r="G11" s="61">
        <v>63</v>
      </c>
      <c r="H11" s="64">
        <f t="shared" si="0"/>
        <v>152</v>
      </c>
    </row>
    <row r="12" spans="1:8" x14ac:dyDescent="0.2">
      <c r="A12" s="64" t="s">
        <v>244</v>
      </c>
      <c r="B12" s="65" t="s">
        <v>68</v>
      </c>
      <c r="C12" s="64" t="s">
        <v>245</v>
      </c>
      <c r="D12" s="65" t="s">
        <v>246</v>
      </c>
      <c r="E12" s="65" t="s">
        <v>9</v>
      </c>
      <c r="F12" s="65" t="s">
        <v>257</v>
      </c>
      <c r="G12" s="61">
        <v>57</v>
      </c>
      <c r="H12" s="64">
        <f t="shared" si="0"/>
        <v>137</v>
      </c>
    </row>
    <row r="13" spans="1:8" x14ac:dyDescent="0.2">
      <c r="A13" s="64" t="s">
        <v>244</v>
      </c>
      <c r="B13" s="65" t="s">
        <v>68</v>
      </c>
      <c r="C13" s="64" t="s">
        <v>245</v>
      </c>
      <c r="D13" s="65" t="s">
        <v>246</v>
      </c>
      <c r="E13" s="65" t="s">
        <v>10</v>
      </c>
      <c r="F13" s="65" t="s">
        <v>258</v>
      </c>
      <c r="G13" s="61">
        <v>27</v>
      </c>
      <c r="H13" s="64">
        <f t="shared" si="0"/>
        <v>65</v>
      </c>
    </row>
    <row r="14" spans="1:8" x14ac:dyDescent="0.2">
      <c r="A14" s="64" t="s">
        <v>244</v>
      </c>
      <c r="B14" s="65" t="s">
        <v>68</v>
      </c>
      <c r="C14" s="64" t="s">
        <v>245</v>
      </c>
      <c r="D14" s="65" t="s">
        <v>246</v>
      </c>
      <c r="E14" s="65" t="s">
        <v>11</v>
      </c>
      <c r="F14" s="65" t="s">
        <v>259</v>
      </c>
      <c r="G14" s="61">
        <v>8</v>
      </c>
      <c r="H14" s="64">
        <f t="shared" si="0"/>
        <v>20</v>
      </c>
    </row>
    <row r="15" spans="1:8" x14ac:dyDescent="0.2">
      <c r="A15" s="64" t="s">
        <v>244</v>
      </c>
      <c r="B15" s="65" t="s">
        <v>68</v>
      </c>
      <c r="C15" s="64" t="s">
        <v>245</v>
      </c>
      <c r="D15" s="65" t="s">
        <v>246</v>
      </c>
      <c r="E15" s="65" t="s">
        <v>12</v>
      </c>
      <c r="F15" s="65" t="s">
        <v>260</v>
      </c>
      <c r="G15" s="61">
        <v>4</v>
      </c>
      <c r="H15" s="64">
        <f t="shared" si="0"/>
        <v>10</v>
      </c>
    </row>
    <row r="16" spans="1:8" x14ac:dyDescent="0.2">
      <c r="A16" s="64" t="s">
        <v>244</v>
      </c>
      <c r="B16" s="65" t="s">
        <v>63</v>
      </c>
      <c r="C16" s="64" t="s">
        <v>245</v>
      </c>
      <c r="D16" s="65" t="s">
        <v>246</v>
      </c>
      <c r="E16" s="65" t="s">
        <v>6</v>
      </c>
      <c r="F16" s="65" t="s">
        <v>261</v>
      </c>
      <c r="G16" s="61">
        <v>12</v>
      </c>
      <c r="H16" s="64">
        <f t="shared" si="0"/>
        <v>29</v>
      </c>
    </row>
    <row r="17" spans="1:8" x14ac:dyDescent="0.2">
      <c r="A17" s="64" t="s">
        <v>244</v>
      </c>
      <c r="B17" s="65" t="s">
        <v>63</v>
      </c>
      <c r="C17" s="64" t="s">
        <v>245</v>
      </c>
      <c r="D17" s="65" t="s">
        <v>246</v>
      </c>
      <c r="E17" s="65" t="s">
        <v>7</v>
      </c>
      <c r="F17" s="65" t="s">
        <v>262</v>
      </c>
      <c r="G17" s="61">
        <v>29</v>
      </c>
      <c r="H17" s="64">
        <f t="shared" si="0"/>
        <v>70</v>
      </c>
    </row>
    <row r="18" spans="1:8" x14ac:dyDescent="0.2">
      <c r="A18" s="64" t="s">
        <v>244</v>
      </c>
      <c r="B18" s="65" t="s">
        <v>63</v>
      </c>
      <c r="C18" s="64" t="s">
        <v>245</v>
      </c>
      <c r="D18" s="65" t="s">
        <v>246</v>
      </c>
      <c r="E18" s="65" t="s">
        <v>8</v>
      </c>
      <c r="F18" s="65" t="s">
        <v>263</v>
      </c>
      <c r="G18" s="61">
        <v>63</v>
      </c>
      <c r="H18" s="64">
        <f t="shared" si="0"/>
        <v>152</v>
      </c>
    </row>
    <row r="19" spans="1:8" x14ac:dyDescent="0.2">
      <c r="A19" s="64" t="s">
        <v>244</v>
      </c>
      <c r="B19" s="65" t="s">
        <v>63</v>
      </c>
      <c r="C19" s="64" t="s">
        <v>245</v>
      </c>
      <c r="D19" s="65" t="s">
        <v>246</v>
      </c>
      <c r="E19" s="65" t="s">
        <v>9</v>
      </c>
      <c r="F19" s="65" t="s">
        <v>264</v>
      </c>
      <c r="G19" s="61">
        <v>57</v>
      </c>
      <c r="H19" s="64">
        <f t="shared" si="0"/>
        <v>137</v>
      </c>
    </row>
    <row r="20" spans="1:8" x14ac:dyDescent="0.2">
      <c r="A20" s="64" t="s">
        <v>244</v>
      </c>
      <c r="B20" s="65" t="s">
        <v>63</v>
      </c>
      <c r="C20" s="64" t="s">
        <v>245</v>
      </c>
      <c r="D20" s="65" t="s">
        <v>246</v>
      </c>
      <c r="E20" s="65" t="s">
        <v>10</v>
      </c>
      <c r="F20" s="65" t="s">
        <v>265</v>
      </c>
      <c r="G20" s="61">
        <v>27</v>
      </c>
      <c r="H20" s="64">
        <f t="shared" si="0"/>
        <v>65</v>
      </c>
    </row>
    <row r="21" spans="1:8" x14ac:dyDescent="0.2">
      <c r="A21" s="64" t="s">
        <v>244</v>
      </c>
      <c r="B21" s="65" t="s">
        <v>63</v>
      </c>
      <c r="C21" s="64" t="s">
        <v>245</v>
      </c>
      <c r="D21" s="65" t="s">
        <v>246</v>
      </c>
      <c r="E21" s="65" t="s">
        <v>11</v>
      </c>
      <c r="F21" s="65" t="s">
        <v>266</v>
      </c>
      <c r="G21" s="61">
        <v>8</v>
      </c>
      <c r="H21" s="64">
        <f t="shared" si="0"/>
        <v>20</v>
      </c>
    </row>
    <row r="22" spans="1:8" x14ac:dyDescent="0.2">
      <c r="A22" s="64" t="s">
        <v>244</v>
      </c>
      <c r="B22" s="65" t="s">
        <v>63</v>
      </c>
      <c r="C22" s="64" t="s">
        <v>245</v>
      </c>
      <c r="D22" s="65" t="s">
        <v>246</v>
      </c>
      <c r="E22" s="65" t="s">
        <v>12</v>
      </c>
      <c r="F22" s="65" t="s">
        <v>267</v>
      </c>
      <c r="G22" s="61">
        <v>4</v>
      </c>
      <c r="H22" s="64">
        <f t="shared" si="0"/>
        <v>10</v>
      </c>
    </row>
    <row r="23" spans="1:8" x14ac:dyDescent="0.2">
      <c r="A23" s="90" t="s">
        <v>65</v>
      </c>
      <c r="B23" s="91"/>
      <c r="C23" s="91"/>
      <c r="D23" s="91"/>
      <c r="E23" s="91"/>
      <c r="F23" s="92"/>
      <c r="G23" s="61">
        <f>SUM(G2:G22)</f>
        <v>700</v>
      </c>
      <c r="H23" s="61">
        <f>SUM(H2:H22)</f>
        <v>1688</v>
      </c>
    </row>
  </sheetData>
  <mergeCells count="1">
    <mergeCell ref="A23:F23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B951A-21AC-451E-B4D4-E6117FE9E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PUR.QT-2.BM1</vt:lpstr>
      <vt:lpstr>M-0226-KB-6735 &amp; M-0226-KT-6736</vt:lpstr>
      <vt:lpstr>M-0226-KT-6738, M-0226-KB-6737 </vt:lpstr>
      <vt:lpstr>M-0226-KT-6875, M-0226-KB-6876</vt:lpstr>
      <vt:lpstr>M-0226-KT-6877</vt:lpstr>
      <vt:lpstr>M-0226-KT-6913</vt:lpstr>
      <vt:lpstr>W-0226-DS-7000</vt:lpstr>
      <vt:lpstr>W-0226-KB-6712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2025-07-18T16:33:56Z</dcterms:created>
  <dcterms:modified xsi:type="dcterms:W3CDTF">2025-11-18T03:19:21Z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