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898" documentId="13_ncr:1_{04655B7F-990D-447C-8DD3-D543AA4C3F5F}" xr6:coauthVersionLast="47" xr6:coauthVersionMax="47" xr10:uidLastSave="{5E750B77-DC1E-47DB-AFB5-528A02CA04F2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50" sheetId="15" r:id="rId2"/>
  </sheets>
  <externalReferences>
    <externalReference r:id="rId3"/>
  </externalReferences>
  <definedNames>
    <definedName name="_Fill" hidden="1">#REF!</definedName>
    <definedName name="_xlnm._FilterDatabase" localSheetId="1" hidden="1">'M-0425-KT-6050'!$A$2:$L$35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K10" i="15"/>
  <c r="L10" i="15" s="1"/>
  <c r="K11" i="15"/>
  <c r="L11" i="15" s="1"/>
  <c r="K12" i="15"/>
  <c r="L12" i="15" s="1"/>
  <c r="K13" i="15"/>
  <c r="L13" i="15" s="1"/>
  <c r="K14" i="15"/>
  <c r="L14" i="15" s="1"/>
  <c r="K15" i="15"/>
  <c r="L15" i="15" s="1"/>
  <c r="K22" i="15"/>
  <c r="L22" i="15" s="1"/>
  <c r="K23" i="15"/>
  <c r="L23" i="15" s="1"/>
  <c r="K24" i="15"/>
  <c r="L24" i="15" s="1"/>
  <c r="K25" i="15"/>
  <c r="L25" i="15" s="1"/>
  <c r="K26" i="15"/>
  <c r="L26" i="15" s="1"/>
  <c r="K27" i="15"/>
  <c r="L27" i="15" s="1"/>
  <c r="K34" i="15"/>
  <c r="L34" i="15" s="1"/>
  <c r="K3" i="15"/>
  <c r="L3" i="15" s="1"/>
  <c r="I27" i="15"/>
  <c r="J27" i="15" s="1"/>
  <c r="I28" i="15"/>
  <c r="J28" i="15" s="1"/>
  <c r="I29" i="15"/>
  <c r="J29" i="15" s="1"/>
  <c r="I30" i="15"/>
  <c r="J30" i="15" s="1"/>
  <c r="I31" i="15"/>
  <c r="J31" i="15" s="1"/>
  <c r="I32" i="15"/>
  <c r="K32" i="15" s="1"/>
  <c r="I33" i="15"/>
  <c r="J33" i="15" s="1"/>
  <c r="I34" i="15"/>
  <c r="J34" i="15" s="1"/>
  <c r="I26" i="15"/>
  <c r="J26" i="15" s="1"/>
  <c r="I25" i="15"/>
  <c r="J25" i="15" s="1"/>
  <c r="I24" i="15"/>
  <c r="J24" i="15" s="1"/>
  <c r="I23" i="15"/>
  <c r="J23" i="15" s="1"/>
  <c r="I22" i="15"/>
  <c r="J22" i="15" s="1"/>
  <c r="I21" i="15"/>
  <c r="J21" i="15" s="1"/>
  <c r="I20" i="15"/>
  <c r="J20" i="15" s="1"/>
  <c r="I19" i="15"/>
  <c r="J19" i="15" s="1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  <c r="I5" i="15"/>
  <c r="J5" i="15" s="1"/>
  <c r="I4" i="15"/>
  <c r="J4" i="15" s="1"/>
  <c r="I3" i="15"/>
  <c r="J3" i="15" s="1"/>
  <c r="K33" i="15" l="1"/>
  <c r="L33" i="15" s="1"/>
  <c r="K9" i="15"/>
  <c r="L9" i="15" s="1"/>
  <c r="J32" i="15"/>
  <c r="L32" i="15" s="1"/>
  <c r="L35" i="15" s="1"/>
  <c r="K20" i="15"/>
  <c r="L20" i="15" s="1"/>
  <c r="K8" i="15"/>
  <c r="L8" i="15" s="1"/>
  <c r="K31" i="15"/>
  <c r="L31" i="15" s="1"/>
  <c r="K19" i="15"/>
  <c r="L19" i="15" s="1"/>
  <c r="K7" i="15"/>
  <c r="L7" i="15" s="1"/>
  <c r="K30" i="15"/>
  <c r="L30" i="15" s="1"/>
  <c r="K18" i="15"/>
  <c r="L18" i="15" s="1"/>
  <c r="K6" i="15"/>
  <c r="L6" i="15" s="1"/>
  <c r="K29" i="15"/>
  <c r="L29" i="15" s="1"/>
  <c r="K17" i="15"/>
  <c r="L17" i="15" s="1"/>
  <c r="K5" i="15"/>
  <c r="L5" i="15" s="1"/>
  <c r="K21" i="15"/>
  <c r="L21" i="15" s="1"/>
  <c r="K28" i="15"/>
  <c r="L28" i="15" s="1"/>
  <c r="K16" i="15"/>
  <c r="L16" i="15" s="1"/>
  <c r="K4" i="15"/>
  <c r="L4" i="15" s="1"/>
  <c r="J35" i="15"/>
  <c r="I14" i="7" s="1"/>
  <c r="M11" i="7" l="1"/>
  <c r="H7" i="7" l="1"/>
  <c r="M14" i="7" l="1"/>
  <c r="K14" i="7"/>
</calcChain>
</file>

<file path=xl/sharedStrings.xml><?xml version="1.0" encoding="utf-8"?>
<sst xmlns="http://schemas.openxmlformats.org/spreadsheetml/2006/main" count="253" uniqueCount="104">
  <si>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</si>
  <si>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</si>
  <si>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</si>
  <si>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</si>
  <si>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</si>
  <si>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</si>
  <si>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</si>
  <si>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</si>
  <si>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</si>
  <si>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T-SHIRT - SS</t>
  </si>
  <si>
    <t>XXS</t>
  </si>
  <si>
    <t>ASH HEATHER GREY</t>
  </si>
  <si>
    <t>M-0425-KT-6050</t>
  </si>
  <si>
    <t>MINI OG T-SHIRT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</si>
  <si>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</si>
  <si>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</si>
  <si>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</si>
  <si>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</si>
  <si>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</si>
  <si>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</si>
  <si>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</si>
  <si>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</si>
  <si>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</si>
  <si>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</si>
  <si>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</si>
  <si>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</si>
  <si>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</si>
  <si>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</si>
  <si>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</si>
  <si>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</si>
  <si>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</si>
  <si>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</si>
  <si>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</si>
  <si>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</si>
  <si>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</si>
  <si>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</si>
  <si>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</si>
  <si>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</si>
  <si>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</si>
  <si>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</si>
  <si>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</si>
  <si>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</si>
  <si>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</si>
  <si>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</si>
  <si>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</si>
  <si>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</si>
  <si>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</si>
  <si>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</si>
  <si>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</si>
  <si>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</si>
  <si>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</si>
  <si>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</si>
  <si>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</si>
  <si>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</si>
  <si>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</si>
  <si>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</si>
  <si>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</si>
  <si>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</si>
  <si>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ORDER QUALITY</t>
  </si>
  <si>
    <t>TOTAL</t>
  </si>
  <si>
    <t>ALTERNATE COLOUR NAME</t>
  </si>
  <si>
    <t>SKU</t>
  </si>
  <si>
    <t>2X</t>
  </si>
  <si>
    <t>3X</t>
  </si>
  <si>
    <t>M-0425-KT-6050-HGA-01</t>
  </si>
  <si>
    <t>M-0425-KT-6050-HGA-02</t>
  </si>
  <si>
    <t>M-0425-KT-6050-HGA-03</t>
  </si>
  <si>
    <t>M-0425-KT-6050-HGA-04</t>
  </si>
  <si>
    <t>M-0425-KT-6050-HGA-05</t>
  </si>
  <si>
    <t>M-0425-KT-6050-HGA-06</t>
  </si>
  <si>
    <t>M-0425-KT-6050-HGA-07</t>
  </si>
  <si>
    <t>M-0425-KT-6050-HGA-08</t>
  </si>
  <si>
    <t>NIGHT OWL NAVY</t>
  </si>
  <si>
    <t>M-0425-KT-6050-NVB-01</t>
  </si>
  <si>
    <t>M-0425-KT-6050-NVB-02</t>
  </si>
  <si>
    <t>M-0425-KT-6050-NVB-03</t>
  </si>
  <si>
    <t>M-0425-KT-6050-NVB-04</t>
  </si>
  <si>
    <t>M-0425-KT-6050-NVB-05</t>
  </si>
  <si>
    <t>M-0425-KT-6050-NVB-06</t>
  </si>
  <si>
    <t>M-0425-KT-6050-NVB-07</t>
  </si>
  <si>
    <t>M-0425-KT-6050-NVB-08</t>
  </si>
  <si>
    <t>RICH PLUM</t>
  </si>
  <si>
    <t>M-0425-KT-6050-PPP-01</t>
  </si>
  <si>
    <t>M-0425-KT-6050-PPP-02</t>
  </si>
  <si>
    <t>M-0425-KT-6050-PPP-03</t>
  </si>
  <si>
    <t>M-0425-KT-6050-PPP-04</t>
  </si>
  <si>
    <t>M-0425-KT-6050-PPP-05</t>
  </si>
  <si>
    <t>M-0425-KT-6050-PPP-06</t>
  </si>
  <si>
    <t>M-0425-KT-6050-PPP-07</t>
  </si>
  <si>
    <t>M-0425-KT-6050-PPP-08</t>
  </si>
  <si>
    <t>O08  SS26   G2918</t>
  </si>
  <si>
    <t>SS26 - MINI OG</t>
  </si>
  <si>
    <t>M-0425-KT-6050-BK-01</t>
  </si>
  <si>
    <t>M-0425-KT-6050-BK-02</t>
  </si>
  <si>
    <t>M-0425-KT-6050-BK-03</t>
  </si>
  <si>
    <t>M-0425-KT-6050-BK-04</t>
  </si>
  <si>
    <t>M-0425-KT-6050-BK-05</t>
  </si>
  <si>
    <t>M-0425-KT-6050-BK-06</t>
  </si>
  <si>
    <t>M-0425-KT-6050-BK-07</t>
  </si>
  <si>
    <t>M-0425-KT-6050-BK-08</t>
  </si>
  <si>
    <t>QUALITY X5</t>
  </si>
  <si>
    <t>QUALITY X6</t>
  </si>
  <si>
    <t>ADD 2%</t>
  </si>
  <si>
    <t>LAYOUT DUYỆT THEO PO SB2C000800629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</si>
</sst>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2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1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4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4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5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7" fillId="5" borderId="1" xfId="5" applyNumberFormat="1" applyFont="1" applyFill="1" applyBorder="1" applyAlignment="1">
      <alignment horizontal="center" vertical="center" wrapText="1"/>
    </xf>
    <xf numFmtId="167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4" fontId="14" fillId="6" borderId="8" xfId="2" applyNumberFormat="1" applyFont="1" applyFill="1" applyBorder="1" applyAlignment="1">
      <alignment horizontal="center" vertical="center"/>
    </xf>
    <xf numFmtId="164" fontId="14" fillId="6" borderId="8" xfId="5" applyNumberFormat="1" applyFont="1" applyFill="1" applyBorder="1" applyAlignment="1">
      <alignment horizontal="center" vertical="center" wrapText="1"/>
    </xf>
    <xf numFmtId="167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4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30" fillId="0" borderId="0" xfId="8"/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5" fontId="9" fillId="4" borderId="1" xfId="2" applyNumberFormat="1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4" fontId="24" fillId="7" borderId="3" xfId="2" applyNumberFormat="1" applyFont="1" applyFill="1" applyBorder="1" applyAlignment="1">
      <alignment horizontal="center" vertical="center" wrapText="1"/>
    </xf>
    <xf numFmtId="164" fontId="24" fillId="7" borderId="7" xfId="2" applyNumberFormat="1" applyFont="1" applyFill="1" applyBorder="1" applyAlignment="1">
      <alignment horizontal="center" vertical="center" wrapText="1"/>
    </xf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11</xdr:row>
      <xdr:rowOff>82429</xdr:rowOff>
    </xdr:from>
    <xdr:to>
      <xdr:col>3</xdr:col>
      <xdr:colOff>311644</xdr:colOff>
      <xdr:row>11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A13" sqref="A13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1" t="s">
        <v>15</v>
      </c>
      <c r="N1" s="2" t="s">
        <v>16</v>
      </c>
    </row>
    <row r="2" spans="1:23" ht="16.5" x14ac:dyDescent="0.4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1" t="s">
        <v>17</v>
      </c>
      <c r="N2" s="4" t="s">
        <v>18</v>
      </c>
    </row>
    <row r="3" spans="1:23" ht="16.5" x14ac:dyDescent="0.45">
      <c r="A3" s="65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1" t="s">
        <v>19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20</v>
      </c>
      <c r="B5" s="67" t="s">
        <v>21</v>
      </c>
      <c r="C5" s="67"/>
      <c r="D5" s="67"/>
      <c r="E5" s="8"/>
      <c r="F5" s="9"/>
      <c r="G5" s="10" t="s">
        <v>22</v>
      </c>
      <c r="H5" s="68" t="s">
        <v>23</v>
      </c>
      <c r="I5" s="69"/>
      <c r="J5" s="9"/>
      <c r="K5" s="9"/>
      <c r="L5" s="11"/>
      <c r="M5" s="12" t="s">
        <v>24</v>
      </c>
      <c r="N5" s="13">
        <v>45931</v>
      </c>
    </row>
    <row r="6" spans="1:23" ht="18" x14ac:dyDescent="0.35">
      <c r="A6" s="14" t="s">
        <v>25</v>
      </c>
      <c r="B6" s="70"/>
      <c r="C6" s="70"/>
      <c r="D6" s="70"/>
      <c r="E6" s="8"/>
      <c r="F6" s="9"/>
      <c r="G6" s="10" t="s">
        <v>26</v>
      </c>
      <c r="H6" s="71" t="s">
        <v>91</v>
      </c>
      <c r="I6" s="72"/>
      <c r="J6" s="9"/>
      <c r="K6" s="9"/>
      <c r="L6" s="15"/>
      <c r="M6" s="12" t="s">
        <v>27</v>
      </c>
      <c r="N6" s="16"/>
    </row>
    <row r="7" spans="1:23" ht="18" x14ac:dyDescent="0.35">
      <c r="A7" s="14" t="s">
        <v>28</v>
      </c>
      <c r="B7" s="74"/>
      <c r="C7" s="74"/>
      <c r="D7" s="17"/>
      <c r="E7" s="8"/>
      <c r="F7" s="9"/>
      <c r="G7" s="10" t="s">
        <v>29</v>
      </c>
      <c r="H7" s="75">
        <f>N5+15</f>
        <v>45946</v>
      </c>
      <c r="I7" s="75"/>
      <c r="J7" s="9"/>
      <c r="K7" s="9"/>
      <c r="L7" s="15"/>
      <c r="M7" s="12" t="s">
        <v>30</v>
      </c>
      <c r="N7" s="18" t="s">
        <v>90</v>
      </c>
    </row>
    <row r="8" spans="1:23" ht="18" x14ac:dyDescent="0.35">
      <c r="A8" s="14" t="s">
        <v>31</v>
      </c>
      <c r="B8" s="70"/>
      <c r="C8" s="70"/>
      <c r="D8" s="70"/>
      <c r="E8" s="8"/>
      <c r="F8" s="9"/>
      <c r="G8" s="10" t="s">
        <v>32</v>
      </c>
      <c r="H8" s="75">
        <v>46025</v>
      </c>
      <c r="I8" s="75"/>
      <c r="J8" s="19"/>
      <c r="K8" s="19"/>
      <c r="L8" s="15"/>
      <c r="M8" s="12" t="s">
        <v>33</v>
      </c>
      <c r="N8" s="20" t="s">
        <v>34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35</v>
      </c>
      <c r="B10" s="25" t="s">
        <v>36</v>
      </c>
      <c r="C10" s="25" t="s">
        <v>37</v>
      </c>
      <c r="D10" s="25" t="s">
        <v>38</v>
      </c>
      <c r="E10" s="25" t="s">
        <v>39</v>
      </c>
      <c r="F10" s="24" t="s">
        <v>40</v>
      </c>
      <c r="G10" s="24" t="s">
        <v>41</v>
      </c>
      <c r="H10" s="24" t="s">
        <v>42</v>
      </c>
      <c r="I10" s="25" t="s">
        <v>43</v>
      </c>
      <c r="J10" s="25" t="s">
        <v>44</v>
      </c>
      <c r="K10" s="25" t="s">
        <v>45</v>
      </c>
      <c r="L10" s="26" t="s">
        <v>46</v>
      </c>
      <c r="M10" s="24" t="s">
        <v>47</v>
      </c>
      <c r="N10" s="24" t="s">
        <v>48</v>
      </c>
    </row>
    <row r="11" spans="1:23" s="37" customFormat="1" ht="88" customHeight="1" x14ac:dyDescent="0.25">
      <c r="A11" s="27" t="s">
        <v>12</v>
      </c>
      <c r="B11" s="28"/>
      <c r="C11" s="27" t="s">
        <v>49</v>
      </c>
      <c r="D11" s="27" t="s">
        <v>50</v>
      </c>
      <c r="E11" s="29" t="s">
        <v>51</v>
      </c>
      <c r="F11" s="30" t="s">
        <v>52</v>
      </c>
      <c r="G11" s="31" t="s">
        <v>14</v>
      </c>
      <c r="H11" s="32" t="s">
        <v>53</v>
      </c>
      <c r="I11" s="33">
        <f>'M-0425-KT-6050'!L35</f>
        <v>1070</v>
      </c>
      <c r="J11" s="33">
        <v>0</v>
      </c>
      <c r="K11" s="33"/>
      <c r="L11" s="34"/>
      <c r="M11" s="35">
        <f>K11*L11</f>
        <v>0</v>
      </c>
      <c r="N11" s="36"/>
      <c r="W11" s="37" t="s">
        <v>49</v>
      </c>
    </row>
    <row r="12" spans="1:23" s="37" customFormat="1" ht="138.5" customHeight="1" x14ac:dyDescent="0.25">
      <c r="A12" s="76" t="s">
        <v>103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54</v>
      </c>
      <c r="I14" s="49">
        <f>SUM(I11:I11)</f>
        <v>1070</v>
      </c>
      <c r="J14" s="50"/>
      <c r="K14" s="49">
        <f>SUM(K11:K11)</f>
        <v>0</v>
      </c>
      <c r="L14" s="51"/>
      <c r="M14" s="79">
        <f>SUM(M11:M13)</f>
        <v>0</v>
      </c>
      <c r="N14" s="80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73" t="s">
        <v>55</v>
      </c>
      <c r="B16" s="73"/>
      <c r="C16" s="73"/>
      <c r="D16" s="55"/>
      <c r="E16" s="56" t="s">
        <v>56</v>
      </c>
      <c r="F16" s="56"/>
      <c r="G16" s="55"/>
      <c r="H16" s="57"/>
      <c r="I16" s="58"/>
      <c r="J16" s="58"/>
      <c r="K16" s="58"/>
      <c r="L16" s="59" t="s">
        <v>57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E636-78B8-4A11-AEFA-9B2405707C02}">
  <sheetPr filterMode="1"/>
  <dimension ref="A1:L35"/>
  <sheetViews>
    <sheetView topLeftCell="B10" workbookViewId="0">
      <selection activeCell="M23" sqref="M23"/>
    </sheetView>
  </sheetViews>
  <sheetFormatPr defaultRowHeight="14.5" x14ac:dyDescent="0.35"/>
  <cols>
    <col min="1" max="1" width="12.58203125" style="61" hidden="1" customWidth="1"/>
    <col min="2" max="2" width="20.58203125" style="61" bestFit="1" customWidth="1"/>
    <col min="3" max="3" width="12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hidden="1" customWidth="1"/>
    <col min="10" max="10" width="10.08203125" style="3" hidden="1" customWidth="1"/>
    <col min="11" max="11" width="10.08203125" style="61" customWidth="1"/>
    <col min="12" max="12" width="10.08203125" style="61" bestFit="1" customWidth="1"/>
    <col min="13" max="16384" width="8.6640625" style="61"/>
  </cols>
  <sheetData>
    <row r="1" spans="1:12" x14ac:dyDescent="0.2">
      <c r="G1" s="37"/>
      <c r="H1" s="37"/>
      <c r="I1" s="37"/>
      <c r="J1" s="37"/>
    </row>
    <row r="2" spans="1:12" ht="10" x14ac:dyDescent="0.2">
      <c r="A2" s="62" t="s">
        <v>37</v>
      </c>
      <c r="B2" s="62" t="s">
        <v>60</v>
      </c>
      <c r="C2" s="62" t="s">
        <v>0</v>
      </c>
      <c r="D2" s="62" t="s">
        <v>1</v>
      </c>
      <c r="E2" s="62" t="s">
        <v>2</v>
      </c>
      <c r="F2" s="62" t="s">
        <v>61</v>
      </c>
      <c r="G2" s="62" t="s">
        <v>100</v>
      </c>
      <c r="H2" s="62" t="s">
        <v>101</v>
      </c>
      <c r="I2" s="62" t="s">
        <v>59</v>
      </c>
      <c r="J2" s="62" t="s">
        <v>58</v>
      </c>
      <c r="K2" s="62" t="s">
        <v>102</v>
      </c>
      <c r="L2" s="62" t="s">
        <v>58</v>
      </c>
    </row>
    <row r="3" spans="1:12" ht="10" x14ac:dyDescent="0.2">
      <c r="A3" s="63" t="s">
        <v>13</v>
      </c>
      <c r="B3" s="64" t="s">
        <v>11</v>
      </c>
      <c r="C3" s="63" t="s">
        <v>12</v>
      </c>
      <c r="D3" s="64" t="s">
        <v>9</v>
      </c>
      <c r="E3" s="64" t="s">
        <v>3</v>
      </c>
      <c r="F3" s="64" t="s">
        <v>64</v>
      </c>
      <c r="G3" s="63">
        <v>32</v>
      </c>
      <c r="H3" s="63">
        <v>34</v>
      </c>
      <c r="I3" s="63">
        <f>G3+H3</f>
        <v>66</v>
      </c>
      <c r="J3" s="63">
        <f>ROUNDUP(I3*2*1.05,0)</f>
        <v>139</v>
      </c>
      <c r="K3" s="63">
        <f>ROUNDUP(I3*2*1.2,0)</f>
        <v>159</v>
      </c>
      <c r="L3" s="63">
        <f>K3-J3</f>
        <v>20</v>
      </c>
    </row>
    <row r="4" spans="1:12" ht="10" hidden="1" x14ac:dyDescent="0.2">
      <c r="A4" s="63" t="s">
        <v>13</v>
      </c>
      <c r="B4" s="64" t="s">
        <v>11</v>
      </c>
      <c r="C4" s="63" t="s">
        <v>12</v>
      </c>
      <c r="D4" s="64" t="s">
        <v>9</v>
      </c>
      <c r="E4" s="64" t="s">
        <v>4</v>
      </c>
      <c r="F4" s="64" t="s">
        <v>65</v>
      </c>
      <c r="G4" s="63">
        <v>0</v>
      </c>
      <c r="H4" s="63">
        <v>0</v>
      </c>
      <c r="I4" s="63">
        <f t="shared" ref="I4:I34" si="0">G4+H4</f>
        <v>0</v>
      </c>
      <c r="J4" s="63">
        <f t="shared" ref="J4:J34" si="1">ROUNDUP(I4*2*1.05,0)</f>
        <v>0</v>
      </c>
      <c r="K4" s="63">
        <f t="shared" ref="K4:K34" si="2">ROUNDUP(I4*2*1.2,0)</f>
        <v>0</v>
      </c>
      <c r="L4" s="63">
        <f t="shared" ref="L4:L34" si="3">K4-J4</f>
        <v>0</v>
      </c>
    </row>
    <row r="5" spans="1:12" ht="10" x14ac:dyDescent="0.2">
      <c r="A5" s="63" t="s">
        <v>13</v>
      </c>
      <c r="B5" s="64" t="s">
        <v>11</v>
      </c>
      <c r="C5" s="63" t="s">
        <v>12</v>
      </c>
      <c r="D5" s="64" t="s">
        <v>9</v>
      </c>
      <c r="E5" s="64" t="s">
        <v>5</v>
      </c>
      <c r="F5" s="64" t="s">
        <v>66</v>
      </c>
      <c r="G5" s="63">
        <v>153</v>
      </c>
      <c r="H5" s="63">
        <v>141</v>
      </c>
      <c r="I5" s="63">
        <f t="shared" si="0"/>
        <v>294</v>
      </c>
      <c r="J5" s="63">
        <f t="shared" si="1"/>
        <v>618</v>
      </c>
      <c r="K5" s="63">
        <f t="shared" si="2"/>
        <v>706</v>
      </c>
      <c r="L5" s="63">
        <f t="shared" si="3"/>
        <v>88</v>
      </c>
    </row>
    <row r="6" spans="1:12" ht="10" x14ac:dyDescent="0.2">
      <c r="A6" s="63" t="s">
        <v>13</v>
      </c>
      <c r="B6" s="64" t="s">
        <v>11</v>
      </c>
      <c r="C6" s="63" t="s">
        <v>12</v>
      </c>
      <c r="D6" s="64" t="s">
        <v>9</v>
      </c>
      <c r="E6" s="64" t="s">
        <v>6</v>
      </c>
      <c r="F6" s="64" t="s">
        <v>67</v>
      </c>
      <c r="G6" s="63">
        <v>0</v>
      </c>
      <c r="H6" s="63">
        <v>47</v>
      </c>
      <c r="I6" s="63">
        <f t="shared" si="0"/>
        <v>47</v>
      </c>
      <c r="J6" s="63">
        <f t="shared" si="1"/>
        <v>99</v>
      </c>
      <c r="K6" s="63">
        <f t="shared" si="2"/>
        <v>113</v>
      </c>
      <c r="L6" s="63">
        <f t="shared" si="3"/>
        <v>14</v>
      </c>
    </row>
    <row r="7" spans="1:12" ht="10" x14ac:dyDescent="0.2">
      <c r="A7" s="63" t="s">
        <v>13</v>
      </c>
      <c r="B7" s="64" t="s">
        <v>11</v>
      </c>
      <c r="C7" s="63" t="s">
        <v>12</v>
      </c>
      <c r="D7" s="64" t="s">
        <v>9</v>
      </c>
      <c r="E7" s="64" t="s">
        <v>7</v>
      </c>
      <c r="F7" s="64" t="s">
        <v>68</v>
      </c>
      <c r="G7" s="63">
        <v>0</v>
      </c>
      <c r="H7" s="63">
        <v>34</v>
      </c>
      <c r="I7" s="63">
        <f t="shared" si="0"/>
        <v>34</v>
      </c>
      <c r="J7" s="63">
        <f t="shared" si="1"/>
        <v>72</v>
      </c>
      <c r="K7" s="63">
        <f t="shared" si="2"/>
        <v>82</v>
      </c>
      <c r="L7" s="63">
        <f t="shared" si="3"/>
        <v>10</v>
      </c>
    </row>
    <row r="8" spans="1:12" ht="10" x14ac:dyDescent="0.2">
      <c r="A8" s="63" t="s">
        <v>13</v>
      </c>
      <c r="B8" s="64" t="s">
        <v>11</v>
      </c>
      <c r="C8" s="63" t="s">
        <v>12</v>
      </c>
      <c r="D8" s="64" t="s">
        <v>9</v>
      </c>
      <c r="E8" s="64" t="s">
        <v>62</v>
      </c>
      <c r="F8" s="64" t="s">
        <v>69</v>
      </c>
      <c r="G8" s="63">
        <v>32</v>
      </c>
      <c r="H8" s="63">
        <v>35</v>
      </c>
      <c r="I8" s="63">
        <f t="shared" si="0"/>
        <v>67</v>
      </c>
      <c r="J8" s="63">
        <f t="shared" si="1"/>
        <v>141</v>
      </c>
      <c r="K8" s="63">
        <f t="shared" si="2"/>
        <v>161</v>
      </c>
      <c r="L8" s="63">
        <f t="shared" si="3"/>
        <v>20</v>
      </c>
    </row>
    <row r="9" spans="1:12" ht="10" x14ac:dyDescent="0.2">
      <c r="A9" s="63" t="s">
        <v>13</v>
      </c>
      <c r="B9" s="64" t="s">
        <v>11</v>
      </c>
      <c r="C9" s="63" t="s">
        <v>12</v>
      </c>
      <c r="D9" s="64" t="s">
        <v>9</v>
      </c>
      <c r="E9" s="64" t="s">
        <v>63</v>
      </c>
      <c r="F9" s="64" t="s">
        <v>70</v>
      </c>
      <c r="G9" s="63">
        <v>33</v>
      </c>
      <c r="H9" s="63">
        <v>10</v>
      </c>
      <c r="I9" s="63">
        <f t="shared" si="0"/>
        <v>43</v>
      </c>
      <c r="J9" s="63">
        <f t="shared" si="1"/>
        <v>91</v>
      </c>
      <c r="K9" s="63">
        <f t="shared" si="2"/>
        <v>104</v>
      </c>
      <c r="L9" s="63">
        <f t="shared" si="3"/>
        <v>13</v>
      </c>
    </row>
    <row r="10" spans="1:12" ht="10" x14ac:dyDescent="0.2">
      <c r="A10" s="63" t="s">
        <v>13</v>
      </c>
      <c r="B10" s="64" t="s">
        <v>11</v>
      </c>
      <c r="C10" s="63" t="s">
        <v>12</v>
      </c>
      <c r="D10" s="64" t="s">
        <v>9</v>
      </c>
      <c r="E10" s="64" t="s">
        <v>10</v>
      </c>
      <c r="F10" s="64" t="s">
        <v>71</v>
      </c>
      <c r="G10" s="63">
        <v>33</v>
      </c>
      <c r="H10" s="63">
        <v>14</v>
      </c>
      <c r="I10" s="63">
        <f t="shared" si="0"/>
        <v>47</v>
      </c>
      <c r="J10" s="63">
        <f t="shared" si="1"/>
        <v>99</v>
      </c>
      <c r="K10" s="63">
        <f t="shared" si="2"/>
        <v>113</v>
      </c>
      <c r="L10" s="63">
        <f t="shared" si="3"/>
        <v>14</v>
      </c>
    </row>
    <row r="11" spans="1:12" ht="10" x14ac:dyDescent="0.2">
      <c r="A11" s="63" t="s">
        <v>13</v>
      </c>
      <c r="B11" s="64" t="s">
        <v>72</v>
      </c>
      <c r="C11" s="63" t="s">
        <v>12</v>
      </c>
      <c r="D11" s="64" t="s">
        <v>9</v>
      </c>
      <c r="E11" s="64" t="s">
        <v>3</v>
      </c>
      <c r="F11" s="64" t="s">
        <v>73</v>
      </c>
      <c r="G11" s="63">
        <v>90</v>
      </c>
      <c r="H11" s="63">
        <v>29</v>
      </c>
      <c r="I11" s="63">
        <f t="shared" si="0"/>
        <v>119</v>
      </c>
      <c r="J11" s="63">
        <f t="shared" si="1"/>
        <v>250</v>
      </c>
      <c r="K11" s="63">
        <f t="shared" si="2"/>
        <v>286</v>
      </c>
      <c r="L11" s="63">
        <f t="shared" si="3"/>
        <v>36</v>
      </c>
    </row>
    <row r="12" spans="1:12" ht="10" x14ac:dyDescent="0.2">
      <c r="A12" s="63" t="s">
        <v>13</v>
      </c>
      <c r="B12" s="64" t="s">
        <v>72</v>
      </c>
      <c r="C12" s="63" t="s">
        <v>12</v>
      </c>
      <c r="D12" s="64" t="s">
        <v>9</v>
      </c>
      <c r="E12" s="64" t="s">
        <v>4</v>
      </c>
      <c r="F12" s="64" t="s">
        <v>74</v>
      </c>
      <c r="G12" s="63">
        <v>151</v>
      </c>
      <c r="H12" s="63">
        <v>54</v>
      </c>
      <c r="I12" s="63">
        <f t="shared" si="0"/>
        <v>205</v>
      </c>
      <c r="J12" s="63">
        <f t="shared" si="1"/>
        <v>431</v>
      </c>
      <c r="K12" s="63">
        <f t="shared" si="2"/>
        <v>492</v>
      </c>
      <c r="L12" s="63">
        <f t="shared" si="3"/>
        <v>61</v>
      </c>
    </row>
    <row r="13" spans="1:12" ht="10" x14ac:dyDescent="0.2">
      <c r="A13" s="63" t="s">
        <v>13</v>
      </c>
      <c r="B13" s="64" t="s">
        <v>72</v>
      </c>
      <c r="C13" s="63" t="s">
        <v>12</v>
      </c>
      <c r="D13" s="64" t="s">
        <v>9</v>
      </c>
      <c r="E13" s="64" t="s">
        <v>5</v>
      </c>
      <c r="F13" s="64" t="s">
        <v>75</v>
      </c>
      <c r="G13" s="63">
        <v>292</v>
      </c>
      <c r="H13" s="63">
        <v>97</v>
      </c>
      <c r="I13" s="63">
        <f t="shared" si="0"/>
        <v>389</v>
      </c>
      <c r="J13" s="63">
        <f t="shared" si="1"/>
        <v>817</v>
      </c>
      <c r="K13" s="63">
        <f t="shared" si="2"/>
        <v>934</v>
      </c>
      <c r="L13" s="63">
        <f t="shared" si="3"/>
        <v>117</v>
      </c>
    </row>
    <row r="14" spans="1:12" ht="10" x14ac:dyDescent="0.2">
      <c r="A14" s="63" t="s">
        <v>13</v>
      </c>
      <c r="B14" s="64" t="s">
        <v>72</v>
      </c>
      <c r="C14" s="63" t="s">
        <v>12</v>
      </c>
      <c r="D14" s="64" t="s">
        <v>9</v>
      </c>
      <c r="E14" s="64" t="s">
        <v>6</v>
      </c>
      <c r="F14" s="64" t="s">
        <v>76</v>
      </c>
      <c r="G14" s="63">
        <v>232</v>
      </c>
      <c r="H14" s="63">
        <v>77</v>
      </c>
      <c r="I14" s="63">
        <f t="shared" si="0"/>
        <v>309</v>
      </c>
      <c r="J14" s="63">
        <f t="shared" si="1"/>
        <v>649</v>
      </c>
      <c r="K14" s="63">
        <f t="shared" si="2"/>
        <v>742</v>
      </c>
      <c r="L14" s="63">
        <f t="shared" si="3"/>
        <v>93</v>
      </c>
    </row>
    <row r="15" spans="1:12" ht="10" x14ac:dyDescent="0.2">
      <c r="A15" s="63" t="s">
        <v>13</v>
      </c>
      <c r="B15" s="64" t="s">
        <v>72</v>
      </c>
      <c r="C15" s="63" t="s">
        <v>12</v>
      </c>
      <c r="D15" s="64" t="s">
        <v>9</v>
      </c>
      <c r="E15" s="64" t="s">
        <v>7</v>
      </c>
      <c r="F15" s="64" t="s">
        <v>77</v>
      </c>
      <c r="G15" s="63">
        <v>125</v>
      </c>
      <c r="H15" s="63">
        <v>39</v>
      </c>
      <c r="I15" s="63">
        <f t="shared" si="0"/>
        <v>164</v>
      </c>
      <c r="J15" s="63">
        <f t="shared" si="1"/>
        <v>345</v>
      </c>
      <c r="K15" s="63">
        <f t="shared" si="2"/>
        <v>394</v>
      </c>
      <c r="L15" s="63">
        <f t="shared" si="3"/>
        <v>49</v>
      </c>
    </row>
    <row r="16" spans="1:12" ht="10" x14ac:dyDescent="0.2">
      <c r="A16" s="63" t="s">
        <v>13</v>
      </c>
      <c r="B16" s="64" t="s">
        <v>72</v>
      </c>
      <c r="C16" s="63" t="s">
        <v>12</v>
      </c>
      <c r="D16" s="64" t="s">
        <v>9</v>
      </c>
      <c r="E16" s="64" t="s">
        <v>62</v>
      </c>
      <c r="F16" s="64" t="s">
        <v>78</v>
      </c>
      <c r="G16" s="63">
        <v>44</v>
      </c>
      <c r="H16" s="63">
        <v>14</v>
      </c>
      <c r="I16" s="63">
        <f t="shared" si="0"/>
        <v>58</v>
      </c>
      <c r="J16" s="63">
        <f t="shared" si="1"/>
        <v>122</v>
      </c>
      <c r="K16" s="63">
        <f t="shared" si="2"/>
        <v>140</v>
      </c>
      <c r="L16" s="63">
        <f t="shared" si="3"/>
        <v>18</v>
      </c>
    </row>
    <row r="17" spans="1:12" ht="10" x14ac:dyDescent="0.2">
      <c r="A17" s="63" t="s">
        <v>13</v>
      </c>
      <c r="B17" s="64" t="s">
        <v>72</v>
      </c>
      <c r="C17" s="63" t="s">
        <v>12</v>
      </c>
      <c r="D17" s="64" t="s">
        <v>9</v>
      </c>
      <c r="E17" s="64" t="s">
        <v>63</v>
      </c>
      <c r="F17" s="64" t="s">
        <v>79</v>
      </c>
      <c r="G17" s="63">
        <v>20</v>
      </c>
      <c r="H17" s="63">
        <v>6</v>
      </c>
      <c r="I17" s="63">
        <f t="shared" si="0"/>
        <v>26</v>
      </c>
      <c r="J17" s="63">
        <f t="shared" si="1"/>
        <v>55</v>
      </c>
      <c r="K17" s="63">
        <f t="shared" si="2"/>
        <v>63</v>
      </c>
      <c r="L17" s="63">
        <f t="shared" si="3"/>
        <v>8</v>
      </c>
    </row>
    <row r="18" spans="1:12" ht="10" x14ac:dyDescent="0.2">
      <c r="A18" s="63" t="s">
        <v>13</v>
      </c>
      <c r="B18" s="64" t="s">
        <v>72</v>
      </c>
      <c r="C18" s="63" t="s">
        <v>12</v>
      </c>
      <c r="D18" s="64" t="s">
        <v>9</v>
      </c>
      <c r="E18" s="64" t="s">
        <v>10</v>
      </c>
      <c r="F18" s="64" t="s">
        <v>80</v>
      </c>
      <c r="G18" s="63">
        <v>42</v>
      </c>
      <c r="H18" s="63">
        <v>14</v>
      </c>
      <c r="I18" s="63">
        <f t="shared" si="0"/>
        <v>56</v>
      </c>
      <c r="J18" s="63">
        <f t="shared" si="1"/>
        <v>118</v>
      </c>
      <c r="K18" s="63">
        <f t="shared" si="2"/>
        <v>135</v>
      </c>
      <c r="L18" s="63">
        <f t="shared" si="3"/>
        <v>17</v>
      </c>
    </row>
    <row r="19" spans="1:12" ht="10" x14ac:dyDescent="0.2">
      <c r="A19" s="63" t="s">
        <v>13</v>
      </c>
      <c r="B19" s="64" t="s">
        <v>81</v>
      </c>
      <c r="C19" s="63" t="s">
        <v>12</v>
      </c>
      <c r="D19" s="64" t="s">
        <v>9</v>
      </c>
      <c r="E19" s="64" t="s">
        <v>3</v>
      </c>
      <c r="F19" s="64" t="s">
        <v>82</v>
      </c>
      <c r="G19" s="63">
        <v>93</v>
      </c>
      <c r="H19" s="63">
        <v>29</v>
      </c>
      <c r="I19" s="63">
        <f t="shared" si="0"/>
        <v>122</v>
      </c>
      <c r="J19" s="63">
        <f t="shared" si="1"/>
        <v>257</v>
      </c>
      <c r="K19" s="63">
        <f t="shared" si="2"/>
        <v>293</v>
      </c>
      <c r="L19" s="63">
        <f t="shared" si="3"/>
        <v>36</v>
      </c>
    </row>
    <row r="20" spans="1:12" ht="10" x14ac:dyDescent="0.2">
      <c r="A20" s="63" t="s">
        <v>13</v>
      </c>
      <c r="B20" s="64" t="s">
        <v>81</v>
      </c>
      <c r="C20" s="63" t="s">
        <v>12</v>
      </c>
      <c r="D20" s="64" t="s">
        <v>9</v>
      </c>
      <c r="E20" s="64" t="s">
        <v>4</v>
      </c>
      <c r="F20" s="64" t="s">
        <v>83</v>
      </c>
      <c r="G20" s="63">
        <v>156</v>
      </c>
      <c r="H20" s="63">
        <v>54</v>
      </c>
      <c r="I20" s="63">
        <f t="shared" si="0"/>
        <v>210</v>
      </c>
      <c r="J20" s="63">
        <f t="shared" si="1"/>
        <v>441</v>
      </c>
      <c r="K20" s="63">
        <f t="shared" si="2"/>
        <v>504</v>
      </c>
      <c r="L20" s="63">
        <f t="shared" si="3"/>
        <v>63</v>
      </c>
    </row>
    <row r="21" spans="1:12" ht="10" x14ac:dyDescent="0.2">
      <c r="A21" s="63" t="s">
        <v>13</v>
      </c>
      <c r="B21" s="64" t="s">
        <v>81</v>
      </c>
      <c r="C21" s="63" t="s">
        <v>12</v>
      </c>
      <c r="D21" s="64" t="s">
        <v>9</v>
      </c>
      <c r="E21" s="64" t="s">
        <v>5</v>
      </c>
      <c r="F21" s="64" t="s">
        <v>84</v>
      </c>
      <c r="G21" s="63">
        <v>272</v>
      </c>
      <c r="H21" s="63">
        <v>97</v>
      </c>
      <c r="I21" s="63">
        <f t="shared" si="0"/>
        <v>369</v>
      </c>
      <c r="J21" s="63">
        <f t="shared" si="1"/>
        <v>775</v>
      </c>
      <c r="K21" s="63">
        <f t="shared" si="2"/>
        <v>886</v>
      </c>
      <c r="L21" s="63">
        <f t="shared" si="3"/>
        <v>111</v>
      </c>
    </row>
    <row r="22" spans="1:12" ht="10" x14ac:dyDescent="0.2">
      <c r="A22" s="63" t="s">
        <v>13</v>
      </c>
      <c r="B22" s="64" t="s">
        <v>81</v>
      </c>
      <c r="C22" s="63" t="s">
        <v>12</v>
      </c>
      <c r="D22" s="64" t="s">
        <v>9</v>
      </c>
      <c r="E22" s="64" t="s">
        <v>6</v>
      </c>
      <c r="F22" s="64" t="s">
        <v>85</v>
      </c>
      <c r="G22" s="63">
        <v>227</v>
      </c>
      <c r="H22" s="63">
        <v>77</v>
      </c>
      <c r="I22" s="63">
        <f t="shared" si="0"/>
        <v>304</v>
      </c>
      <c r="J22" s="63">
        <f t="shared" si="1"/>
        <v>639</v>
      </c>
      <c r="K22" s="63">
        <f t="shared" si="2"/>
        <v>730</v>
      </c>
      <c r="L22" s="63">
        <f t="shared" si="3"/>
        <v>91</v>
      </c>
    </row>
    <row r="23" spans="1:12" ht="10" x14ac:dyDescent="0.2">
      <c r="A23" s="63" t="s">
        <v>13</v>
      </c>
      <c r="B23" s="64" t="s">
        <v>81</v>
      </c>
      <c r="C23" s="63" t="s">
        <v>12</v>
      </c>
      <c r="D23" s="64" t="s">
        <v>9</v>
      </c>
      <c r="E23" s="64" t="s">
        <v>7</v>
      </c>
      <c r="F23" s="64" t="s">
        <v>86</v>
      </c>
      <c r="G23" s="63">
        <v>111</v>
      </c>
      <c r="H23" s="63">
        <v>39</v>
      </c>
      <c r="I23" s="63">
        <f t="shared" si="0"/>
        <v>150</v>
      </c>
      <c r="J23" s="63">
        <f t="shared" si="1"/>
        <v>315</v>
      </c>
      <c r="K23" s="63">
        <f t="shared" si="2"/>
        <v>360</v>
      </c>
      <c r="L23" s="63">
        <f t="shared" si="3"/>
        <v>45</v>
      </c>
    </row>
    <row r="24" spans="1:12" ht="10" x14ac:dyDescent="0.2">
      <c r="A24" s="63" t="s">
        <v>13</v>
      </c>
      <c r="B24" s="64" t="s">
        <v>81</v>
      </c>
      <c r="C24" s="63" t="s">
        <v>12</v>
      </c>
      <c r="D24" s="64" t="s">
        <v>9</v>
      </c>
      <c r="E24" s="64" t="s">
        <v>62</v>
      </c>
      <c r="F24" s="64" t="s">
        <v>87</v>
      </c>
      <c r="G24" s="63">
        <v>36</v>
      </c>
      <c r="H24" s="63">
        <v>14</v>
      </c>
      <c r="I24" s="63">
        <f t="shared" si="0"/>
        <v>50</v>
      </c>
      <c r="J24" s="63">
        <f t="shared" si="1"/>
        <v>105</v>
      </c>
      <c r="K24" s="63">
        <f t="shared" si="2"/>
        <v>120</v>
      </c>
      <c r="L24" s="63">
        <f t="shared" si="3"/>
        <v>15</v>
      </c>
    </row>
    <row r="25" spans="1:12" ht="10" x14ac:dyDescent="0.2">
      <c r="A25" s="63" t="s">
        <v>13</v>
      </c>
      <c r="B25" s="64" t="s">
        <v>81</v>
      </c>
      <c r="C25" s="63" t="s">
        <v>12</v>
      </c>
      <c r="D25" s="64" t="s">
        <v>9</v>
      </c>
      <c r="E25" s="64" t="s">
        <v>63</v>
      </c>
      <c r="F25" s="64" t="s">
        <v>88</v>
      </c>
      <c r="G25" s="63">
        <v>16</v>
      </c>
      <c r="H25" s="63">
        <v>6</v>
      </c>
      <c r="I25" s="63">
        <f t="shared" si="0"/>
        <v>22</v>
      </c>
      <c r="J25" s="63">
        <f t="shared" si="1"/>
        <v>47</v>
      </c>
      <c r="K25" s="63">
        <f t="shared" si="2"/>
        <v>53</v>
      </c>
      <c r="L25" s="63">
        <f t="shared" si="3"/>
        <v>6</v>
      </c>
    </row>
    <row r="26" spans="1:12" ht="10" x14ac:dyDescent="0.2">
      <c r="A26" s="63" t="s">
        <v>13</v>
      </c>
      <c r="B26" s="64" t="s">
        <v>81</v>
      </c>
      <c r="C26" s="63" t="s">
        <v>12</v>
      </c>
      <c r="D26" s="64" t="s">
        <v>9</v>
      </c>
      <c r="E26" s="64" t="s">
        <v>10</v>
      </c>
      <c r="F26" s="64" t="s">
        <v>89</v>
      </c>
      <c r="G26" s="63">
        <v>40</v>
      </c>
      <c r="H26" s="63">
        <v>14</v>
      </c>
      <c r="I26" s="63">
        <f t="shared" si="0"/>
        <v>54</v>
      </c>
      <c r="J26" s="63">
        <f t="shared" si="1"/>
        <v>114</v>
      </c>
      <c r="K26" s="63">
        <f t="shared" si="2"/>
        <v>130</v>
      </c>
      <c r="L26" s="63">
        <f t="shared" si="3"/>
        <v>16</v>
      </c>
    </row>
    <row r="27" spans="1:12" ht="10" x14ac:dyDescent="0.2">
      <c r="A27" s="63" t="s">
        <v>13</v>
      </c>
      <c r="B27" s="64" t="s">
        <v>8</v>
      </c>
      <c r="C27" s="63" t="s">
        <v>12</v>
      </c>
      <c r="D27" s="64" t="s">
        <v>9</v>
      </c>
      <c r="E27" s="64" t="s">
        <v>3</v>
      </c>
      <c r="F27" s="64" t="s">
        <v>92</v>
      </c>
      <c r="G27" s="63">
        <v>0</v>
      </c>
      <c r="H27" s="63">
        <v>66</v>
      </c>
      <c r="I27" s="63">
        <f t="shared" si="0"/>
        <v>66</v>
      </c>
      <c r="J27" s="63">
        <f t="shared" si="1"/>
        <v>139</v>
      </c>
      <c r="K27" s="63">
        <f t="shared" si="2"/>
        <v>159</v>
      </c>
      <c r="L27" s="63">
        <f t="shared" si="3"/>
        <v>20</v>
      </c>
    </row>
    <row r="28" spans="1:12" ht="10" x14ac:dyDescent="0.2">
      <c r="A28" s="63" t="s">
        <v>13</v>
      </c>
      <c r="B28" s="64" t="s">
        <v>8</v>
      </c>
      <c r="C28" s="63" t="s">
        <v>12</v>
      </c>
      <c r="D28" s="64" t="s">
        <v>9</v>
      </c>
      <c r="E28" s="64" t="s">
        <v>4</v>
      </c>
      <c r="F28" s="64" t="s">
        <v>93</v>
      </c>
      <c r="G28" s="63">
        <v>0</v>
      </c>
      <c r="H28" s="63">
        <v>87</v>
      </c>
      <c r="I28" s="63">
        <f t="shared" si="0"/>
        <v>87</v>
      </c>
      <c r="J28" s="63">
        <f t="shared" si="1"/>
        <v>183</v>
      </c>
      <c r="K28" s="63">
        <f t="shared" si="2"/>
        <v>209</v>
      </c>
      <c r="L28" s="63">
        <f t="shared" si="3"/>
        <v>26</v>
      </c>
    </row>
    <row r="29" spans="1:12" ht="10" x14ac:dyDescent="0.2">
      <c r="A29" s="63" t="s">
        <v>13</v>
      </c>
      <c r="B29" s="64" t="s">
        <v>8</v>
      </c>
      <c r="C29" s="63" t="s">
        <v>12</v>
      </c>
      <c r="D29" s="64" t="s">
        <v>9</v>
      </c>
      <c r="E29" s="64" t="s">
        <v>5</v>
      </c>
      <c r="F29" s="64" t="s">
        <v>94</v>
      </c>
      <c r="G29" s="63">
        <v>0</v>
      </c>
      <c r="H29" s="63">
        <v>32</v>
      </c>
      <c r="I29" s="63">
        <f t="shared" si="0"/>
        <v>32</v>
      </c>
      <c r="J29" s="63">
        <f t="shared" si="1"/>
        <v>68</v>
      </c>
      <c r="K29" s="63">
        <f t="shared" si="2"/>
        <v>77</v>
      </c>
      <c r="L29" s="63">
        <f t="shared" si="3"/>
        <v>9</v>
      </c>
    </row>
    <row r="30" spans="1:12" ht="10" hidden="1" x14ac:dyDescent="0.2">
      <c r="A30" s="63" t="s">
        <v>13</v>
      </c>
      <c r="B30" s="64" t="s">
        <v>8</v>
      </c>
      <c r="C30" s="63" t="s">
        <v>12</v>
      </c>
      <c r="D30" s="64" t="s">
        <v>9</v>
      </c>
      <c r="E30" s="64" t="s">
        <v>6</v>
      </c>
      <c r="F30" s="64" t="s">
        <v>95</v>
      </c>
      <c r="G30" s="63">
        <v>0</v>
      </c>
      <c r="H30" s="63">
        <v>0</v>
      </c>
      <c r="I30" s="63">
        <f t="shared" si="0"/>
        <v>0</v>
      </c>
      <c r="J30" s="63">
        <f t="shared" si="1"/>
        <v>0</v>
      </c>
      <c r="K30" s="63">
        <f t="shared" si="2"/>
        <v>0</v>
      </c>
      <c r="L30" s="63">
        <f t="shared" si="3"/>
        <v>0</v>
      </c>
    </row>
    <row r="31" spans="1:12" ht="10" hidden="1" x14ac:dyDescent="0.2">
      <c r="A31" s="63" t="s">
        <v>13</v>
      </c>
      <c r="B31" s="64" t="s">
        <v>8</v>
      </c>
      <c r="C31" s="63" t="s">
        <v>12</v>
      </c>
      <c r="D31" s="64" t="s">
        <v>9</v>
      </c>
      <c r="E31" s="64" t="s">
        <v>7</v>
      </c>
      <c r="F31" s="64" t="s">
        <v>96</v>
      </c>
      <c r="G31" s="63">
        <v>0</v>
      </c>
      <c r="H31" s="63">
        <v>0</v>
      </c>
      <c r="I31" s="63">
        <f t="shared" si="0"/>
        <v>0</v>
      </c>
      <c r="J31" s="63">
        <f t="shared" si="1"/>
        <v>0</v>
      </c>
      <c r="K31" s="63">
        <f t="shared" si="2"/>
        <v>0</v>
      </c>
      <c r="L31" s="63">
        <f t="shared" si="3"/>
        <v>0</v>
      </c>
    </row>
    <row r="32" spans="1:12" ht="10" x14ac:dyDescent="0.2">
      <c r="A32" s="63" t="s">
        <v>13</v>
      </c>
      <c r="B32" s="64" t="s">
        <v>8</v>
      </c>
      <c r="C32" s="63" t="s">
        <v>12</v>
      </c>
      <c r="D32" s="64" t="s">
        <v>9</v>
      </c>
      <c r="E32" s="64" t="s">
        <v>62</v>
      </c>
      <c r="F32" s="64" t="s">
        <v>97</v>
      </c>
      <c r="G32" s="63">
        <v>26</v>
      </c>
      <c r="H32" s="63">
        <v>70</v>
      </c>
      <c r="I32" s="63">
        <f t="shared" si="0"/>
        <v>96</v>
      </c>
      <c r="J32" s="63">
        <f t="shared" si="1"/>
        <v>202</v>
      </c>
      <c r="K32" s="63">
        <f t="shared" si="2"/>
        <v>231</v>
      </c>
      <c r="L32" s="63">
        <f t="shared" si="3"/>
        <v>29</v>
      </c>
    </row>
    <row r="33" spans="1:12" ht="10" hidden="1" x14ac:dyDescent="0.2">
      <c r="A33" s="63" t="s">
        <v>13</v>
      </c>
      <c r="B33" s="64" t="s">
        <v>8</v>
      </c>
      <c r="C33" s="63" t="s">
        <v>12</v>
      </c>
      <c r="D33" s="64" t="s">
        <v>9</v>
      </c>
      <c r="E33" s="64" t="s">
        <v>63</v>
      </c>
      <c r="F33" s="64" t="s">
        <v>98</v>
      </c>
      <c r="G33" s="63">
        <v>0</v>
      </c>
      <c r="H33" s="63">
        <v>0</v>
      </c>
      <c r="I33" s="63">
        <f t="shared" si="0"/>
        <v>0</v>
      </c>
      <c r="J33" s="63">
        <f t="shared" si="1"/>
        <v>0</v>
      </c>
      <c r="K33" s="63">
        <f t="shared" si="2"/>
        <v>0</v>
      </c>
      <c r="L33" s="63">
        <f t="shared" si="3"/>
        <v>0</v>
      </c>
    </row>
    <row r="34" spans="1:12" ht="10" x14ac:dyDescent="0.2">
      <c r="A34" s="63" t="s">
        <v>13</v>
      </c>
      <c r="B34" s="64" t="s">
        <v>8</v>
      </c>
      <c r="C34" s="63" t="s">
        <v>12</v>
      </c>
      <c r="D34" s="64" t="s">
        <v>9</v>
      </c>
      <c r="E34" s="64" t="s">
        <v>10</v>
      </c>
      <c r="F34" s="64" t="s">
        <v>99</v>
      </c>
      <c r="G34" s="63">
        <v>38</v>
      </c>
      <c r="H34" s="63">
        <v>46</v>
      </c>
      <c r="I34" s="63">
        <f t="shared" si="0"/>
        <v>84</v>
      </c>
      <c r="J34" s="63">
        <f t="shared" si="1"/>
        <v>177</v>
      </c>
      <c r="K34" s="63">
        <f t="shared" si="2"/>
        <v>202</v>
      </c>
      <c r="L34" s="63">
        <f t="shared" si="3"/>
        <v>25</v>
      </c>
    </row>
    <row r="35" spans="1:12" ht="10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>
        <f>SUM(J3:J34)</f>
        <v>7508</v>
      </c>
      <c r="L35" s="63">
        <f>SUM(L3:L34)</f>
        <v>1070</v>
      </c>
    </row>
  </sheetData>
  <autoFilter ref="A2:L35" xr:uid="{D760E636-78B8-4A11-AEFA-9B2405707C02}">
    <filterColumn colId="11">
      <filters>
        <filter val="10"/>
        <filter val="1070"/>
        <filter val="111"/>
        <filter val="117"/>
        <filter val="13"/>
        <filter val="14"/>
        <filter val="15"/>
        <filter val="16"/>
        <filter val="17"/>
        <filter val="18"/>
        <filter val="20"/>
        <filter val="25"/>
        <filter val="26"/>
        <filter val="29"/>
        <filter val="36"/>
        <filter val="45"/>
        <filter val="49"/>
        <filter val="6"/>
        <filter val="61"/>
        <filter val="63"/>
        <filter val="8"/>
        <filter val="88"/>
        <filter val="9"/>
        <filter val="91"/>
        <filter val="93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F4D005-3F34-4535-9CCA-A77026DF2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M-0425-KT-6050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2025-12-16T06:51:50Z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