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321" documentId="13_ncr:1_{BFD2EE36-4402-4AD3-A5A2-6B20BA6BFF13}" xr6:coauthVersionLast="47" xr6:coauthVersionMax="47" xr10:uidLastSave="{6430545F-1E4F-4B48-BEA3-C2608A100404}"/>
  <bookViews>
    <workbookView xWindow="-110" yWindow="-110" windowWidth="19420" windowHeight="10300" tabRatio="601" activeTab="2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externalReferences>
    <externalReference r:id="rId6"/>
  </externalReference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(ALL)'!$A$2:$K$13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(ALL)'!$A$1:$J$14</definedName>
    <definedName name="_xlnm.Print_Area" localSheetId="0">'MER.QT-1.BM2'!$A$1:$N$18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9" l="1"/>
  <c r="I13" i="9"/>
  <c r="H4" i="9"/>
  <c r="I4" i="9" s="1"/>
  <c r="H5" i="9"/>
  <c r="I5" i="9" s="1"/>
  <c r="H6" i="9"/>
  <c r="H7" i="9"/>
  <c r="I7" i="9" s="1"/>
  <c r="H8" i="9"/>
  <c r="I8" i="9" s="1"/>
  <c r="H9" i="9"/>
  <c r="I9" i="9" s="1"/>
  <c r="H10" i="9"/>
  <c r="H11" i="9"/>
  <c r="H12" i="9"/>
  <c r="H3" i="9"/>
  <c r="I3" i="9" s="1"/>
  <c r="G13" i="9"/>
  <c r="K3" i="9"/>
  <c r="K4" i="9"/>
  <c r="K5" i="9"/>
  <c r="I6" i="9"/>
  <c r="K6" i="9"/>
  <c r="K7" i="9"/>
  <c r="K8" i="9"/>
  <c r="K9" i="9"/>
  <c r="I10" i="9"/>
  <c r="K10" i="9"/>
  <c r="I11" i="9"/>
  <c r="K11" i="9"/>
  <c r="I12" i="9"/>
  <c r="K12" i="9"/>
  <c r="O11" i="1"/>
  <c r="H1" i="9" l="1"/>
  <c r="I1" i="9"/>
  <c r="K13" i="9" l="1"/>
  <c r="G1" i="9" l="1"/>
  <c r="H8" i="1"/>
  <c r="H7" i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<sst xmlns="http://schemas.openxmlformats.org/spreadsheetml/2006/main" count="16761" uniqueCount="4769">
  <si>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</si>
  <si>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</si>
  <si>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</si>
  <si>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</si>
  <si>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</si>
  <si>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</si>
  <si>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</si>
  <si>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</si>
  <si>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</si>
  <si>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</si>
  <si>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</si>
  <si>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</si>
  <si>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</si>
  <si>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</si>
  <si>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</si>
  <si>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</si>
  <si>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</si>
  <si>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</si>
  <si>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</si>
  <si>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</si>
  <si>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</si>
  <si>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</si>
  <si>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</si>
  <si>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</si>
  <si>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</si>
  <si>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</si>
  <si>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</si>
  <si>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</si>
  <si>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</si>
  <si>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</si>
  <si>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</si>
  <si>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</si>
  <si>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</si>
  <si>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</si>
  <si>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</si>
  <si>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</si>
  <si>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</si>
  <si>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</si>
  <si>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</si>
  <si>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</si>
  <si>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</si>
  <si>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</si>
  <si>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</si>
  <si>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</si>
  <si>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</si>
  <si>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</si>
  <si>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</si>
  <si>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</si>
  <si>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</si>
  <si>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</si>
  <si>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</si>
  <si>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</si>
  <si>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</si>
  <si>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</si>
  <si>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</si>
  <si>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</si>
  <si>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</si>
  <si>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</si>
  <si>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</si>
  <si>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</si>
  <si>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</si>
  <si>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</si>
  <si>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</si>
  <si>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</si>
  <si>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</si>
  <si>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</si>
  <si>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</si>
  <si>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</si>
  <si>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</si>
  <si>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</si>
  <si>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</si>
  <si>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</si>
  <si>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</si>
  <si>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</si>
  <si>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</si>
  <si>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</si>
  <si>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</si>
  <si>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</si>
  <si>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</si>
  <si>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</si>
  <si>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</si>
  <si>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</si>
  <si>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</si>
  <si>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</si>
  <si>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</si>
  <si>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</si>
  <si>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</si>
  <si>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</si>
  <si>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</si>
  <si>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</si>
  <si>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</si>
  <si>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</si>
  <si>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</si>
  <si>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</si>
  <si>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</si>
  <si>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</si>
  <si>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</si>
  <si>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</si>
  <si>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</si>
  <si>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</si>
  <si>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</si>
  <si>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</si>
  <si>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</si>
  <si>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</si>
  <si>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</si>
  <si>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</si>
  <si>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</si>
  <si>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</si>
  <si>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</si>
  <si>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</si>
  <si>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</si>
  <si>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</si>
  <si>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</si>
  <si>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</si>
  <si>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</si>
  <si>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</si>
  <si>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</si>
  <si>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</si>
  <si>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</si>
  <si>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</si>
  <si>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</si>
  <si>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</si>
  <si>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</si>
  <si>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</si>
  <si>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</si>
  <si>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</si>
  <si>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</si>
  <si>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</si>
  <si>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</si>
  <si>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</si>
  <si>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</si>
  <si>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</si>
  <si>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</si>
  <si>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</si>
  <si>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</si>
  <si>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</si>
  <si>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</si>
  <si>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</si>
  <si>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</si>
  <si>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</si>
  <si>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</si>
  <si>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</si>
  <si>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</si>
  <si>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</si>
  <si>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</si>
  <si>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</si>
  <si>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</si>
  <si>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</si>
  <si>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</si>
  <si>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</si>
  <si>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</si>
  <si>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</si>
  <si>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</si>
  <si>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</si>
  <si>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</si>
  <si>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</si>
  <si>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</si>
  <si>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</si>
  <si>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</si>
  <si>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</si>
  <si>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</si>
  <si>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</si>
  <si>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</si>
  <si>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</si>
  <si>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</si>
  <si>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</si>
  <si>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</si>
  <si>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</si>
  <si>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</si>
  <si>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</si>
  <si>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</si>
  <si>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</si>
  <si>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</si>
  <si>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</si>
  <si>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</si>
  <si>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</si>
  <si>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</si>
  <si>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</si>
  <si>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</si>
  <si>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</si>
  <si>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</si>
  <si>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</si>
  <si>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</si>
  <si>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</si>
  <si>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</si>
  <si>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</si>
  <si>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</si>
  <si>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</si>
  <si>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</si>
  <si>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</si>
  <si>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</si>
  <si>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</si>
  <si>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</si>
  <si>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</si>
  <si>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</si>
  <si>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</si>
  <si>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</si>
  <si>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</si>
  <si>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</si>
  <si>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</si>
  <si>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</si>
  <si>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</si>
  <si>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</si>
  <si>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</si>
  <si>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</si>
  <si>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</si>
  <si>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</si>
  <si>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</si>
  <si>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</si>
  <si>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</si>
  <si>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</si>
  <si>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</si>
  <si>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</si>
  <si>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</si>
  <si>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</si>
  <si>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</si>
  <si>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</si>
  <si>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</si>
  <si>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</si>
  <si>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</si>
  <si>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</si>
  <si>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</si>
  <si>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</si>
  <si>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</si>
  <si>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</si>
  <si>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</si>
  <si>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</si>
  <si>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</si>
  <si>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</si>
  <si>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</si>
  <si>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</si>
  <si>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</si>
  <si>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</si>
  <si>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</si>
  <si>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</si>
  <si>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</si>
  <si>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</si>
  <si>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</si>
  <si>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</si>
  <si>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</si>
  <si>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</si>
  <si>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</si>
  <si>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</si>
  <si>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</si>
  <si>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</si>
  <si>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</si>
  <si>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</si>
  <si>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</si>
  <si>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</si>
  <si>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</si>
  <si>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</si>
  <si>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</si>
  <si>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</si>
  <si>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</si>
  <si>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</si>
  <si>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</si>
  <si>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</si>
  <si>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</si>
  <si>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</si>
  <si>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</si>
  <si>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</si>
  <si>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</si>
  <si>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</si>
  <si>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</si>
  <si>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</si>
  <si>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</si>
  <si>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</si>
  <si>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</si>
  <si>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</si>
  <si>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</si>
  <si>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</si>
  <si>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</si>
  <si>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</si>
  <si>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</si>
  <si>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</si>
  <si>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</si>
  <si>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</si>
  <si>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</si>
  <si>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</si>
  <si>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</si>
  <si>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</si>
  <si>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</si>
  <si>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</si>
  <si>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</si>
  <si>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</si>
  <si>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</si>
  <si>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</si>
  <si>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</si>
  <si>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</si>
  <si>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</si>
  <si>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</si>
  <si>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</si>
  <si>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</si>
  <si>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</si>
  <si>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</si>
  <si>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</si>
  <si>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</si>
  <si>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</si>
  <si>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</si>
  <si>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</si>
  <si>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</si>
  <si>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</si>
  <si>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</si>
  <si>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</si>
  <si>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</si>
  <si>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</si>
  <si>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</si>
  <si>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</si>
  <si>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</si>
  <si>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</si>
  <si>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</si>
  <si>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</si>
  <si>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</si>
  <si>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</si>
  <si>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</si>
  <si>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</si>
  <si>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</si>
  <si>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</si>
  <si>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</si>
  <si>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</si>
  <si>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</si>
  <si>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</si>
  <si>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</si>
  <si>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</si>
  <si>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</si>
  <si>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</si>
  <si>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</si>
  <si>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</si>
  <si>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</si>
  <si>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</si>
  <si>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</si>
  <si>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</si>
  <si>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</si>
  <si>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</si>
  <si>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</si>
  <si>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</si>
  <si>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</si>
  <si>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</si>
  <si>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</si>
  <si>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</si>
  <si>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</si>
  <si>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</si>
  <si>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</si>
  <si>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</si>
  <si>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</si>
  <si>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</si>
  <si>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</si>
  <si>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</si>
  <si>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</si>
  <si>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</si>
  <si>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</si>
  <si>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</si>
  <si>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</si>
  <si>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</si>
  <si>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</si>
  <si>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</si>
  <si>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</si>
  <si>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</si>
  <si>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</si>
  <si>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</si>
  <si>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</si>
  <si>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</si>
  <si>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</si>
  <si>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</si>
  <si>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</si>
  <si>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</si>
  <si>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</si>
  <si>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</si>
  <si>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</si>
  <si>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</si>
  <si>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</si>
  <si>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</si>
  <si>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</si>
  <si>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</si>
  <si>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</si>
  <si>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</si>
  <si>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</si>
  <si>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</si>
  <si>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</si>
  <si>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</si>
  <si>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</si>
  <si>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</si>
  <si>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</si>
  <si>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</si>
  <si>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</si>
  <si>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</si>
  <si>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</si>
  <si>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</si>
  <si>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</si>
  <si>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</si>
  <si>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</si>
  <si>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</si>
  <si>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</si>
  <si>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</si>
  <si>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</si>
  <si>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</si>
  <si>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</si>
  <si>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</si>
  <si>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</si>
  <si>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</si>
  <si>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</si>
  <si>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</si>
  <si>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</si>
  <si>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</si>
  <si>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</si>
  <si>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</si>
  <si>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</si>
  <si>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</si>
  <si>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</si>
  <si>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</si>
  <si>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</si>
  <si>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</si>
  <si>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</si>
  <si>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</si>
  <si>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</si>
  <si>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</si>
  <si>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</si>
  <si>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</si>
  <si>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</si>
  <si>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</si>
  <si>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</si>
  <si>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</si>
  <si>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</si>
  <si>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</si>
  <si>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</si>
  <si>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</si>
  <si>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</si>
  <si>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</si>
  <si>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</si>
  <si>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</si>
  <si>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</si>
  <si>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</si>
  <si>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</si>
  <si>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</si>
  <si>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</si>
  <si>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</si>
  <si>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</si>
  <si>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</si>
  <si>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</si>
  <si>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</si>
  <si>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</si>
  <si>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</si>
  <si>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</si>
  <si>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</si>
  <si>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</si>
  <si>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</si>
  <si>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</si>
  <si>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</si>
  <si>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</si>
  <si>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</si>
  <si>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</si>
  <si>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</si>
  <si>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</si>
  <si>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</si>
  <si>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</si>
  <si>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</si>
  <si>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</si>
  <si>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</si>
  <si>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</si>
  <si>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</si>
  <si>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</si>
  <si>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</si>
  <si>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</si>
  <si>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</si>
  <si>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</si>
  <si>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</si>
  <si>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</si>
  <si>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</si>
  <si>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</si>
  <si>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</si>
  <si>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</si>
  <si>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</si>
  <si>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</si>
  <si>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</si>
  <si>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</si>
  <si>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</si>
  <si>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</si>
  <si>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</si>
  <si>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</si>
  <si>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</si>
  <si>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</si>
  <si>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</si>
  <si>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</si>
  <si>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</si>
  <si>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</si>
  <si>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</si>
  <si>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</si>
  <si>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</si>
  <si>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</si>
  <si>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</si>
  <si>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</si>
  <si>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</si>
  <si>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</si>
  <si>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</si>
  <si>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</si>
  <si>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</si>
  <si>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</si>
  <si>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</si>
  <si>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</si>
  <si>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</si>
  <si>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</si>
  <si>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</si>
  <si>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</si>
  <si>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</si>
  <si>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</si>
  <si>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</si>
  <si>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</si>
  <si>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</si>
  <si>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</si>
  <si>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</si>
  <si>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</si>
  <si>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</si>
  <si>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</si>
  <si>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</si>
  <si>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</si>
  <si>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</si>
  <si>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</si>
  <si>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</si>
  <si>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</si>
  <si>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</si>
  <si>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</si>
  <si>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</si>
  <si>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</si>
  <si>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</si>
  <si>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</si>
  <si>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</si>
  <si>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</si>
  <si>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</si>
  <si>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</si>
  <si>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</si>
  <si>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</si>
  <si>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</si>
  <si>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</si>
  <si>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</si>
  <si>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</si>
  <si>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</si>
  <si>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</si>
  <si>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</si>
  <si>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</si>
  <si>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</si>
  <si>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</si>
  <si>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</si>
  <si>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</si>
  <si>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</si>
  <si>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</si>
  <si>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</si>
  <si>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</si>
  <si>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</si>
  <si>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</si>
  <si>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</si>
  <si>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</si>
  <si>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</si>
  <si>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</si>
  <si>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</si>
  <si>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</si>
  <si>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</si>
  <si>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</si>
  <si>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</si>
  <si>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</si>
  <si>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</si>
  <si>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</si>
  <si>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</si>
  <si>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</si>
  <si>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</si>
  <si>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</si>
  <si>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</si>
  <si>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</si>
  <si>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</si>
  <si>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</si>
  <si>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</si>
  <si>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</si>
  <si>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</si>
  <si>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</si>
  <si>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</si>
  <si>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</si>
  <si>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</si>
  <si>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</si>
  <si>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</si>
  <si>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</si>
  <si>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</si>
  <si>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</si>
  <si>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</si>
  <si>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</si>
  <si>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</si>
  <si>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</si>
  <si>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</si>
  <si>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</si>
  <si>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</si>
  <si>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</si>
  <si>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</si>
  <si>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</si>
  <si>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</si>
  <si>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</si>
  <si>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</si>
  <si>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</si>
  <si>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</si>
  <si>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</si>
  <si>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</si>
  <si>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</si>
  <si>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</si>
  <si>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</si>
  <si>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</si>
  <si>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</si>
  <si>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</si>
  <si>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</si>
  <si>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</si>
  <si>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</si>
  <si>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</si>
  <si>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</si>
  <si>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</si>
  <si>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</si>
  <si>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</si>
  <si>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</si>
  <si>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</si>
  <si>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</si>
  <si>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</si>
  <si>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</si>
  <si>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</si>
  <si>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</si>
  <si>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</si>
  <si>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</si>
  <si>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</si>
  <si>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</si>
  <si>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</si>
  <si>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</si>
  <si>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</si>
  <si>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</si>
  <si>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</si>
  <si>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</si>
  <si>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</si>
  <si>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</si>
  <si>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</si>
  <si>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</si>
  <si>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</si>
  <si>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</si>
  <si>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</si>
  <si>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</si>
  <si>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</si>
  <si>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</si>
  <si>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</si>
  <si>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</si>
  <si>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</si>
  <si>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</si>
  <si>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</si>
  <si>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</si>
  <si>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</si>
  <si>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</si>
  <si>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</si>
  <si>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</si>
  <si>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</si>
  <si>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</si>
  <si>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</si>
  <si>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</si>
  <si>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</si>
  <si>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</si>
  <si>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</si>
  <si>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</si>
  <si>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</si>
  <si>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</si>
  <si>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</si>
  <si>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</si>
  <si>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</si>
  <si>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</si>
  <si>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</si>
  <si>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</si>
  <si>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</si>
  <si>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</si>
  <si>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</si>
  <si>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</si>
  <si>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</si>
  <si>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</si>
  <si>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</si>
  <si>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</si>
  <si>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</si>
  <si>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</si>
  <si>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</si>
  <si>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</si>
  <si>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</si>
  <si>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</si>
  <si>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</si>
  <si>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</si>
  <si>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</si>
  <si>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</si>
  <si>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</si>
  <si>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</si>
  <si>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</si>
  <si>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</si>
  <si>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</si>
  <si>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</si>
  <si>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</si>
  <si>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</si>
  <si>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</si>
  <si>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</si>
  <si>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</si>
  <si>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</si>
  <si>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</si>
  <si>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</si>
  <si>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</si>
  <si>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</si>
  <si>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</si>
  <si>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</si>
  <si>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</si>
  <si>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</si>
  <si>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</si>
  <si>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</si>
  <si>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</si>
  <si>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</si>
  <si>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</si>
  <si>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</si>
  <si>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</si>
  <si>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</si>
  <si>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</si>
  <si>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</si>
  <si>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</si>
  <si>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</si>
  <si>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</si>
  <si>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</si>
  <si>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</si>
  <si>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</si>
  <si>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</si>
  <si>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</si>
  <si>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</si>
  <si>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</si>
  <si>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</si>
  <si>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</si>
  <si>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</si>
  <si>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</si>
  <si>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</si>
  <si>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</si>
  <si>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</si>
  <si>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</si>
  <si>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</si>
  <si>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</si>
  <si>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</si>
  <si>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</si>
  <si>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</si>
  <si>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</si>
  <si>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</si>
  <si>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</si>
  <si>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</si>
  <si>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</si>
  <si>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</si>
  <si>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</si>
  <si>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</si>
  <si>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</si>
  <si>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</si>
  <si>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</si>
  <si>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</si>
  <si>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</si>
  <si>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</si>
  <si>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</si>
  <si>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</si>
  <si>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</si>
  <si>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</si>
  <si>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</si>
  <si>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</si>
  <si>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</si>
  <si>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</si>
  <si>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</si>
  <si>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</si>
  <si>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</si>
  <si>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</si>
  <si>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</si>
  <si>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</si>
  <si>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</si>
  <si>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</si>
  <si>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</si>
  <si>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</si>
  <si>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</si>
  <si>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</si>
  <si>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</si>
  <si>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</si>
  <si>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</si>
  <si>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</si>
  <si>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</si>
  <si>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</si>
  <si>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</si>
  <si>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</si>
  <si>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</si>
  <si>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</si>
  <si>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</si>
  <si>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</si>
  <si>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</si>
  <si>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</si>
  <si>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</si>
  <si>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</si>
  <si>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</si>
  <si>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</si>
  <si>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</si>
  <si>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</si>
  <si>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</si>
  <si>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</si>
  <si>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</si>
  <si>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</si>
  <si>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</si>
  <si>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</si>
  <si>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</si>
  <si>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</si>
  <si>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</si>
  <si>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</si>
  <si>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</si>
  <si>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</si>
  <si>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</si>
  <si>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</si>
  <si>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</si>
  <si>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</si>
  <si>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</si>
  <si>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</si>
  <si>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</si>
  <si>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</si>
  <si>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</si>
  <si>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</si>
  <si>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</si>
  <si>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</si>
  <si>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</si>
  <si>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</si>
  <si>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</si>
  <si>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</si>
  <si>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</si>
  <si>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</si>
  <si>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</si>
  <si>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</si>
  <si>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</si>
  <si>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</si>
  <si>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</si>
  <si>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</si>
  <si>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</si>
  <si>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</si>
  <si>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</si>
  <si>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</si>
  <si>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</si>
  <si>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</si>
  <si>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</si>
  <si>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</si>
  <si>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</si>
  <si>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</si>
  <si>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</si>
  <si>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</si>
  <si>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</si>
  <si>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</si>
  <si>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</si>
  <si>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</si>
  <si>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</si>
  <si>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</si>
  <si>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</si>
  <si>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</si>
  <si>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</si>
  <si>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</si>
  <si>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</si>
  <si>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</si>
  <si>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</si>
  <si>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</si>
  <si>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</si>
  <si>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</si>
  <si>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</si>
  <si>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</si>
  <si>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</si>
  <si>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</si>
  <si>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</si>
  <si>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</si>
  <si>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</si>
  <si>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</si>
  <si>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</si>
  <si>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</si>
  <si>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</si>
  <si>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</si>
  <si>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</si>
  <si>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</si>
  <si>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</si>
  <si>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</si>
  <si>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</si>
  <si>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</si>
  <si>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</si>
  <si>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</si>
  <si>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</si>
  <si>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</si>
  <si>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</si>
  <si>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</si>
  <si>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</si>
  <si>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</si>
  <si>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</si>
  <si>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</si>
  <si>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</si>
  <si>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</si>
  <si>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</si>
  <si>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</si>
  <si>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</si>
  <si>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</si>
  <si>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</si>
  <si>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</si>
  <si>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</si>
  <si>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</si>
  <si>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</si>
  <si>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</si>
  <si>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</si>
  <si>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</si>
  <si>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</si>
  <si>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</si>
  <si>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</si>
  <si>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</si>
  <si>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</si>
  <si>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</si>
  <si>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</si>
  <si>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</si>
  <si>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</si>
  <si>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</si>
  <si>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</si>
  <si>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</si>
  <si>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</si>
  <si>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</si>
  <si>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</si>
  <si>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</si>
  <si>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</si>
  <si>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</si>
  <si>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</si>
  <si>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</si>
  <si>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</si>
  <si>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</si>
  <si>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</si>
  <si>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</si>
  <si>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</si>
  <si>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</si>
  <si>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</si>
  <si>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</si>
  <si>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</si>
  <si>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</si>
  <si>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</si>
  <si>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</si>
  <si>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</si>
  <si>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</si>
  <si>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</si>
  <si>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</si>
  <si>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</si>
  <si>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</si>
  <si>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</si>
  <si>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</si>
  <si>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</si>
  <si>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</si>
  <si>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</si>
  <si>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</si>
  <si>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</si>
  <si>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</si>
  <si>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</si>
  <si>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</si>
  <si>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</si>
  <si>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</si>
  <si>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</si>
  <si>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</si>
  <si>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</si>
  <si>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</si>
  <si>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</si>
  <si>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</si>
  <si>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</si>
  <si>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</si>
  <si>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</si>
  <si>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</si>
  <si>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</si>
  <si>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</si>
  <si>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</si>
  <si>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</si>
  <si>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</si>
  <si>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</si>
  <si>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</si>
  <si>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</si>
  <si>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</si>
  <si>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</si>
  <si>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</si>
  <si>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</si>
  <si>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</si>
  <si>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</si>
  <si>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</si>
  <si>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</si>
  <si>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</si>
  <si>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</si>
  <si>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</si>
  <si>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</si>
  <si>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</si>
  <si>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</si>
  <si>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</si>
  <si>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</si>
  <si>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</si>
  <si>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</si>
  <si>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</si>
  <si>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</si>
  <si>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</si>
  <si>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</si>
  <si>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</si>
  <si>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</si>
  <si>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</si>
  <si>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</si>
  <si>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</si>
  <si>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</si>
  <si>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</si>
  <si>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</si>
  <si>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</si>
  <si>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</si>
  <si>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</si>
  <si>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</si>
  <si>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</si>
  <si>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</si>
  <si>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</si>
  <si>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</si>
  <si>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</si>
  <si>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</si>
  <si>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</si>
  <si>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</si>
  <si>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</si>
  <si>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</si>
  <si>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</si>
  <si>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</si>
  <si>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</si>
  <si>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</si>
  <si>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</si>
  <si>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</si>
  <si>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</si>
  <si>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</si>
  <si>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</si>
  <si>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</si>
  <si>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</si>
  <si>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</si>
  <si>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</si>
  <si>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</si>
  <si>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</si>
  <si>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</si>
  <si>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</si>
  <si>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</si>
  <si>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</si>
  <si>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</si>
  <si>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</si>
  <si>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</si>
  <si>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</si>
  <si>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</si>
  <si>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</si>
  <si>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</si>
  <si>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</si>
  <si>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</si>
  <si>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</si>
  <si>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</si>
  <si>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</si>
  <si>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</si>
  <si>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</si>
  <si>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</si>
  <si>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</si>
  <si>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</si>
  <si>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</si>
  <si>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</si>
  <si>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</si>
  <si>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</si>
  <si>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</si>
  <si>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</si>
  <si>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</si>
  <si>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</si>
  <si>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</si>
  <si>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</si>
  <si>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</si>
  <si>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</si>
  <si>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</si>
  <si>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</si>
  <si>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</si>
  <si>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</si>
  <si>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</si>
  <si>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</si>
  <si>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</si>
  <si>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</si>
  <si>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</si>
  <si>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</si>
  <si>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</si>
  <si>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</si>
  <si>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</si>
  <si>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</si>
  <si>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</si>
  <si>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</si>
  <si>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</si>
  <si>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</si>
  <si>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</si>
  <si>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</si>
  <si>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</si>
  <si>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</si>
  <si>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</si>
  <si>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</si>
  <si>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</si>
  <si>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</si>
  <si>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</si>
  <si>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</si>
  <si>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</si>
  <si>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</si>
  <si>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</si>
  <si>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</si>
  <si>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</si>
  <si>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</si>
  <si>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</si>
  <si>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</si>
  <si>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</si>
  <si>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</si>
  <si>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</si>
  <si>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</si>
  <si>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</si>
  <si>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</si>
  <si>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</si>
  <si>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</si>
  <si>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</si>
  <si>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</si>
  <si>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</si>
  <si>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</si>
  <si>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</si>
  <si>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</si>
  <si>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</si>
  <si>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</si>
  <si>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</si>
  <si>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</si>
  <si>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</si>
  <si>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</si>
  <si>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</si>
  <si>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</si>
  <si>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</si>
  <si>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</si>
  <si>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</si>
  <si>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</si>
  <si>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</si>
  <si>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</si>
  <si>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</si>
  <si>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</si>
  <si>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</si>
  <si>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</si>
  <si>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</si>
  <si>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</si>
  <si>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</si>
  <si>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</si>
  <si>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</si>
  <si>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</si>
  <si>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</si>
  <si>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</si>
  <si>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</si>
  <si>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</si>
  <si>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</si>
  <si>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</si>
  <si>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</si>
  <si>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</si>
  <si>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</si>
  <si>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</si>
  <si>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</si>
  <si>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</si>
  <si>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</si>
  <si>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</si>
  <si>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</si>
  <si>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</si>
  <si>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</si>
  <si>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</si>
  <si>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</si>
  <si>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</si>
  <si>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</si>
  <si>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</si>
  <si>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</si>
  <si>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</si>
  <si>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</si>
  <si>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</si>
  <si>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</si>
  <si>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</si>
  <si>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</si>
  <si>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</si>
  <si>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</si>
  <si>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</si>
  <si>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</si>
  <si>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</si>
  <si>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</si>
  <si>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</si>
  <si>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</si>
  <si>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</si>
  <si>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</si>
  <si>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</si>
  <si>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</si>
  <si>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</si>
  <si>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</si>
  <si>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</si>
  <si>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</si>
  <si>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</si>
  <si>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</si>
  <si>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</si>
  <si>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</si>
  <si>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</si>
  <si>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</si>
  <si>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</si>
  <si>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</si>
  <si>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</si>
  <si>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</si>
  <si>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</si>
  <si>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</si>
  <si>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</si>
  <si>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</si>
  <si>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</si>
  <si>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</si>
  <si>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</si>
  <si>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</si>
  <si>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</si>
  <si>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</si>
  <si>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</si>
  <si>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</si>
  <si>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</si>
  <si>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</si>
  <si>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</si>
  <si>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</si>
  <si>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</si>
  <si>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</si>
  <si>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</si>
  <si>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</si>
  <si>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</si>
  <si>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</si>
  <si>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</si>
  <si>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</si>
  <si>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</si>
  <si>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</si>
  <si>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</si>
  <si>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</si>
  <si>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</si>
  <si>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</si>
  <si>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</si>
  <si>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</si>
  <si>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</si>
  <si>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</si>
  <si>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</si>
  <si>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</si>
  <si>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</si>
  <si>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</si>
  <si>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</si>
  <si>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</si>
  <si>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</si>
  <si>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</si>
  <si>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</si>
  <si>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</si>
  <si>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</si>
  <si>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</si>
  <si>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</si>
  <si>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</si>
  <si>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</si>
  <si>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</si>
  <si>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</si>
  <si>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</si>
  <si>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</si>
  <si>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</si>
  <si>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</si>
  <si>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</si>
  <si>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</si>
  <si>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</si>
  <si>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</si>
  <si>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</si>
  <si>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</si>
  <si>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</si>
  <si>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</si>
  <si>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</si>
  <si>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</si>
  <si>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</si>
  <si>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</si>
  <si>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</si>
  <si>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</si>
  <si>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</si>
  <si>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</si>
  <si>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</si>
  <si>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</si>
  <si>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</si>
  <si>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</si>
  <si>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</si>
  <si>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</si>
  <si>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</si>
  <si>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</si>
  <si>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</si>
  <si>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</si>
  <si>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</si>
  <si>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</si>
  <si>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</si>
  <si>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</si>
  <si>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</si>
  <si>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</si>
  <si>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</si>
  <si>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</si>
  <si>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</si>
  <si>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</si>
  <si>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</si>
  <si>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</si>
  <si>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</si>
  <si>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</si>
  <si>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</si>
  <si>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</si>
  <si>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</si>
  <si>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</si>
  <si>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</si>
  <si>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</si>
  <si>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</si>
  <si>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</si>
  <si>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</si>
  <si>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</si>
  <si>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</si>
  <si>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</si>
  <si>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</si>
  <si>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</si>
  <si>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</si>
  <si>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</si>
  <si>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</si>
  <si>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</si>
  <si>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</si>
  <si>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</si>
  <si>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</si>
  <si>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</si>
  <si>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</si>
  <si>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</si>
  <si>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</si>
  <si>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</si>
  <si>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</si>
  <si>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</si>
  <si>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</si>
  <si>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</si>
  <si>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</si>
  <si>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</si>
  <si>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</si>
  <si>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</si>
  <si>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</si>
  <si>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</si>
  <si>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</si>
  <si>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</si>
  <si>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</si>
  <si>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</si>
  <si>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</si>
  <si>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</si>
  <si>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</si>
  <si>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</si>
  <si>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</si>
  <si>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</si>
  <si>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</si>
  <si>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</si>
  <si>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</si>
  <si>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</si>
  <si>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</si>
  <si>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</si>
  <si>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</si>
  <si>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</si>
  <si>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</si>
  <si>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</si>
  <si>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</si>
  <si>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</si>
  <si>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</si>
  <si>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</si>
  <si>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</si>
  <si>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</si>
  <si>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</si>
  <si>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</si>
  <si>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</si>
  <si>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</si>
  <si>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</si>
  <si>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</si>
  <si>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</si>
  <si>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</si>
  <si>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</si>
  <si>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</si>
  <si>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</si>
  <si>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</si>
  <si>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</si>
  <si>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</si>
  <si>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</si>
  <si>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</si>
  <si>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</si>
  <si>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</si>
  <si>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</si>
  <si>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</si>
  <si>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</si>
  <si>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</si>
  <si>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</si>
  <si>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</si>
  <si>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</si>
  <si>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</si>
  <si>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</si>
  <si>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</si>
  <si>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</si>
  <si>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</si>
  <si>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</si>
  <si>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</si>
  <si>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</si>
  <si>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</si>
  <si>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</si>
  <si>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</si>
  <si>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</si>
  <si>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</si>
  <si>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</si>
  <si>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</si>
  <si>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</si>
  <si>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</si>
  <si>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</si>
  <si>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</si>
  <si>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</si>
  <si>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</si>
  <si>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</si>
  <si>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</si>
  <si>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</si>
  <si>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</si>
  <si>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</si>
  <si>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</si>
  <si>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</si>
  <si>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</si>
  <si>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</si>
  <si>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</si>
  <si>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</si>
  <si>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</si>
  <si>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</si>
  <si>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</si>
  <si>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</si>
  <si>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</si>
  <si>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</si>
  <si>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</si>
  <si>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</si>
  <si>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</si>
  <si>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</si>
  <si>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</si>
  <si>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</si>
  <si>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</si>
  <si>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</si>
  <si>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</si>
  <si>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</si>
  <si>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</si>
  <si>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</si>
  <si>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</si>
  <si>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</si>
  <si>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</si>
  <si>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</si>
  <si>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</si>
  <si>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</si>
  <si>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</si>
  <si>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</si>
  <si>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</si>
  <si>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</si>
  <si>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</si>
  <si>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</si>
  <si>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</si>
  <si>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</si>
  <si>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</si>
  <si>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</si>
  <si>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</si>
  <si>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</si>
  <si>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</si>
  <si>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</si>
  <si>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</si>
  <si>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</si>
  <si>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</si>
  <si>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</si>
  <si>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</si>
  <si>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</si>
  <si>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</si>
  <si>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</si>
  <si>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</si>
  <si>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</si>
  <si>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</si>
  <si>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</si>
  <si>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</si>
  <si>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</si>
  <si>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</si>
  <si>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</si>
  <si>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</si>
  <si>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</si>
  <si>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</si>
  <si>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</si>
  <si>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</si>
  <si>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</si>
  <si>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</si>
  <si>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</si>
  <si>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</si>
  <si>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</si>
  <si>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</si>
  <si>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</si>
  <si>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</si>
  <si>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</si>
  <si>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</si>
  <si>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</si>
  <si>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</si>
  <si>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</si>
  <si>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</si>
  <si>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</si>
  <si>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</si>
  <si>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</si>
  <si>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</si>
  <si>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</si>
  <si>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</si>
  <si>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</si>
  <si>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</si>
  <si>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</si>
  <si>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</si>
  <si>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</si>
  <si>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</si>
  <si>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</si>
  <si>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</si>
  <si>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</si>
  <si>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</si>
  <si>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</si>
  <si>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</si>
  <si>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</si>
  <si>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</si>
  <si>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</si>
  <si>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</si>
  <si>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</si>
  <si>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</si>
  <si>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</si>
  <si>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</si>
  <si>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</si>
  <si>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</si>
  <si>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</si>
  <si>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</si>
  <si>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</si>
  <si>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</si>
  <si>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</si>
  <si>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</si>
  <si>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</si>
  <si>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</si>
  <si>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</si>
  <si>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</si>
  <si>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</si>
  <si>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</si>
  <si>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</si>
  <si>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</si>
  <si>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</si>
  <si>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</si>
  <si>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</si>
  <si>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</si>
  <si>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</si>
  <si>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</si>
  <si>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</si>
  <si>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</si>
  <si>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</si>
  <si>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</si>
  <si>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</si>
  <si>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</si>
  <si>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</si>
  <si>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</si>
  <si>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</si>
  <si>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</si>
  <si>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</si>
  <si>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</si>
  <si>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</si>
  <si>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</si>
  <si>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</si>
  <si>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</si>
  <si>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</si>
  <si>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</si>
  <si>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</si>
  <si>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</si>
  <si>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</si>
  <si>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</si>
  <si>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</si>
  <si>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</si>
  <si>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</si>
  <si>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</si>
  <si>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</si>
  <si>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</si>
  <si>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</si>
  <si>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</si>
  <si>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</si>
  <si>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</si>
  <si>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</si>
  <si>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</si>
  <si>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</si>
  <si>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</si>
  <si>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</si>
  <si>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</si>
  <si>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</si>
  <si>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</si>
  <si>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</si>
  <si>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</si>
  <si>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</si>
  <si>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</si>
  <si>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</si>
  <si>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</si>
  <si>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</si>
  <si>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</si>
  <si>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</si>
  <si>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</si>
  <si>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</si>
  <si>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</si>
  <si>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</si>
  <si>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</si>
  <si>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</si>
  <si>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</si>
  <si>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</si>
  <si>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</si>
  <si>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</si>
  <si>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</si>
  <si>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</si>
  <si>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</si>
  <si>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</si>
  <si>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</si>
  <si>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</si>
  <si>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</si>
  <si>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</si>
  <si>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</si>
  <si>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</si>
  <si>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</si>
  <si>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</si>
  <si>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</si>
  <si>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</si>
  <si>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</si>
  <si>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</si>
  <si>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</si>
  <si>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</si>
  <si>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</si>
  <si>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</si>
  <si>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</si>
  <si>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</si>
  <si>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</si>
  <si>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</si>
  <si>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</si>
  <si>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</si>
  <si>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</si>
  <si>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</si>
  <si>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</si>
  <si>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</si>
  <si>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</si>
  <si>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</si>
  <si>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</si>
  <si>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</si>
  <si>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</si>
  <si>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</si>
  <si>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</si>
  <si>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</si>
  <si>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</si>
  <si>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</si>
  <si>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</si>
  <si>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</si>
  <si>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</si>
  <si>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</si>
  <si>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</si>
  <si>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</si>
  <si>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</si>
  <si>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</si>
  <si>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</si>
  <si>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</si>
  <si>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</si>
  <si>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</si>
  <si>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</si>
  <si>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</si>
  <si>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</si>
  <si>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</si>
  <si>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</si>
  <si>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</si>
  <si>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</si>
  <si>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</si>
  <si>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</si>
  <si>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</si>
  <si>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</si>
  <si>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</si>
  <si>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</si>
  <si>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</si>
  <si>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</si>
  <si>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</si>
  <si>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</si>
  <si>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</si>
  <si>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</si>
  <si>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</si>
  <si>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</si>
  <si>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</si>
  <si>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</si>
  <si>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</si>
  <si>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</si>
  <si>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</si>
  <si>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</si>
  <si>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</si>
  <si>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</si>
  <si>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</si>
  <si>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</si>
  <si>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</si>
  <si>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</si>
  <si>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</si>
  <si>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</si>
  <si>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</si>
  <si>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</si>
  <si>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</si>
  <si>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</si>
  <si>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</si>
  <si>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</si>
  <si>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</si>
  <si>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</si>
  <si>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</si>
  <si>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</si>
  <si>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</si>
  <si>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</si>
  <si>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</si>
  <si>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</si>
  <si>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</si>
  <si>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</si>
  <si>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</si>
  <si>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</si>
  <si>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</si>
  <si>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</si>
  <si>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</si>
  <si>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</si>
  <si>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</si>
  <si>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</si>
  <si>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</si>
  <si>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</si>
  <si>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</si>
  <si>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</si>
  <si>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</si>
  <si>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</si>
  <si>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</si>
  <si>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</si>
  <si>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</si>
  <si>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</si>
  <si>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</si>
  <si>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</si>
  <si>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</si>
  <si>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</si>
  <si>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</si>
  <si>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</si>
  <si>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</si>
  <si>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</si>
  <si>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</si>
  <si>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</si>
  <si>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</si>
  <si>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</si>
  <si>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</si>
  <si>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</si>
  <si>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</si>
  <si>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</si>
  <si>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</si>
  <si>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</si>
  <si>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</si>
  <si>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</si>
  <si>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</si>
  <si>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</si>
  <si>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</si>
  <si>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</si>
  <si>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</si>
  <si>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</si>
  <si>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</si>
  <si>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</si>
  <si>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</si>
  <si>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</si>
  <si>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</si>
  <si>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</si>
  <si>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</si>
  <si>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</si>
  <si>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</si>
  <si>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</si>
  <si>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</si>
  <si>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</si>
  <si>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</si>
  <si>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</si>
  <si>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</si>
  <si>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</si>
  <si>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</si>
  <si>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</si>
  <si>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</si>
  <si>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</si>
  <si>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</si>
  <si>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</si>
  <si>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</si>
  <si>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</si>
  <si>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</si>
  <si>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</si>
  <si>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</si>
  <si>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</si>
  <si>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</si>
  <si>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</si>
  <si>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</si>
  <si>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</si>
  <si>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</si>
  <si>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</si>
  <si>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</si>
  <si>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</si>
  <si>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</si>
  <si>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</si>
  <si>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</si>
  <si>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</si>
  <si>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</si>
  <si>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</si>
  <si>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</si>
  <si>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</si>
  <si>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</si>
  <si>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</si>
  <si>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</si>
  <si>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</si>
  <si>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</si>
  <si>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</si>
  <si>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</si>
  <si>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</si>
  <si>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</si>
  <si>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</si>
  <si>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</si>
  <si>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</si>
  <si>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</si>
  <si>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</si>
  <si>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</si>
  <si>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</si>
  <si>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</si>
  <si>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</si>
  <si>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</si>
  <si>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</si>
  <si>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</si>
  <si>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</si>
  <si>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</si>
  <si>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</si>
  <si>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</si>
  <si>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</si>
  <si>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</si>
  <si>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</si>
  <si>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</si>
  <si>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</si>
  <si>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</si>
  <si>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</si>
  <si>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</si>
  <si>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</si>
  <si>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</si>
  <si>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</si>
  <si>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</si>
  <si>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</si>
  <si>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</si>
  <si>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</si>
  <si>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</si>
  <si>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</si>
  <si>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</si>
  <si>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</si>
  <si>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</si>
  <si>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</si>
  <si>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</si>
  <si>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</si>
  <si>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</si>
  <si>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</si>
  <si>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</si>
  <si>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</si>
  <si>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</si>
  <si>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</si>
  <si>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</si>
  <si>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</si>
  <si>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</si>
  <si>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</si>
  <si>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</si>
  <si>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</si>
  <si>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</si>
  <si>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</si>
  <si>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</si>
  <si>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</si>
  <si>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</si>
  <si>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</si>
  <si>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</si>
  <si>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</si>
  <si>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</si>
  <si>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</si>
  <si>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</si>
  <si>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</si>
  <si>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</si>
  <si>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</si>
  <si>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</si>
  <si>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</si>
  <si>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</si>
  <si>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</si>
  <si>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</si>
  <si>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</si>
  <si>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</si>
  <si>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</si>
  <si>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</si>
  <si>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</si>
  <si>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</si>
  <si>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</si>
  <si>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</si>
  <si>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</si>
  <si>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</si>
  <si>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</si>
  <si>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</si>
  <si>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</si>
  <si>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</si>
  <si>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</si>
  <si>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</si>
  <si>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</si>
  <si>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</si>
  <si>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</si>
  <si>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</si>
  <si>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</si>
  <si>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</si>
  <si>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</si>
  <si>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</si>
  <si>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</si>
  <si>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</si>
  <si>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</si>
  <si>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</si>
  <si>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</si>
  <si>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</si>
  <si>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</si>
  <si>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</si>
  <si>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</si>
  <si>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</si>
  <si>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</si>
  <si>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</si>
  <si>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</si>
  <si>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</si>
  <si>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</si>
  <si>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</si>
  <si>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</si>
  <si>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</si>
  <si>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</si>
  <si>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</si>
  <si>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</si>
  <si>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</si>
  <si>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</si>
  <si>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</si>
  <si>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</si>
  <si>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</si>
  <si>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</si>
  <si>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</si>
  <si>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</si>
  <si>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</si>
  <si>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</si>
  <si>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</si>
  <si>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</si>
  <si>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</si>
  <si>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</si>
  <si>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</si>
  <si>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</si>
  <si>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</si>
  <si>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</si>
  <si>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</si>
  <si>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</si>
  <si>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</si>
  <si>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</si>
  <si>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</si>
  <si>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</si>
  <si>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</si>
  <si>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</si>
  <si>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</si>
  <si>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</si>
  <si>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</si>
  <si>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</si>
  <si>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</si>
  <si>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</si>
  <si>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</si>
  <si>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</si>
  <si>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</si>
  <si>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</si>
  <si>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</si>
  <si>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</si>
  <si>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</si>
  <si>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</si>
  <si>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</si>
  <si>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</si>
  <si>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</si>
  <si>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</si>
  <si>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</si>
  <si>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</si>
  <si>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</si>
  <si>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</si>
  <si>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</si>
  <si>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</si>
  <si>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</si>
  <si>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</si>
  <si>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</si>
  <si>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</si>
  <si>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</si>
  <si>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</si>
  <si>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</si>
  <si>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</si>
  <si>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</si>
  <si>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</si>
  <si>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</si>
  <si>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</si>
  <si>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</si>
  <si>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</si>
  <si>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</si>
  <si>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</si>
  <si>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</si>
  <si>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</si>
  <si>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</si>
  <si>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</si>
  <si>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</si>
  <si>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</si>
  <si>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</si>
  <si>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</si>
  <si>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</si>
  <si>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</si>
  <si>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</si>
  <si>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</si>
  <si>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</si>
  <si>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</si>
  <si>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</si>
  <si>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</si>
  <si>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</si>
  <si>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</si>
  <si>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</si>
  <si>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</si>
  <si>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</si>
  <si>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</si>
  <si>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</si>
  <si>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</si>
  <si>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</si>
  <si>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</si>
  <si>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</si>
  <si>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</si>
  <si>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</si>
  <si>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</si>
  <si>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</si>
  <si>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</si>
  <si>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</si>
  <si>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</si>
  <si>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</si>
  <si>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</si>
  <si>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</si>
  <si>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</si>
  <si>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</si>
  <si>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</si>
  <si>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</si>
  <si>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</si>
  <si>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</si>
  <si>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</si>
  <si>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</si>
  <si>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</si>
  <si>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</si>
  <si>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</si>
  <si>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</si>
  <si>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</si>
  <si>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</si>
  <si>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</si>
  <si>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</si>
  <si>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</si>
  <si>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</si>
  <si>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</si>
  <si>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</si>
  <si>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</si>
  <si>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</si>
  <si>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</si>
  <si>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</si>
  <si>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</si>
  <si>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</si>
  <si>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</si>
  <si>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</si>
  <si>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</si>
  <si>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</si>
  <si>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</si>
  <si>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</si>
  <si>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</si>
  <si>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</si>
  <si>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</si>
  <si>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</si>
  <si>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</si>
  <si>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</si>
  <si>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</si>
  <si>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</si>
  <si>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</si>
  <si>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</si>
  <si>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</si>
  <si>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</si>
  <si>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</si>
  <si>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</si>
  <si>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</si>
  <si>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</si>
  <si>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</si>
  <si>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</si>
  <si>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</si>
  <si>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</si>
  <si>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</si>
  <si>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</si>
  <si>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</si>
  <si>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</si>
  <si>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</si>
  <si>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</si>
  <si>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</si>
  <si>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</si>
  <si>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</si>
  <si>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</si>
  <si>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</si>
  <si>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</si>
  <si>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</si>
  <si>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</si>
  <si>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</si>
  <si>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</si>
  <si>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</si>
  <si>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</si>
  <si>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</si>
  <si>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</si>
  <si>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</si>
  <si>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</si>
  <si>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</si>
  <si>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</si>
  <si>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</si>
  <si>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</si>
  <si>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</si>
  <si>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</si>
  <si>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</si>
  <si>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</si>
  <si>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</si>
  <si>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</si>
  <si>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</si>
  <si>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</si>
  <si>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</si>
  <si>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</si>
  <si>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</si>
  <si>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</si>
  <si>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</si>
  <si>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</si>
  <si>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</si>
  <si>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</si>
  <si>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</si>
  <si>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</si>
  <si>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</si>
  <si>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</si>
  <si>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</si>
  <si>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</si>
  <si>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</si>
  <si>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</si>
  <si>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</si>
  <si>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</si>
  <si>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</si>
  <si>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</si>
  <si>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</si>
  <si>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</si>
  <si>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</si>
  <si>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</si>
  <si>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</si>
  <si>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</si>
  <si>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</si>
  <si>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</si>
  <si>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</si>
  <si>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</si>
  <si>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</si>
  <si>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</si>
  <si>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</si>
  <si>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</si>
  <si>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</si>
  <si>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</si>
  <si>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</si>
  <si>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</si>
  <si>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</si>
  <si>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</si>
  <si>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</si>
  <si>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</si>
  <si>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</si>
  <si>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</si>
  <si>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</si>
  <si>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</si>
  <si>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</si>
  <si>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</si>
  <si>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</si>
  <si>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</si>
  <si>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</si>
  <si>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</si>
  <si>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</si>
  <si>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</si>
  <si>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</si>
  <si>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</si>
  <si>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</si>
  <si>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</si>
  <si>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</si>
  <si>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</si>
  <si>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</si>
  <si>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</si>
  <si>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</si>
  <si>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</si>
  <si>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</si>
  <si>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</si>
  <si>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</si>
  <si>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</si>
  <si>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</si>
  <si>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</si>
  <si>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</si>
  <si>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</si>
  <si>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</si>
  <si>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</si>
  <si>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</si>
  <si>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</si>
  <si>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</si>
  <si>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</si>
  <si>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</si>
  <si>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</si>
  <si>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</si>
  <si>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</si>
  <si>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</si>
  <si>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</si>
  <si>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</si>
  <si>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</si>
  <si>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</si>
  <si>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</si>
  <si>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</si>
  <si>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</si>
  <si>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</si>
  <si>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</si>
  <si>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</si>
  <si>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</si>
  <si>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</si>
  <si>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</si>
  <si>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</si>
  <si>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</si>
  <si>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</si>
  <si>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</si>
  <si>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</si>
  <si>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</si>
  <si>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</si>
  <si>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</si>
  <si>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</si>
  <si>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</si>
  <si>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</si>
  <si>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</si>
  <si>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</si>
  <si>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</si>
  <si>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</si>
  <si>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</si>
  <si>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</si>
  <si>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</si>
  <si>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</si>
  <si>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</si>
  <si>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</si>
  <si>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</si>
  <si>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</si>
  <si>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</si>
  <si>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</si>
  <si>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</si>
  <si>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</si>
  <si>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</si>
  <si>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</si>
  <si>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</si>
  <si>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</si>
  <si>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</si>
  <si>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</si>
  <si>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</si>
  <si>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</si>
  <si>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</si>
  <si>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</si>
  <si>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</si>
  <si>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</si>
  <si>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</si>
  <si>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</si>
  <si>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</si>
  <si>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</si>
  <si>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</si>
  <si>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</si>
  <si>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</si>
  <si>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</si>
  <si>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</si>
  <si>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</si>
  <si>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</si>
  <si>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</si>
  <si>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</si>
  <si>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</si>
  <si>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</si>
  <si>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</si>
  <si>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</si>
  <si>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</si>
  <si>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</si>
  <si>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</si>
  <si>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</si>
  <si>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</si>
  <si>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</si>
  <si>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</si>
  <si>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</si>
  <si>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</si>
  <si>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</si>
  <si>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</si>
  <si>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</si>
  <si>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</si>
  <si>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</si>
  <si>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</si>
  <si>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</si>
  <si>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</si>
  <si>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</si>
  <si>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</si>
  <si>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</si>
  <si>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</si>
  <si>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</si>
  <si>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</si>
  <si>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</si>
  <si>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</si>
  <si>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</si>
  <si>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</si>
  <si>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</si>
  <si>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</si>
  <si>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</si>
  <si>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</si>
  <si>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</si>
  <si>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</si>
  <si>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</si>
  <si>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</si>
  <si>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</si>
  <si>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</si>
  <si>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</si>
  <si>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</si>
  <si>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</si>
  <si>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</si>
  <si>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</si>
  <si>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</si>
  <si>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</si>
  <si>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</si>
  <si>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</si>
  <si>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</si>
  <si>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</si>
  <si>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</si>
  <si>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</si>
  <si>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</si>
  <si>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</si>
  <si>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</si>
  <si>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</si>
  <si>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</si>
  <si>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</si>
  <si>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</si>
  <si>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</si>
  <si>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</si>
  <si>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</si>
  <si>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</si>
  <si>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</si>
  <si>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</si>
  <si>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</si>
  <si>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</si>
  <si>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</si>
  <si>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</si>
  <si>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</si>
  <si>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</si>
  <si>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</si>
  <si>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</si>
  <si>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</si>
  <si>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</si>
  <si>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</si>
  <si>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</si>
  <si>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</si>
  <si>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</si>
  <si>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</si>
  <si>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</si>
  <si>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</si>
  <si>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</si>
  <si>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</si>
  <si>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</si>
  <si>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</si>
  <si>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</si>
  <si>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</si>
  <si>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</si>
  <si>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</si>
  <si>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</si>
  <si>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</si>
  <si>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</si>
  <si>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</si>
  <si>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</si>
  <si>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</si>
  <si>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</si>
  <si>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</si>
  <si>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</si>
  <si>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</si>
  <si>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</si>
  <si>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</si>
  <si>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</si>
  <si>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</si>
  <si>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</si>
  <si>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</si>
  <si>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</si>
  <si>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</si>
  <si>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</si>
  <si>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</si>
  <si>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</si>
  <si>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</si>
  <si>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</si>
  <si>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</si>
  <si>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</si>
  <si>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</si>
  <si>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</si>
  <si>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</si>
  <si>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</si>
  <si>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</si>
  <si>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</si>
  <si>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</si>
  <si>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</si>
  <si>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</si>
  <si>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</si>
  <si>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</si>
  <si>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</si>
  <si>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</si>
  <si>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</si>
  <si>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</si>
  <si>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</si>
  <si>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</si>
  <si>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</si>
  <si>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</si>
  <si>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</si>
  <si>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</si>
  <si>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</si>
  <si>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</si>
  <si>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</si>
  <si>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</si>
  <si>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</si>
  <si>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</si>
  <si>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</si>
  <si>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</si>
  <si>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</si>
  <si>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</si>
  <si>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</si>
  <si>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</si>
  <si>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</si>
  <si>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</si>
  <si>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</si>
  <si>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</si>
  <si>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</si>
  <si>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</si>
  <si>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</si>
  <si>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</si>
  <si>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</si>
  <si>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</si>
  <si>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</si>
  <si>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</si>
  <si>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</si>
  <si>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</si>
  <si>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</si>
  <si>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</si>
  <si>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</si>
  <si>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</si>
  <si>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</si>
  <si>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</si>
  <si>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</si>
  <si>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</si>
  <si>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</si>
  <si>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</si>
  <si>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</si>
  <si>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</si>
  <si>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</si>
  <si>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</si>
  <si>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</si>
  <si>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</si>
  <si>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</si>
  <si>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</si>
  <si>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</si>
  <si>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</si>
  <si>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</si>
  <si>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</si>
  <si>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</si>
  <si>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</si>
  <si>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</si>
  <si>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</si>
  <si>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</si>
  <si>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</si>
  <si>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</si>
  <si>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</si>
  <si>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</si>
  <si>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</si>
  <si>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</si>
  <si>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</si>
  <si>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</si>
  <si>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</si>
  <si>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</si>
  <si>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</si>
  <si>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</si>
  <si>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</si>
  <si>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</si>
  <si>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</si>
  <si>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</si>
  <si>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</si>
  <si>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</si>
  <si>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</si>
  <si>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</si>
  <si>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</si>
  <si>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</si>
  <si>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</si>
  <si>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</si>
  <si>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</si>
  <si>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</si>
  <si>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</si>
  <si>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</si>
  <si>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</si>
  <si>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</si>
  <si>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</si>
  <si>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</si>
  <si>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</si>
  <si>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</si>
  <si>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</si>
  <si>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</si>
  <si>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</si>
  <si>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</si>
  <si>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</si>
  <si>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</si>
  <si>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</si>
  <si>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</si>
  <si>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</si>
  <si>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</si>
  <si>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</si>
  <si>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</si>
  <si>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</si>
  <si>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</si>
  <si>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</si>
  <si>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</si>
  <si>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</si>
  <si>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</si>
  <si>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</si>
  <si>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</si>
  <si>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</si>
  <si>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</si>
  <si>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</si>
  <si>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</si>
  <si>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</si>
  <si>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</si>
  <si>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</si>
  <si>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</si>
  <si>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</si>
  <si>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</si>
  <si>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</si>
  <si>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</si>
  <si>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</si>
  <si>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</si>
  <si>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</si>
  <si>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</si>
  <si>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</si>
  <si>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</si>
  <si>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</si>
  <si>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</si>
  <si>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</si>
  <si>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</si>
  <si>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</si>
  <si>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</si>
  <si>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</si>
  <si>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</si>
  <si>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</si>
  <si>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</si>
  <si>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</si>
  <si>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</si>
  <si>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</si>
  <si>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</si>
  <si>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</si>
  <si>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</si>
  <si>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</si>
  <si>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</si>
  <si>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</si>
  <si>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</si>
  <si>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</si>
  <si>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</si>
  <si>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</si>
  <si>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</si>
  <si>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</si>
  <si>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</si>
  <si>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</si>
  <si>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</si>
  <si>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</si>
  <si>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</si>
  <si>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</si>
  <si>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</si>
  <si>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</si>
  <si>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</si>
  <si>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</si>
  <si>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</si>
  <si>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</si>
  <si>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</si>
  <si>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</si>
  <si>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</si>
  <si>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</si>
  <si>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</si>
  <si>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</si>
  <si>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</si>
  <si>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</si>
  <si>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</si>
  <si>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</si>
  <si>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</si>
  <si>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</si>
  <si>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</si>
  <si>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</si>
  <si>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</si>
  <si>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</si>
  <si>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</si>
  <si>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</si>
  <si>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</si>
  <si>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</si>
  <si>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</si>
  <si>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</si>
  <si>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</si>
  <si>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</si>
  <si>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</si>
  <si>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</si>
  <si>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</si>
  <si>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</si>
  <si>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</si>
  <si>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</si>
  <si>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</si>
  <si>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</si>
  <si>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</si>
  <si>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</si>
  <si>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</si>
  <si>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</si>
  <si>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</si>
  <si>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</si>
  <si>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</si>
  <si>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</si>
  <si>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</si>
  <si>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</si>
  <si>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</si>
  <si>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</si>
  <si>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</si>
  <si>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</si>
  <si>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</si>
  <si>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</si>
  <si>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</si>
  <si>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</si>
  <si>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</si>
  <si>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</si>
  <si>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</si>
  <si>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</si>
  <si>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</si>
  <si>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</si>
  <si>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</si>
  <si>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</si>
  <si>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</si>
  <si>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</si>
  <si>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</si>
  <si>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</si>
  <si>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</si>
  <si>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</si>
  <si>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</si>
  <si>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</si>
  <si>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</si>
  <si>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</si>
  <si>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</si>
  <si>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</si>
  <si>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</si>
  <si>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</si>
  <si>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</si>
  <si>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</si>
  <si>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</si>
  <si>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</si>
  <si>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</si>
  <si>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</si>
  <si>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</si>
  <si>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</si>
  <si>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</si>
  <si>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</si>
  <si>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</si>
  <si>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</si>
  <si>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</si>
  <si>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</si>
  <si>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</si>
  <si>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</si>
  <si>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</si>
  <si>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</si>
  <si>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</si>
  <si>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</si>
  <si>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</si>
  <si>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</si>
  <si>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</si>
  <si>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</si>
  <si>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</si>
  <si>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</si>
  <si>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</si>
  <si>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</si>
  <si>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</si>
  <si>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</si>
  <si>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</si>
  <si>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</si>
  <si>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</si>
  <si>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</si>
  <si>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</si>
  <si>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</si>
  <si>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</si>
  <si>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</si>
  <si>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</si>
  <si>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</si>
  <si>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</si>
  <si>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</si>
  <si>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</si>
  <si>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</si>
  <si>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</si>
  <si>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</si>
  <si>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</si>
  <si>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</si>
  <si>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</si>
  <si>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</si>
  <si>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</si>
  <si>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</si>
  <si>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</si>
  <si>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</si>
  <si>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</si>
  <si>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</si>
  <si>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</si>
  <si>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</si>
  <si>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</si>
  <si>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</si>
  <si>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</si>
  <si>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</si>
  <si>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</si>
  <si>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</si>
  <si>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</si>
  <si>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</si>
  <si>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</si>
  <si>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</si>
  <si>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</si>
  <si>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</si>
  <si>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</si>
  <si>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</si>
  <si>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</si>
  <si>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</si>
  <si>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</si>
  <si>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</si>
  <si>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</si>
  <si>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</si>
  <si>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</si>
  <si>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</si>
  <si>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</si>
  <si>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</si>
  <si>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</si>
  <si>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</si>
  <si>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</si>
  <si>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</si>
  <si>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</si>
  <si>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</si>
  <si>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</si>
  <si>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</si>
  <si>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</si>
  <si>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</si>
  <si>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</si>
  <si>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</si>
  <si>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</si>
  <si>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</si>
  <si>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</si>
  <si>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</si>
  <si>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</si>
  <si>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</si>
  <si>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</si>
  <si>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</si>
  <si>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</si>
  <si>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</si>
  <si>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</si>
  <si>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</si>
  <si>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</si>
  <si>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</si>
  <si>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</si>
  <si>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</si>
  <si>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</si>
  <si>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</si>
  <si>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</si>
  <si>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</si>
  <si>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</si>
  <si>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</si>
  <si>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</si>
  <si>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</si>
  <si>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</si>
  <si>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</si>
  <si>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</si>
  <si>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</si>
  <si>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</si>
  <si>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</si>
  <si>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</si>
  <si>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</si>
  <si>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</si>
  <si>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</si>
  <si>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</si>
  <si>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</si>
  <si>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</si>
  <si>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</si>
  <si>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</si>
  <si>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</si>
  <si>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</si>
  <si>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</si>
  <si>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</si>
  <si>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</si>
  <si>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</si>
  <si>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</si>
  <si>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</si>
  <si>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</si>
  <si>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</si>
  <si>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</si>
  <si>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</si>
  <si>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</si>
  <si>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</si>
  <si>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</si>
  <si>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</si>
  <si>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</si>
  <si>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</si>
  <si>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</si>
  <si>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</si>
  <si>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</si>
  <si>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</si>
  <si>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</si>
  <si>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</si>
  <si>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</si>
  <si>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</si>
  <si>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</si>
  <si>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</si>
  <si>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</si>
  <si>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</si>
  <si>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</si>
  <si>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</si>
  <si>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</si>
  <si>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</si>
  <si>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</si>
  <si>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</si>
  <si>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</si>
  <si>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</si>
  <si>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</si>
  <si>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</si>
  <si>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</si>
  <si>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</si>
  <si>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</si>
  <si>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</si>
  <si>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</si>
  <si>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</si>
  <si>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</si>
  <si>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</si>
  <si>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</si>
  <si>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</si>
  <si>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</si>
  <si>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</si>
  <si>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</si>
  <si>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</si>
  <si>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</si>
  <si>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</si>
  <si>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</si>
  <si>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</si>
  <si>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</si>
  <si>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</si>
  <si>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</si>
  <si>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</si>
  <si>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</si>
  <si>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</si>
  <si>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</si>
  <si>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</si>
  <si>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</si>
  <si>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</si>
  <si>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</si>
  <si>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</si>
  <si>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</si>
  <si>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</si>
  <si>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</si>
  <si>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</si>
  <si>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</si>
  <si>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</si>
  <si>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</si>
  <si>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</si>
  <si>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</si>
  <si>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</si>
  <si>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</si>
  <si>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</si>
  <si>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</si>
  <si>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</si>
  <si>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</si>
  <si>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</si>
  <si>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</si>
  <si>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</si>
  <si>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</si>
  <si>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</si>
  <si>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</si>
  <si>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</si>
  <si>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</si>
  <si>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</si>
  <si>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</si>
  <si>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</si>
  <si>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</si>
  <si>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</si>
  <si>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</si>
  <si>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</si>
  <si>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</si>
  <si>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</si>
  <si>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</si>
  <si>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</si>
  <si>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</si>
  <si>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</si>
  <si>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</si>
  <si>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</si>
  <si>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</si>
  <si>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</si>
  <si>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</si>
  <si>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</si>
  <si>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</si>
  <si>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</si>
  <si>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</si>
  <si>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</si>
  <si>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</si>
  <si>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</si>
  <si>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</si>
  <si>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</si>
  <si>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</si>
  <si>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</si>
  <si>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</si>
  <si>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</si>
  <si>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</si>
  <si>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</si>
  <si>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</si>
  <si>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</si>
  <si>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</si>
  <si>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</si>
  <si>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</si>
  <si>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</si>
  <si>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</si>
  <si>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</si>
  <si>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</si>
  <si>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</si>
  <si>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</si>
  <si>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</si>
  <si>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</si>
  <si>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</si>
  <si>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</si>
  <si>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</si>
  <si>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</si>
  <si>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</si>
  <si>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</si>
  <si>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</si>
  <si>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</si>
  <si>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</si>
  <si>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</si>
  <si>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</si>
  <si>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</si>
  <si>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</si>
  <si>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</si>
  <si>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</si>
  <si>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</si>
  <si>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</si>
  <si>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</si>
  <si>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</si>
  <si>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</si>
  <si>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</si>
  <si>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</si>
  <si>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</si>
  <si>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</si>
  <si>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</si>
  <si>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</si>
  <si>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</si>
  <si>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</si>
  <si>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</si>
  <si>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</si>
  <si>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</si>
  <si>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</si>
  <si>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</si>
  <si>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</si>
  <si>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</si>
  <si>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</si>
  <si>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</si>
  <si>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</si>
  <si>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</si>
  <si>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</si>
  <si>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</si>
  <si>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</si>
  <si>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</si>
  <si>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</si>
  <si>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</si>
  <si>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</si>
  <si>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</si>
  <si>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</si>
  <si>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</si>
  <si>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</si>
  <si>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</si>
  <si>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</si>
  <si>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</si>
  <si>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</si>
  <si>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</si>
  <si>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</si>
  <si>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</si>
  <si>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</si>
  <si>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</si>
  <si>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</si>
  <si>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</si>
  <si>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</si>
  <si>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</si>
  <si>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</si>
  <si>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</si>
  <si>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</si>
  <si>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</si>
  <si>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</si>
  <si>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</si>
  <si>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</si>
  <si>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</si>
  <si>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</si>
  <si>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</si>
  <si>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</si>
  <si>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</si>
  <si>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</si>
  <si>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</si>
  <si>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</si>
  <si>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</si>
  <si>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</si>
  <si>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</si>
  <si>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</si>
  <si>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</si>
  <si>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</si>
  <si>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</si>
  <si>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</si>
  <si>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</si>
  <si>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</si>
  <si>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</si>
  <si>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</si>
  <si>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</si>
  <si>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</si>
  <si>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</si>
  <si>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</si>
  <si>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</si>
  <si>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</si>
  <si>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</si>
  <si>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</si>
  <si>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</si>
  <si>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</si>
  <si>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</si>
  <si>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</si>
  <si>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</si>
  <si>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</si>
  <si>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</si>
  <si>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</si>
  <si>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</si>
  <si>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</si>
  <si>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</si>
  <si>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</si>
  <si>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</si>
  <si>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</si>
  <si>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</si>
  <si>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</si>
  <si>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</si>
  <si>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</si>
  <si>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</si>
  <si>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</si>
  <si>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</si>
  <si>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</si>
  <si>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</si>
  <si>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</si>
  <si>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</si>
  <si>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</si>
  <si>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</si>
  <si>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</si>
  <si>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</si>
  <si>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</si>
  <si>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</si>
  <si>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</si>
  <si>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</si>
  <si>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</si>
  <si>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</si>
  <si>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</si>
  <si>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</si>
  <si>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</si>
  <si>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</si>
  <si>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</si>
  <si>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</si>
  <si>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</si>
  <si>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</si>
  <si>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</si>
  <si>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</si>
  <si>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</si>
  <si>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</si>
  <si>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</si>
  <si>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</si>
  <si>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</si>
  <si>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</si>
  <si>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</si>
  <si>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</si>
  <si>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</si>
  <si>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</si>
  <si>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</si>
  <si>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</si>
  <si>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</si>
  <si>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</si>
  <si>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</si>
  <si>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</si>
  <si>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</si>
  <si>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</si>
  <si>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</si>
  <si>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</si>
  <si>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</si>
  <si>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</si>
  <si>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</si>
  <si>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</si>
  <si>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</si>
  <si>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</si>
  <si>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</si>
  <si>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</si>
  <si>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</si>
  <si>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</si>
  <si>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</si>
  <si>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</si>
  <si>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</si>
  <si>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</si>
  <si>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</si>
  <si>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</si>
  <si>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</si>
  <si>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</si>
  <si>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</si>
  <si>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</si>
  <si>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</si>
  <si>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</si>
  <si>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</si>
  <si>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</si>
  <si>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</si>
  <si>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</si>
  <si>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</si>
  <si>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</si>
  <si>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</si>
  <si>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</si>
  <si>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</si>
  <si>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</si>
  <si>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</si>
  <si>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</si>
  <si>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</si>
  <si>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</si>
  <si>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</si>
  <si>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</si>
  <si>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</si>
  <si>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</si>
  <si>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</si>
  <si>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</si>
  <si>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</si>
  <si>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</si>
  <si>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</si>
  <si>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</si>
  <si>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</si>
  <si>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</si>
  <si>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</si>
  <si>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</si>
  <si>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</si>
  <si>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</si>
  <si>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</si>
  <si>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</si>
  <si>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</si>
  <si>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</si>
  <si>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</si>
  <si>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</si>
  <si>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</si>
  <si>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</si>
  <si>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</si>
  <si>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</si>
  <si>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</si>
  <si>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</si>
  <si>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</si>
  <si>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</si>
  <si>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</si>
  <si>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</si>
  <si>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</si>
  <si>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</si>
  <si>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</si>
  <si>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</si>
  <si>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</si>
  <si>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</si>
  <si>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</si>
  <si>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</si>
  <si>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</si>
  <si>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</si>
  <si>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</si>
  <si>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</si>
  <si>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</si>
  <si>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</si>
  <si>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</si>
  <si>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</si>
  <si>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</si>
  <si>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</si>
  <si>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</si>
  <si>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</si>
  <si>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</si>
  <si>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</si>
  <si>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</si>
  <si>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</si>
  <si>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</si>
  <si>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</si>
  <si>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</si>
  <si>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</si>
  <si>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</si>
  <si>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</si>
  <si>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</si>
  <si>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</si>
  <si>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</si>
  <si>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</si>
  <si>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</si>
  <si>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</si>
  <si>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</si>
  <si>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</si>
  <si>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</si>
  <si>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</si>
  <si>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</si>
  <si>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</si>
  <si>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</si>
  <si>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</si>
  <si>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</si>
  <si>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</si>
  <si>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</si>
  <si>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</si>
  <si>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</si>
  <si>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</si>
  <si>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</si>
  <si>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</si>
  <si>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</si>
  <si>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</si>
  <si>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</si>
  <si>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</si>
  <si>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</si>
  <si>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</si>
  <si>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</si>
  <si>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</si>
  <si>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</si>
  <si>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</si>
  <si>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</si>
  <si>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</si>
  <si>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</si>
  <si>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</si>
  <si>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</si>
  <si>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</si>
  <si>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</si>
  <si>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</si>
  <si>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</si>
  <si>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</si>
  <si>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</si>
  <si>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</si>
  <si>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</si>
  <si>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</si>
  <si>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</si>
  <si>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</si>
  <si>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</si>
  <si>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</si>
  <si>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</si>
  <si>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</si>
  <si>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</si>
  <si>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</si>
  <si>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</si>
  <si>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</si>
  <si>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</si>
  <si>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</si>
  <si>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</si>
  <si>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</si>
  <si>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</si>
  <si>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</si>
  <si>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</si>
  <si>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</si>
  <si>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</si>
  <si>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</si>
  <si>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</si>
  <si>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</si>
  <si>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</si>
  <si>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</si>
  <si>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</si>
  <si>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</si>
  <si>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</si>
  <si>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</si>
  <si>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</si>
  <si>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</si>
  <si>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</si>
  <si>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</si>
  <si>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</si>
  <si>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</si>
  <si>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</si>
  <si>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</si>
  <si>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</si>
  <si>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</si>
  <si>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</si>
  <si>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</si>
  <si>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</si>
  <si>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</si>
  <si>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</si>
  <si>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</si>
  <si>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</si>
  <si>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</si>
  <si>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</si>
  <si>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</si>
  <si>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</si>
  <si>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</si>
  <si>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</si>
  <si>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</si>
  <si>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</si>
  <si>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</si>
  <si>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</si>
  <si>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</si>
  <si>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</si>
  <si>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</si>
  <si>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</si>
  <si>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</si>
  <si>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</si>
  <si>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</si>
  <si>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</si>
  <si>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</si>
  <si>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</si>
  <si>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</si>
  <si>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</si>
  <si>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</si>
  <si>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</si>
  <si>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</si>
  <si>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</si>
  <si>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</si>
  <si>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</si>
  <si>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</si>
  <si>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</si>
  <si>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</si>
  <si>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</si>
  <si>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</si>
  <si>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</si>
  <si>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</si>
  <si>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</si>
  <si>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</si>
  <si>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</si>
  <si>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</si>
  <si>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</si>
  <si>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</si>
  <si>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</si>
  <si>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</si>
  <si>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</si>
  <si>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</si>
  <si>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</si>
  <si>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</si>
  <si>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</si>
  <si>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</si>
  <si>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</si>
  <si>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</si>
  <si>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</si>
  <si>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</si>
  <si>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</si>
  <si>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</si>
  <si>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</si>
  <si>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</si>
  <si>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</si>
  <si>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</si>
  <si>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</si>
  <si>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</si>
  <si>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</si>
  <si>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</si>
  <si>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</si>
  <si>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</si>
  <si>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</si>
  <si>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</si>
  <si>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</si>
  <si>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</si>
  <si>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</si>
  <si>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</si>
  <si>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</si>
  <si>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</si>
  <si>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</si>
  <si>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</si>
  <si>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</si>
  <si>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</si>
  <si>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</si>
  <si>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</si>
  <si>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</si>
  <si>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</si>
  <si>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</si>
  <si>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</si>
  <si>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</si>
  <si>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</si>
  <si>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</si>
  <si>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</si>
  <si>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</si>
  <si>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</si>
  <si>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</si>
  <si>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</si>
  <si>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</si>
  <si>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</si>
  <si>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</si>
  <si>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</si>
  <si>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</si>
  <si>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</si>
  <si>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</si>
  <si>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</si>
  <si>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</si>
  <si>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</si>
  <si>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</si>
  <si>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</si>
  <si>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</si>
  <si>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</si>
  <si>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</si>
  <si>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</si>
  <si>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</si>
  <si>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</si>
  <si>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</si>
  <si>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</si>
  <si>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</si>
  <si>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</si>
  <si>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</si>
  <si>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</si>
  <si>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</si>
  <si>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</si>
  <si>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</si>
  <si>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</si>
  <si>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</si>
  <si>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</si>
  <si>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</si>
  <si>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</si>
  <si>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</si>
  <si>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</si>
  <si>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</si>
  <si>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</si>
  <si>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</si>
  <si>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</si>
  <si>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</si>
  <si>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</si>
  <si>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</si>
  <si>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</si>
  <si>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</si>
  <si>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</si>
  <si>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</si>
  <si>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</si>
  <si>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</si>
  <si>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</si>
  <si>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</si>
  <si>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</si>
  <si>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</si>
  <si>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</si>
  <si>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</si>
  <si>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</si>
  <si>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</si>
  <si>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</si>
  <si>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</si>
  <si>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</si>
  <si>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</si>
  <si>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</si>
  <si>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</si>
  <si>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</si>
  <si>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</si>
  <si>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</si>
  <si>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</si>
  <si>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</si>
  <si>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</si>
  <si>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</si>
  <si>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</si>
  <si>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</si>
  <si>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</si>
  <si>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</si>
  <si>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</si>
  <si>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</si>
  <si>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</si>
  <si>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</si>
  <si>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</si>
  <si>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</si>
  <si>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</si>
  <si>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</si>
  <si>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</si>
  <si>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</si>
  <si>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</si>
  <si>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</si>
  <si>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</si>
  <si>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</si>
  <si>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</si>
  <si>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</si>
  <si>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</si>
  <si>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</si>
  <si>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</si>
  <si>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</si>
  <si>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</si>
  <si>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</si>
  <si>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</si>
  <si>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</si>
  <si>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</si>
  <si>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</si>
  <si>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</si>
  <si>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</si>
  <si>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</si>
  <si>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</si>
  <si>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</si>
  <si>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</si>
  <si>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</si>
  <si>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</si>
  <si>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</si>
  <si>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</si>
  <si>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</si>
  <si>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</si>
  <si>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</si>
  <si>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</si>
  <si>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</si>
  <si>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</si>
  <si>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</si>
  <si>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</si>
  <si>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</si>
  <si>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</si>
  <si>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</si>
  <si>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</si>
  <si>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</si>
  <si>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</si>
  <si>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</si>
  <si>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</si>
  <si>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</si>
  <si>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</si>
  <si>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</si>
  <si>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</si>
  <si>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</si>
  <si>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</si>
  <si>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</si>
  <si>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</si>
  <si>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</si>
  <si>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</si>
  <si>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</si>
  <si>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</si>
  <si>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</si>
  <si>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</si>
  <si>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</si>
  <si>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</si>
  <si>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</si>
  <si>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</si>
  <si>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</si>
  <si>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</si>
  <si>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</si>
  <si>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</si>
  <si>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</si>
  <si>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</si>
  <si>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</si>
  <si>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</si>
  <si>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</si>
  <si>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</si>
  <si>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</si>
  <si>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</si>
  <si>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</si>
  <si>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</si>
  <si>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</si>
  <si>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</si>
  <si>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</si>
  <si>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</si>
  <si>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</si>
  <si>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</si>
  <si>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</si>
  <si>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</si>
  <si>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</si>
  <si>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</si>
  <si>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</si>
  <si>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</si>
  <si>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</si>
  <si>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</si>
  <si>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</si>
  <si>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</si>
  <si>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</si>
  <si>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</si>
  <si>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</si>
  <si>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</si>
  <si>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</si>
  <si>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</si>
  <si>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</si>
  <si>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</si>
  <si>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</si>
  <si>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</si>
  <si>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</si>
  <si>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</si>
  <si>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</si>
  <si>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</si>
  <si>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</si>
  <si>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</si>
  <si>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</si>
  <si>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</si>
  <si>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</si>
  <si>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</si>
  <si>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</si>
  <si>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</si>
  <si>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</si>
  <si>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</si>
  <si>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</si>
  <si>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</si>
  <si>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</si>
  <si>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</si>
  <si>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</si>
  <si>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</si>
  <si>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</si>
  <si>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</si>
  <si>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</si>
  <si>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</si>
  <si>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</si>
  <si>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</si>
  <si>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</si>
  <si>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</si>
  <si>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</si>
  <si>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</si>
  <si>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</si>
  <si>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</si>
  <si>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</si>
  <si>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</si>
  <si>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</si>
  <si>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</si>
  <si>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</si>
  <si>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</si>
  <si>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</si>
  <si>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</si>
  <si>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</si>
  <si>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</si>
  <si>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</si>
  <si>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</si>
  <si>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</si>
  <si>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</si>
  <si>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</si>
  <si>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</si>
  <si>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</si>
  <si>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</si>
  <si>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</si>
  <si>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</si>
  <si>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</si>
  <si>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</si>
  <si>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</si>
  <si>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</si>
  <si>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</si>
  <si>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</si>
  <si>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</si>
  <si>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</si>
  <si>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</si>
  <si>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</si>
  <si>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</si>
  <si>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</si>
  <si>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</si>
  <si>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</si>
  <si>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</si>
  <si>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</si>
  <si>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</si>
  <si>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</si>
  <si>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</si>
  <si>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</si>
  <si>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</si>
  <si>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</si>
  <si>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</si>
  <si>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</si>
  <si>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</si>
  <si>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</si>
  <si>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</si>
  <si>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</si>
  <si>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</si>
  <si>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</si>
  <si>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</si>
  <si>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</si>
  <si>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</si>
  <si>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</si>
  <si>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</si>
  <si>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</si>
  <si>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</si>
  <si>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</si>
  <si>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</si>
  <si>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</si>
  <si>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</si>
  <si>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</si>
  <si>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</si>
  <si>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</si>
  <si>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</si>
  <si>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</si>
  <si>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</si>
  <si>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</si>
  <si>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</si>
  <si>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</si>
  <si>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</si>
  <si>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</si>
  <si>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</si>
  <si>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</si>
  <si>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</si>
  <si>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</si>
  <si>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</si>
  <si>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</si>
  <si>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</si>
  <si>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</si>
  <si>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</si>
  <si>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</si>
  <si>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</si>
  <si>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</si>
  <si>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</si>
  <si>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</si>
  <si>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</si>
  <si>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</si>
  <si>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</si>
  <si>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</si>
  <si>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</si>
  <si>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</si>
  <si>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</si>
  <si>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</si>
  <si>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</si>
  <si>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</si>
  <si>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</si>
  <si>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</si>
  <si>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</si>
  <si>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</si>
  <si>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</si>
  <si>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</si>
  <si>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</si>
  <si>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</si>
  <si>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</si>
  <si>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</si>
  <si>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</si>
  <si>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</si>
  <si>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</si>
  <si>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</si>
  <si>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</si>
  <si>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</si>
  <si>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</si>
  <si>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</si>
  <si>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</si>
  <si>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</si>
  <si>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</si>
  <si>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</si>
  <si>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</si>
  <si>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</si>
  <si>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</si>
  <si>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</si>
  <si>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</si>
  <si>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</si>
  <si>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</si>
  <si>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</si>
  <si>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</si>
  <si>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</si>
  <si>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</si>
  <si>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</si>
  <si>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</si>
  <si>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</si>
  <si>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</si>
  <si>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</si>
  <si>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</si>
  <si>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</si>
  <si>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</si>
  <si>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</si>
  <si>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</si>
  <si>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</si>
  <si>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</si>
  <si>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</si>
  <si>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</si>
  <si>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</si>
  <si>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</si>
  <si>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</si>
  <si>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</si>
  <si>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</si>
  <si>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</si>
  <si>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</si>
  <si>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</si>
  <si>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</si>
  <si>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</si>
  <si>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</si>
  <si>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</si>
  <si>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</si>
  <si>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</si>
  <si>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</si>
  <si>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</si>
  <si>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</si>
  <si>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</si>
  <si>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</si>
  <si>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</si>
  <si>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</si>
  <si>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</si>
  <si>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</si>
  <si>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</si>
  <si>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</si>
  <si>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</si>
  <si>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</si>
  <si>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</si>
  <si>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</si>
  <si>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</si>
  <si>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</si>
  <si>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</si>
  <si>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</si>
  <si>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</si>
  <si>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</si>
  <si>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</si>
  <si>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</si>
  <si>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</si>
  <si>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</si>
  <si>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</si>
  <si>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</si>
  <si>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</si>
  <si>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</si>
  <si>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</si>
  <si>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</si>
  <si>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</si>
  <si>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</si>
  <si>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</si>
  <si>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</si>
  <si>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</si>
  <si>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</si>
  <si>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</si>
  <si>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</si>
  <si>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</si>
  <si>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</si>
  <si>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</si>
  <si>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</si>
  <si>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</si>
  <si>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</si>
  <si>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</si>
  <si>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</si>
  <si>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</si>
  <si>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</si>
  <si>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</si>
  <si>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</si>
  <si>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</si>
  <si>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</si>
  <si>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</si>
  <si>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</si>
  <si>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</si>
  <si>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</si>
  <si>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</si>
  <si>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</si>
  <si>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</si>
  <si>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</si>
  <si>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</si>
  <si>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</si>
  <si>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</si>
  <si>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</si>
  <si>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</si>
  <si>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</si>
  <si>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</si>
  <si>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</si>
  <si>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</si>
  <si>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</si>
  <si>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</si>
  <si>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</si>
  <si>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</si>
  <si>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</si>
  <si>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</si>
  <si>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</si>
  <si>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</si>
  <si>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</si>
  <si>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</si>
  <si>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</si>
  <si>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</si>
  <si>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</si>
  <si>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</si>
  <si>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</si>
  <si>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</si>
  <si>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</si>
  <si>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</si>
  <si>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</si>
  <si>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</si>
  <si>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</si>
  <si>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</si>
  <si>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</si>
  <si>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</si>
  <si>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</si>
  <si>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</si>
  <si>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</si>
  <si>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</si>
  <si>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</si>
  <si>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</si>
  <si>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</si>
  <si>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</si>
  <si>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</si>
  <si>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</si>
  <si>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</si>
  <si>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</si>
  <si>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</si>
  <si>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</si>
  <si>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</si>
  <si>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</si>
  <si>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</si>
  <si>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</si>
  <si>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</si>
  <si>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</si>
  <si>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</si>
  <si>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</si>
  <si>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</si>
  <si>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</si>
  <si>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</si>
  <si>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</si>
  <si>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</si>
  <si>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</si>
  <si>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</si>
  <si>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</si>
  <si>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</si>
  <si>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</si>
  <si>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</si>
  <si>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</si>
  <si>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</si>
  <si>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</si>
  <si>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</si>
  <si>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</si>
  <si>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</si>
  <si>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</si>
  <si>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</si>
  <si>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</si>
  <si>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</si>
  <si>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</si>
  <si>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</si>
  <si>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</si>
  <si>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</si>
  <si>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</si>
  <si>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</si>
  <si>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</si>
  <si>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</si>
  <si>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</si>
  <si>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</si>
  <si>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</si>
  <si>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</si>
  <si>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</si>
  <si>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</si>
  <si>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</si>
  <si>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</si>
  <si>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</si>
  <si>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</si>
  <si>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</si>
  <si>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</si>
  <si>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</si>
  <si>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</si>
  <si>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</si>
  <si>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</si>
  <si>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</si>
  <si>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</si>
  <si>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</si>
  <si>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</si>
  <si>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</si>
  <si>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</si>
  <si>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</si>
  <si>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</si>
  <si>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</si>
  <si>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</si>
  <si>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</si>
  <si>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</si>
  <si>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</si>
  <si>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</si>
  <si>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</si>
  <si>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</si>
  <si>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</si>
  <si>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</si>
  <si>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</si>
  <si>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</si>
  <si>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</si>
  <si>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</si>
  <si>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</si>
  <si>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</si>
  <si>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</si>
  <si>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</si>
  <si>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</si>
  <si>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</si>
  <si>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</si>
  <si>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</si>
  <si>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</si>
  <si>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</si>
  <si>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</si>
  <si>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</si>
  <si>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</si>
  <si>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</si>
  <si>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</si>
  <si>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</si>
  <si>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</si>
  <si>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</si>
  <si>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</si>
  <si>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</si>
  <si>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</si>
  <si>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</si>
  <si>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</si>
  <si>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</si>
  <si>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</si>
  <si>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</si>
  <si>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</si>
  <si>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</si>
  <si>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</si>
  <si>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</si>
  <si>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</si>
  <si>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</si>
  <si>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</si>
  <si>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</si>
  <si>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</si>
  <si>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</si>
  <si>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</si>
  <si>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</si>
  <si>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</si>
  <si>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</si>
  <si>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</si>
  <si>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</si>
  <si>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</si>
  <si>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</si>
  <si>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</si>
  <si>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</si>
  <si>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</si>
  <si>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</si>
  <si>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</si>
  <si>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</si>
  <si>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</si>
  <si>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</si>
  <si>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</si>
  <si>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</si>
  <si>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</si>
  <si>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</si>
  <si>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</si>
  <si>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</si>
  <si>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</si>
  <si>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</si>
  <si>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</si>
  <si>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</si>
  <si>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</si>
  <si>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</si>
  <si>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</si>
  <si>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</si>
  <si>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</si>
  <si>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</si>
  <si>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</si>
  <si>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</si>
  <si>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</si>
  <si>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</si>
  <si>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</si>
  <si>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</si>
  <si>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</si>
  <si>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</si>
  <si>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</si>
  <si>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</si>
  <si>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</si>
  <si>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</si>
  <si>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</si>
  <si>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</si>
  <si>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</si>
  <si>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</si>
  <si>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</si>
  <si>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</si>
  <si>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</si>
  <si>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</si>
  <si>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</si>
  <si>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</si>
  <si>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</si>
  <si>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</si>
  <si>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</si>
  <si>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</si>
  <si>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</si>
  <si>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</si>
  <si>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</si>
  <si>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</si>
  <si>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</si>
  <si>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</si>
  <si>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</si>
  <si>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</si>
  <si>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</si>
  <si>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</si>
  <si>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</si>
  <si>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</si>
  <si>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</si>
  <si>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</si>
  <si>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</si>
  <si>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</si>
  <si>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</si>
  <si>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</si>
  <si>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</si>
  <si>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</si>
  <si>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</si>
  <si>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</si>
  <si>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</si>
  <si>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</si>
  <si>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</si>
  <si>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</si>
  <si>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</si>
  <si>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</si>
  <si>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</si>
  <si>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</si>
  <si>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</si>
  <si>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</si>
  <si>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</si>
  <si>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</si>
  <si>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</si>
  <si>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</si>
  <si>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</si>
  <si>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</si>
  <si>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</si>
  <si>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</si>
  <si>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</si>
  <si>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</si>
  <si>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</si>
  <si>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</si>
  <si>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</si>
  <si>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</si>
  <si>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</si>
  <si>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</si>
  <si>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</si>
  <si>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</si>
  <si>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</si>
  <si>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</si>
  <si>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</si>
  <si>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</si>
  <si>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</si>
  <si>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</si>
  <si>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</si>
  <si>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</si>
  <si>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</si>
  <si>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</si>
  <si>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</si>
  <si>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</si>
  <si>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</si>
  <si>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</si>
  <si>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</si>
  <si>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</si>
  <si>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</si>
  <si>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</si>
  <si>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</si>
  <si>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</si>
  <si>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</si>
  <si>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</si>
  <si>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</si>
  <si>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</si>
  <si>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</si>
  <si>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</si>
  <si>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</si>
  <si>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</si>
  <si>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</si>
  <si>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</si>
  <si>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</si>
  <si>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</si>
  <si>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</si>
  <si>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</si>
  <si>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</si>
  <si>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</si>
  <si>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</si>
  <si>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</si>
  <si>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</si>
  <si>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</si>
  <si>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</si>
  <si>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</si>
  <si>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</si>
  <si>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</si>
  <si>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</si>
  <si>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</si>
  <si>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</si>
  <si>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</si>
  <si>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</si>
  <si>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</si>
  <si>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</si>
  <si>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</si>
  <si>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</si>
  <si>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</si>
  <si>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</si>
  <si>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</si>
  <si>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</si>
  <si>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</si>
  <si>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</si>
  <si>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</si>
  <si>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</si>
  <si>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</si>
  <si>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</si>
  <si>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</si>
  <si>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</si>
  <si>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</si>
  <si>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</si>
  <si>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</si>
  <si>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</si>
  <si>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</si>
  <si>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</si>
  <si>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</si>
  <si>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</si>
  <si>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</si>
  <si>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</si>
  <si>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</si>
  <si>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</si>
  <si>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</si>
  <si>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</si>
  <si>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</si>
  <si>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</si>
  <si>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</si>
  <si>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</si>
  <si>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</si>
  <si>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</si>
  <si>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</si>
  <si>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</si>
  <si>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</si>
  <si>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</si>
  <si>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</si>
  <si>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</si>
  <si>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</si>
  <si>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</si>
  <si>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</si>
  <si>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</si>
  <si>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</si>
  <si>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</si>
  <si>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</si>
  <si>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</si>
  <si>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</si>
  <si>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</si>
  <si>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</si>
  <si>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</si>
  <si>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</si>
  <si>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</si>
  <si>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</si>
  <si>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</si>
  <si>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</si>
  <si>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</si>
  <si>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</si>
  <si>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</si>
  <si>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</si>
  <si>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</si>
  <si>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</si>
  <si>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</si>
  <si>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</si>
  <si>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</si>
  <si>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</si>
  <si>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</si>
  <si>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</si>
  <si>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</si>
  <si>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</si>
  <si>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</si>
  <si>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</si>
  <si>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</si>
  <si>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</si>
  <si>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</si>
  <si>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</si>
  <si>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</si>
  <si>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</si>
  <si>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</si>
  <si>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</si>
  <si>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</si>
  <si>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</si>
  <si>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</si>
  <si>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</si>
  <si>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</si>
  <si>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</si>
  <si>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</si>
  <si>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</si>
  <si>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</si>
  <si>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</si>
  <si>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</si>
  <si>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</si>
  <si>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</si>
  <si>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</si>
  <si>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</si>
  <si>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</si>
  <si>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</si>
  <si>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</si>
  <si>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</si>
  <si>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</si>
  <si>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</si>
  <si>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</si>
  <si>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</si>
  <si>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</si>
  <si>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</si>
  <si>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</si>
  <si>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</si>
  <si>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</si>
  <si>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</si>
  <si>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</si>
  <si>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</si>
  <si>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</si>
  <si>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</si>
  <si>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</si>
  <si>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</si>
  <si>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</si>
  <si>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</si>
  <si>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</si>
  <si>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</si>
  <si>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</si>
  <si>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</si>
  <si>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</si>
  <si>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</si>
  <si>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</si>
  <si>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</si>
  <si>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</si>
  <si>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</si>
  <si>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</si>
  <si>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</si>
  <si>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</si>
  <si>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</si>
  <si>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</si>
  <si>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</si>
  <si>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</si>
  <si>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</si>
  <si>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</si>
  <si>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</si>
  <si>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</si>
  <si>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</si>
  <si>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</si>
  <si>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</si>
  <si>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</si>
  <si>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</si>
  <si>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</si>
  <si>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</si>
  <si>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</si>
  <si>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</si>
  <si>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</si>
  <si>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</si>
  <si>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</si>
  <si>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</si>
  <si>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</si>
  <si>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</si>
  <si>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</si>
  <si>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</si>
  <si>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</si>
  <si>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</si>
  <si>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</si>
  <si>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</si>
  <si>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</si>
  <si>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</si>
  <si>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</si>
  <si>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</si>
  <si>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</si>
  <si>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</si>
  <si>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</si>
  <si>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</si>
  <si>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</si>
  <si>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</si>
  <si>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</si>
  <si>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</si>
  <si>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</si>
  <si>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</si>
  <si>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</si>
  <si>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</si>
  <si>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</si>
  <si>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</si>
  <si>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</si>
  <si>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</si>
  <si>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</si>
  <si>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</si>
  <si>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</si>
  <si>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</si>
  <si>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</si>
  <si>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</si>
  <si>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</si>
  <si>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</si>
  <si>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</si>
  <si>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</si>
  <si>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</si>
  <si>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</si>
  <si>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</si>
  <si>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</si>
  <si>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</si>
  <si>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</si>
  <si>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</si>
  <si>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</si>
  <si>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</si>
  <si>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</si>
  <si>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</si>
  <si>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</si>
  <si>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</si>
  <si>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</si>
  <si>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</si>
  <si>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</si>
  <si>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</si>
  <si>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</si>
  <si>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</si>
  <si>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</si>
  <si>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</si>
  <si>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</si>
  <si>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</si>
  <si>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</si>
  <si>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</si>
  <si>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</si>
  <si>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</si>
  <si>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</si>
  <si>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</si>
  <si>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</si>
  <si>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</si>
  <si>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</si>
  <si>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</si>
  <si>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</si>
  <si>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</si>
  <si>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</si>
  <si>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</si>
  <si>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</si>
  <si>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</si>
  <si>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</si>
  <si>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</si>
  <si>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</si>
  <si>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</si>
  <si>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</si>
  <si>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</si>
  <si>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</si>
  <si>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</si>
  <si>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</si>
  <si>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</si>
  <si>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</si>
  <si>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</si>
  <si>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</si>
  <si>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</si>
  <si>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</si>
  <si>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</si>
  <si>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</si>
  <si>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</si>
  <si>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</si>
  <si>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</si>
  <si>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</si>
  <si>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</si>
  <si>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</si>
  <si>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</si>
  <si>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</si>
  <si>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</si>
  <si>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</si>
  <si>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</si>
  <si>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</si>
  <si>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</si>
  <si>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</si>
  <si>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</si>
  <si>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</si>
  <si>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</si>
  <si>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</si>
  <si>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</si>
  <si>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</si>
  <si>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</si>
  <si>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</si>
  <si>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</si>
  <si>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</si>
  <si>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</si>
  <si>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</si>
  <si>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</si>
  <si>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</si>
  <si>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</si>
  <si>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</si>
  <si>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</si>
  <si>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</si>
  <si>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</si>
  <si>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</si>
  <si>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</si>
  <si>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</si>
  <si>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</si>
  <si>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</si>
  <si>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</si>
  <si>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</si>
  <si>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</si>
  <si>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</si>
  <si>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</si>
  <si>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</si>
  <si>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</si>
  <si>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</si>
  <si>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</si>
  <si>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</si>
  <si>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</si>
  <si>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</si>
  <si>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</si>
  <si>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</si>
  <si>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</si>
  <si>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</si>
  <si>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</si>
  <si>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</si>
  <si>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</si>
  <si>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</si>
  <si>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</si>
  <si>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</si>
  <si>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</si>
  <si>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</si>
  <si>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</si>
  <si>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</si>
  <si>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</si>
  <si>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</si>
  <si>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</si>
  <si>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</si>
  <si>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</si>
  <si>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</si>
  <si>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</si>
  <si>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</si>
  <si>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</si>
  <si>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</si>
  <si>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</si>
  <si>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</si>
  <si>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</si>
  <si>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</si>
  <si>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</si>
  <si>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</si>
  <si>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</si>
  <si>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</si>
  <si>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</si>
  <si>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</si>
  <si>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</si>
  <si>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</si>
  <si>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</si>
  <si>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</si>
  <si>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</si>
  <si>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</si>
  <si>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</si>
  <si>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</si>
  <si>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</si>
  <si>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</si>
  <si>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</si>
  <si>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</si>
  <si>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</si>
  <si>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</si>
  <si>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</si>
  <si>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</si>
  <si>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</si>
  <si>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</si>
  <si>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</si>
  <si>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</si>
  <si>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</si>
  <si>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</si>
  <si>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</si>
  <si>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</si>
  <si>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</si>
  <si>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</si>
  <si>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</si>
  <si>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</si>
  <si>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</si>
  <si>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</si>
  <si>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</si>
  <si>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</si>
  <si>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</si>
  <si>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</si>
  <si>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</si>
  <si>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</si>
  <si>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</si>
  <si>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</si>
  <si>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</si>
  <si>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</si>
  <si>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</si>
  <si>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</si>
  <si>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</si>
  <si>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</si>
  <si>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</si>
  <si>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</si>
  <si>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</si>
  <si>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</si>
  <si>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</si>
  <si>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</si>
  <si>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</si>
  <si>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</si>
  <si>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</si>
  <si>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</si>
  <si>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</si>
  <si>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</si>
  <si>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</si>
  <si>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</si>
  <si>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</si>
  <si>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</si>
  <si>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</si>
  <si>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</si>
  <si>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</si>
  <si>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</si>
  <si>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</si>
  <si>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</si>
  <si>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</si>
  <si>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</si>
  <si>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</si>
  <si>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</si>
  <si>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</si>
  <si>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</si>
  <si>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</si>
  <si>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</si>
  <si>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</si>
  <si>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</si>
  <si>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</si>
  <si>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</si>
  <si>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</si>
  <si>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</si>
  <si>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</si>
  <si>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</si>
  <si>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</si>
  <si>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</si>
  <si>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</si>
  <si>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</si>
  <si>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</si>
  <si>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</si>
  <si>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</si>
  <si>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</si>
  <si>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</si>
  <si>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</si>
  <si>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</si>
  <si>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</si>
  <si>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</si>
  <si>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</si>
  <si>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</si>
  <si>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</si>
  <si>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</si>
  <si>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</si>
  <si>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</si>
  <si>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</si>
  <si>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</si>
  <si>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</si>
  <si>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</si>
  <si>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</si>
  <si>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</si>
  <si>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</si>
  <si>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</si>
  <si>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</si>
  <si>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</si>
  <si>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</si>
  <si>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</si>
  <si>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</si>
  <si>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</si>
  <si>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</si>
  <si>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</si>
  <si>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</si>
  <si>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</si>
  <si>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</si>
  <si>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</si>
  <si>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</si>
  <si>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</si>
  <si>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</si>
  <si>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</si>
  <si>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</si>
  <si>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</si>
  <si>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</si>
  <si>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</si>
  <si>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</si>
  <si>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</si>
  <si>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</si>
  <si>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</si>
  <si>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</si>
  <si>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</si>
  <si>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</si>
  <si>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</si>
  <si>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</si>
  <si>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</si>
  <si>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</si>
  <si>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</si>
  <si>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</si>
  <si>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</si>
  <si>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</si>
  <si>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</si>
  <si>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</si>
  <si>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</si>
  <si>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</si>
  <si>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</si>
  <si>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</si>
  <si>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</si>
  <si>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</si>
  <si>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</si>
  <si>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</si>
  <si>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</si>
  <si>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</si>
  <si>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</si>
  <si>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</si>
  <si>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</si>
  <si>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</si>
  <si>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</si>
  <si>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</si>
  <si>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</si>
  <si>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</si>
  <si>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</si>
  <si>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</si>
  <si>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</si>
  <si>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</si>
  <si>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</si>
  <si>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</si>
  <si>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</si>
  <si>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</si>
  <si>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</si>
  <si>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</si>
  <si>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</si>
  <si>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</si>
  <si>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</si>
  <si>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</si>
  <si>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</si>
  <si>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</si>
  <si>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</si>
  <si>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</si>
  <si>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</si>
  <si>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</si>
  <si>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</si>
  <si>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</si>
  <si>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</si>
  <si>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</si>
  <si>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</si>
  <si>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</si>
  <si>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</si>
  <si>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</si>
  <si>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</si>
  <si>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</si>
  <si>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</si>
  <si>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</si>
  <si>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</si>
  <si>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</si>
  <si>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</si>
  <si>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</si>
  <si>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</si>
  <si>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</si>
  <si>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</si>
  <si>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</si>
  <si>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</si>
  <si>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</si>
  <si>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</si>
  <si>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</si>
  <si>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</si>
  <si>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</si>
  <si>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</si>
  <si>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</si>
  <si>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</si>
  <si>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</si>
  <si>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</si>
  <si>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</si>
  <si>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</si>
  <si>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</si>
  <si>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</si>
  <si>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</si>
  <si>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</si>
  <si>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</si>
  <si>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</si>
  <si>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</si>
  <si>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</si>
  <si>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</si>
  <si>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</si>
  <si>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</si>
  <si>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</si>
  <si>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</si>
  <si>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</si>
  <si>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</si>
  <si>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</si>
  <si>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</si>
  <si>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</si>
  <si>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</si>
  <si>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</si>
  <si>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</si>
  <si>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</si>
  <si>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</si>
  <si>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</si>
  <si>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</si>
  <si>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</si>
  <si>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</si>
  <si>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</si>
  <si>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</si>
  <si>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</si>
  <si>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</si>
  <si>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</si>
  <si>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</si>
  <si>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</si>
  <si>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</si>
  <si>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</si>
  <si>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</si>
  <si>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</si>
  <si>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</si>
  <si>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</si>
  <si>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</si>
  <si>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</si>
  <si>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</si>
  <si>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</si>
  <si>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</si>
  <si>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</si>
  <si>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</si>
  <si>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</si>
  <si>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</si>
  <si>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</si>
  <si>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</si>
  <si>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</si>
  <si>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</si>
  <si>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</si>
  <si>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</si>
  <si>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</si>
  <si>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</si>
  <si>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</si>
  <si>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</si>
  <si>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</si>
  <si>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</si>
  <si>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</si>
  <si>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</si>
  <si>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</si>
  <si>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</si>
  <si>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</si>
  <si>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</si>
  <si>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</si>
  <si>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</si>
  <si>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</si>
  <si>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</si>
  <si>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</si>
  <si>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</si>
  <si>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</si>
  <si>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</si>
  <si>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</si>
  <si>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</si>
  <si>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</si>
  <si>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</si>
  <si>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</si>
  <si>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</si>
  <si>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</si>
  <si>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</si>
  <si>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</si>
  <si>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</si>
  <si>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</si>
  <si>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</si>
  <si>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</si>
  <si>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</si>
  <si>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</si>
  <si>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</si>
  <si>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</si>
  <si>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</si>
  <si>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</si>
  <si>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</si>
  <si>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</si>
  <si>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</si>
  <si>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</si>
  <si>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</si>
  <si>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</si>
  <si>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</si>
  <si>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</si>
  <si>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</si>
  <si>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</si>
  <si>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</si>
  <si>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</si>
  <si>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</si>
  <si>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</si>
  <si>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</si>
  <si>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</si>
  <si>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</si>
  <si>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</si>
  <si>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</si>
  <si>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</si>
  <si>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</si>
  <si>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</si>
  <si>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</si>
  <si>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</si>
  <si>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</si>
  <si>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PO#</t>
  </si>
  <si>
    <t>XEM FILE DETAIL LIST SAU</t>
  </si>
  <si>
    <t>SH TRIMS</t>
  </si>
  <si>
    <t>ALL SS25 ITEMS</t>
  </si>
  <si>
    <t>ĐỔI 26/9</t>
  </si>
  <si>
    <t>SHOP LOCATOR CREW</t>
  </si>
  <si>
    <t>SHOP LOCATOR POCKET T-SHIRT</t>
  </si>
  <si>
    <t>THANH QUÝ</t>
  </si>
  <si>
    <t>AW25 - WINTER</t>
  </si>
  <si>
    <t>P19  AW25   G2790</t>
  </si>
  <si>
    <t>P29CS135-S</t>
  </si>
  <si>
    <t>P29CS135-M</t>
  </si>
  <si>
    <t>P29CS135-L</t>
  </si>
  <si>
    <t>P29CS135-XL</t>
  </si>
  <si>
    <t>P29CS135-2XL</t>
  </si>
  <si>
    <t>P29ES101-S</t>
  </si>
  <si>
    <t>P29ES101-M</t>
  </si>
  <si>
    <t>P29ES101-L</t>
  </si>
  <si>
    <t>P29ES101-XL</t>
  </si>
  <si>
    <t>P29ES101-2XL</t>
  </si>
  <si>
    <t>P29CS135</t>
  </si>
  <si>
    <t>P29ES101</t>
  </si>
  <si>
    <t>4560123549733</t>
  </si>
  <si>
    <t>4560123549734</t>
  </si>
  <si>
    <t>4560123549735</t>
  </si>
  <si>
    <t>4560123549736</t>
  </si>
  <si>
    <t>4560123549737</t>
  </si>
  <si>
    <t>4560123549728</t>
  </si>
  <si>
    <t>4560123549729</t>
  </si>
  <si>
    <t>4560123549730</t>
  </si>
  <si>
    <t>4560123549731</t>
  </si>
  <si>
    <t>4560123549732</t>
  </si>
  <si>
    <t>SOUR GRAPE</t>
  </si>
  <si>
    <t>CHARCOAL</t>
  </si>
  <si>
    <t>C0007-CRW284</t>
  </si>
  <si>
    <t>C0007-SST1530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</si>
</sst>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2" fontId="30" fillId="0" borderId="0" xfId="9" applyNumberFormat="1" applyFont="1"/>
    <xf numFmtId="3" fontId="39" fillId="0" borderId="0" xfId="0" applyNumberFormat="1" applyFont="1" applyAlignment="1">
      <alignment horizontal="left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4-SS25/1-SPRING%2025/2-PRODUCTION/4-INTERNAL-PURCHASE-ORDER/4-2-TRIM-ORDER/TRIM-PO/SIGN-PO/PACKING/P19-4847-%20PALACE-SS25-SPRING-BARCODE%20STICKER%2026.9%20L2.xlsx" TargetMode="External"/><Relationship Id="rId2" Type="http://schemas.microsoft.com/office/2019/04/relationships/externalLinkLongPath" Target="P19-4847-%20PALACE-SS25-SPRING-BARCODE%20STICKER%2026.9%20L2.xlsx?D833DB8A" TargetMode="External"/><Relationship Id="rId1" Type="http://schemas.openxmlformats.org/officeDocument/2006/relationships/externalLinkPath" Target="file:///\\D833DB8A\P19-4847-%20PALACE-SS25-SPRING-BARCODE%20STICKER%2026.9%20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ER.QT-1.BM2"/>
      <sheetName val="BARCODES"/>
      <sheetName val="BARCODES (L2)"/>
      <sheetName val="Sheet2"/>
      <sheetName val="Sheet1"/>
    </sheetNames>
    <sheetDataSet>
      <sheetData sheetId="0"/>
      <sheetData sheetId="1"/>
      <sheetData sheetId="2">
        <row r="3">
          <cell r="A3" t="str">
            <v>P28JK051-S</v>
          </cell>
          <cell r="B3" t="str">
            <v>P28JK051</v>
          </cell>
          <cell r="C3" t="str">
            <v>PIPED HOODED SHELL JACKET</v>
          </cell>
          <cell r="D3" t="str">
            <v>BLACK</v>
          </cell>
          <cell r="E3" t="str">
            <v>SMALL</v>
          </cell>
          <cell r="F3" t="str">
            <v>4560123529199</v>
          </cell>
          <cell r="G3">
            <v>21</v>
          </cell>
          <cell r="H3">
            <v>10</v>
          </cell>
          <cell r="I3">
            <v>31</v>
          </cell>
        </row>
        <row r="4">
          <cell r="A4" t="str">
            <v>P28JK051-M</v>
          </cell>
          <cell r="B4" t="str">
            <v>P28JK051</v>
          </cell>
          <cell r="C4" t="str">
            <v>PIPED HOODED SHELL JACKET</v>
          </cell>
          <cell r="D4" t="str">
            <v>BLACK</v>
          </cell>
          <cell r="E4" t="str">
            <v>MEDIUM</v>
          </cell>
          <cell r="F4" t="str">
            <v>4560123529200</v>
          </cell>
          <cell r="G4">
            <v>53</v>
          </cell>
          <cell r="H4">
            <v>10</v>
          </cell>
          <cell r="I4">
            <v>63</v>
          </cell>
        </row>
        <row r="5">
          <cell r="A5" t="str">
            <v>P28JK051-L</v>
          </cell>
          <cell r="B5" t="str">
            <v>P28JK051</v>
          </cell>
          <cell r="C5" t="str">
            <v>PIPED HOODED SHELL JACKET</v>
          </cell>
          <cell r="D5" t="str">
            <v>BLACK</v>
          </cell>
          <cell r="E5" t="str">
            <v>LARGE</v>
          </cell>
          <cell r="F5" t="str">
            <v>4560123529201</v>
          </cell>
          <cell r="G5">
            <v>59</v>
          </cell>
          <cell r="H5">
            <v>10</v>
          </cell>
          <cell r="I5">
            <v>69</v>
          </cell>
        </row>
        <row r="6">
          <cell r="A6" t="str">
            <v>P28JK051-XL</v>
          </cell>
          <cell r="B6" t="str">
            <v>P28JK051</v>
          </cell>
          <cell r="C6" t="str">
            <v>PIPED HOODED SHELL JACKET</v>
          </cell>
          <cell r="D6" t="str">
            <v>BLACK</v>
          </cell>
          <cell r="E6" t="str">
            <v>X-LARGE</v>
          </cell>
          <cell r="F6" t="str">
            <v>4560123529202</v>
          </cell>
          <cell r="G6">
            <v>35</v>
          </cell>
          <cell r="H6">
            <v>10</v>
          </cell>
          <cell r="I6">
            <v>45</v>
          </cell>
        </row>
        <row r="7">
          <cell r="A7" t="str">
            <v>P28JK028-S</v>
          </cell>
          <cell r="B7" t="str">
            <v>P28JK028</v>
          </cell>
          <cell r="C7" t="str">
            <v>POLARTEC® FULL ZIP FUNNEL</v>
          </cell>
          <cell r="D7" t="str">
            <v>LILAC</v>
          </cell>
          <cell r="E7" t="str">
            <v>SMALL</v>
          </cell>
          <cell r="F7" t="str">
            <v>4560123527359</v>
          </cell>
          <cell r="G7">
            <v>25</v>
          </cell>
          <cell r="H7">
            <v>10</v>
          </cell>
          <cell r="I7">
            <v>35</v>
          </cell>
        </row>
        <row r="8">
          <cell r="A8" t="str">
            <v>P28JK028-M</v>
          </cell>
          <cell r="B8" t="str">
            <v>P28JK028</v>
          </cell>
          <cell r="C8" t="str">
            <v>POLARTEC® FULL ZIP FUNNEL</v>
          </cell>
          <cell r="D8" t="str">
            <v>LILAC</v>
          </cell>
          <cell r="E8" t="str">
            <v>MEDIUM</v>
          </cell>
          <cell r="F8" t="str">
            <v>4560123527360</v>
          </cell>
          <cell r="G8">
            <v>63</v>
          </cell>
          <cell r="H8">
            <v>10</v>
          </cell>
          <cell r="I8">
            <v>73</v>
          </cell>
        </row>
        <row r="9">
          <cell r="A9" t="str">
            <v>P28JK028-L</v>
          </cell>
          <cell r="B9" t="str">
            <v>P28JK028</v>
          </cell>
          <cell r="C9" t="str">
            <v>POLARTEC® FULL ZIP FUNNEL</v>
          </cell>
          <cell r="D9" t="str">
            <v>LILAC</v>
          </cell>
          <cell r="E9" t="str">
            <v>LARGE</v>
          </cell>
          <cell r="F9" t="str">
            <v>4560123527361</v>
          </cell>
          <cell r="G9">
            <v>71</v>
          </cell>
          <cell r="H9">
            <v>10</v>
          </cell>
          <cell r="I9">
            <v>81</v>
          </cell>
        </row>
        <row r="10">
          <cell r="A10" t="str">
            <v>P28JK028-XL</v>
          </cell>
          <cell r="B10" t="str">
            <v>P28JK028</v>
          </cell>
          <cell r="C10" t="str">
            <v>POLARTEC® FULL ZIP FUNNEL</v>
          </cell>
          <cell r="D10" t="str">
            <v>LILAC</v>
          </cell>
          <cell r="E10" t="str">
            <v>X-LARGE</v>
          </cell>
          <cell r="F10" t="str">
            <v>4560123527362</v>
          </cell>
          <cell r="G10">
            <v>43</v>
          </cell>
          <cell r="H10">
            <v>10</v>
          </cell>
          <cell r="I10">
            <v>53</v>
          </cell>
        </row>
        <row r="11">
          <cell r="A11" t="str">
            <v>P28JK029-S</v>
          </cell>
          <cell r="B11" t="str">
            <v>P28JK029</v>
          </cell>
          <cell r="C11" t="str">
            <v>POLARTEC® FULL ZIP FUNNEL</v>
          </cell>
          <cell r="D11" t="str">
            <v>WOODLAND CAMO</v>
          </cell>
          <cell r="E11" t="str">
            <v>SMALL</v>
          </cell>
          <cell r="F11" t="str">
            <v>4560123527343</v>
          </cell>
          <cell r="G11">
            <v>19</v>
          </cell>
          <cell r="H11">
            <v>10</v>
          </cell>
          <cell r="I11">
            <v>29</v>
          </cell>
        </row>
        <row r="12">
          <cell r="A12" t="str">
            <v>P28JK029-M</v>
          </cell>
          <cell r="B12" t="str">
            <v>P28JK029</v>
          </cell>
          <cell r="C12" t="str">
            <v>POLARTEC® FULL ZIP FUNNEL</v>
          </cell>
          <cell r="D12" t="str">
            <v>WOODLAND CAMO</v>
          </cell>
          <cell r="E12" t="str">
            <v>MEDIUM</v>
          </cell>
          <cell r="F12" t="str">
            <v>4560123527344</v>
          </cell>
          <cell r="G12">
            <v>47</v>
          </cell>
          <cell r="H12">
            <v>10</v>
          </cell>
          <cell r="I12">
            <v>57</v>
          </cell>
        </row>
        <row r="13">
          <cell r="A13" t="str">
            <v>P28JK029-L</v>
          </cell>
          <cell r="B13" t="str">
            <v>P28JK029</v>
          </cell>
          <cell r="C13" t="str">
            <v>POLARTEC® FULL ZIP FUNNEL</v>
          </cell>
          <cell r="D13" t="str">
            <v>WOODLAND CAMO</v>
          </cell>
          <cell r="E13" t="str">
            <v>LARGE</v>
          </cell>
          <cell r="F13" t="str">
            <v>4560123527345</v>
          </cell>
          <cell r="G13">
            <v>53</v>
          </cell>
          <cell r="H13">
            <v>10</v>
          </cell>
          <cell r="I13">
            <v>63</v>
          </cell>
        </row>
        <row r="14">
          <cell r="A14" t="str">
            <v>P28JK029-XL</v>
          </cell>
          <cell r="B14" t="str">
            <v>P28JK029</v>
          </cell>
          <cell r="C14" t="str">
            <v>POLARTEC® FULL ZIP FUNNEL</v>
          </cell>
          <cell r="D14" t="str">
            <v>WOODLAND CAMO</v>
          </cell>
          <cell r="E14" t="str">
            <v>X-LARGE</v>
          </cell>
          <cell r="F14" t="str">
            <v>4560123527346</v>
          </cell>
          <cell r="G14">
            <v>33</v>
          </cell>
          <cell r="H14">
            <v>10</v>
          </cell>
          <cell r="I14">
            <v>43</v>
          </cell>
        </row>
        <row r="15">
          <cell r="A15" t="str">
            <v>P28JG015-S</v>
          </cell>
          <cell r="B15" t="str">
            <v>P28JG015</v>
          </cell>
          <cell r="C15" t="str">
            <v>PIPED JOGGER</v>
          </cell>
          <cell r="D15" t="str">
            <v>BLACK</v>
          </cell>
          <cell r="E15" t="str">
            <v>SMALL</v>
          </cell>
          <cell r="F15" t="str">
            <v>4560123529215</v>
          </cell>
          <cell r="G15">
            <v>34</v>
          </cell>
          <cell r="H15">
            <v>10</v>
          </cell>
          <cell r="I15">
            <v>44</v>
          </cell>
        </row>
        <row r="16">
          <cell r="A16" t="str">
            <v>P28JG015-M</v>
          </cell>
          <cell r="B16" t="str">
            <v>P28JG015</v>
          </cell>
          <cell r="C16" t="str">
            <v>PIPED JOGGER</v>
          </cell>
          <cell r="D16" t="str">
            <v>BLACK</v>
          </cell>
          <cell r="E16" t="str">
            <v>MEDIUM</v>
          </cell>
          <cell r="F16" t="str">
            <v>4560123529216</v>
          </cell>
          <cell r="G16">
            <v>46</v>
          </cell>
          <cell r="H16">
            <v>10</v>
          </cell>
          <cell r="I16">
            <v>56</v>
          </cell>
        </row>
        <row r="17">
          <cell r="A17" t="str">
            <v>P28JG015-L</v>
          </cell>
          <cell r="B17" t="str">
            <v>P28JG015</v>
          </cell>
          <cell r="C17" t="str">
            <v>PIPED JOGGER</v>
          </cell>
          <cell r="D17" t="str">
            <v>BLACK</v>
          </cell>
          <cell r="E17" t="str">
            <v>LARGE</v>
          </cell>
          <cell r="F17" t="str">
            <v>4560123529217</v>
          </cell>
          <cell r="G17">
            <v>40</v>
          </cell>
          <cell r="H17">
            <v>10</v>
          </cell>
          <cell r="I17">
            <v>50</v>
          </cell>
        </row>
        <row r="18">
          <cell r="A18" t="str">
            <v>P28JG015-XL</v>
          </cell>
          <cell r="B18" t="str">
            <v>P28JG015</v>
          </cell>
          <cell r="C18" t="str">
            <v>PIPED JOGGER</v>
          </cell>
          <cell r="D18" t="str">
            <v>BLACK</v>
          </cell>
          <cell r="E18" t="str">
            <v>X-LARGE</v>
          </cell>
          <cell r="F18" t="str">
            <v>4560123529218</v>
          </cell>
          <cell r="G18">
            <v>16</v>
          </cell>
          <cell r="H18">
            <v>10</v>
          </cell>
          <cell r="I18">
            <v>26</v>
          </cell>
        </row>
        <row r="19">
          <cell r="A19" t="str">
            <v>P28CS009-S</v>
          </cell>
          <cell r="B19" t="str">
            <v>P28CS009</v>
          </cell>
          <cell r="C19" t="str">
            <v>PIPED VELOUR FUNNEL</v>
          </cell>
          <cell r="D19" t="str">
            <v>BLACK</v>
          </cell>
          <cell r="E19" t="str">
            <v>SMALL</v>
          </cell>
          <cell r="F19" t="str">
            <v>4560123534788</v>
          </cell>
          <cell r="G19">
            <v>19</v>
          </cell>
          <cell r="H19">
            <v>10</v>
          </cell>
          <cell r="I19">
            <v>29</v>
          </cell>
        </row>
        <row r="20">
          <cell r="A20" t="str">
            <v>P28CS009-M</v>
          </cell>
          <cell r="B20" t="str">
            <v>P28CS009</v>
          </cell>
          <cell r="C20" t="str">
            <v>PIPED VELOUR FUNNEL</v>
          </cell>
          <cell r="D20" t="str">
            <v>BLACK</v>
          </cell>
          <cell r="E20" t="str">
            <v>MEDIUM</v>
          </cell>
          <cell r="F20" t="str">
            <v>4560123534789</v>
          </cell>
          <cell r="G20">
            <v>47</v>
          </cell>
          <cell r="H20">
            <v>10</v>
          </cell>
          <cell r="I20">
            <v>57</v>
          </cell>
        </row>
        <row r="21">
          <cell r="A21" t="str">
            <v>P28CS009-L</v>
          </cell>
          <cell r="B21" t="str">
            <v>P28CS009</v>
          </cell>
          <cell r="C21" t="str">
            <v>PIPED VELOUR FUNNEL</v>
          </cell>
          <cell r="D21" t="str">
            <v>BLACK</v>
          </cell>
          <cell r="E21" t="str">
            <v>LARGE</v>
          </cell>
          <cell r="F21" t="str">
            <v>4560123534790</v>
          </cell>
          <cell r="G21">
            <v>53</v>
          </cell>
          <cell r="H21">
            <v>10</v>
          </cell>
          <cell r="I21">
            <v>63</v>
          </cell>
        </row>
        <row r="22">
          <cell r="A22" t="str">
            <v>P28CS009-XL</v>
          </cell>
          <cell r="B22" t="str">
            <v>P28CS009</v>
          </cell>
          <cell r="C22" t="str">
            <v>PIPED VELOUR FUNNEL</v>
          </cell>
          <cell r="D22" t="str">
            <v>BLACK</v>
          </cell>
          <cell r="E22" t="str">
            <v>X-LARGE</v>
          </cell>
          <cell r="F22" t="str">
            <v>4560123534791</v>
          </cell>
          <cell r="G22">
            <v>33</v>
          </cell>
          <cell r="H22">
            <v>10</v>
          </cell>
          <cell r="I22">
            <v>43</v>
          </cell>
        </row>
        <row r="23">
          <cell r="A23" t="str">
            <v>P28CS010-S</v>
          </cell>
          <cell r="B23" t="str">
            <v>P28CS010</v>
          </cell>
          <cell r="C23" t="str">
            <v>PIPED VELOUR FUNNEL</v>
          </cell>
          <cell r="D23" t="str">
            <v>NAVY</v>
          </cell>
          <cell r="E23" t="str">
            <v>SMALL</v>
          </cell>
          <cell r="F23" t="str">
            <v>4560123534783</v>
          </cell>
          <cell r="G23">
            <v>19</v>
          </cell>
          <cell r="H23">
            <v>10</v>
          </cell>
          <cell r="I23">
            <v>29</v>
          </cell>
        </row>
        <row r="24">
          <cell r="A24" t="str">
            <v>P28CS010-M</v>
          </cell>
          <cell r="B24" t="str">
            <v>P28CS010</v>
          </cell>
          <cell r="C24" t="str">
            <v>PIPED VELOUR FUNNEL</v>
          </cell>
          <cell r="D24" t="str">
            <v>NAVY</v>
          </cell>
          <cell r="E24" t="str">
            <v>MEDIUM</v>
          </cell>
          <cell r="F24" t="str">
            <v>4560123534784</v>
          </cell>
          <cell r="G24">
            <v>47</v>
          </cell>
          <cell r="H24">
            <v>10</v>
          </cell>
          <cell r="I24">
            <v>57</v>
          </cell>
        </row>
        <row r="25">
          <cell r="A25" t="str">
            <v>P28CS010-L</v>
          </cell>
          <cell r="B25" t="str">
            <v>P28CS010</v>
          </cell>
          <cell r="C25" t="str">
            <v>PIPED VELOUR FUNNEL</v>
          </cell>
          <cell r="D25" t="str">
            <v>NAVY</v>
          </cell>
          <cell r="E25" t="str">
            <v>LARGE</v>
          </cell>
          <cell r="F25" t="str">
            <v>4560123534785</v>
          </cell>
          <cell r="G25">
            <v>53</v>
          </cell>
          <cell r="H25">
            <v>10</v>
          </cell>
          <cell r="I25">
            <v>63</v>
          </cell>
        </row>
        <row r="26">
          <cell r="A26" t="str">
            <v>P28CS010-XL</v>
          </cell>
          <cell r="B26" t="str">
            <v>P28CS010</v>
          </cell>
          <cell r="C26" t="str">
            <v>PIPED VELOUR FUNNEL</v>
          </cell>
          <cell r="D26" t="str">
            <v>NAVY</v>
          </cell>
          <cell r="E26" t="str">
            <v>X-LARGE</v>
          </cell>
          <cell r="F26" t="str">
            <v>4560123534786</v>
          </cell>
          <cell r="G26">
            <v>33</v>
          </cell>
          <cell r="H26">
            <v>10</v>
          </cell>
          <cell r="I26">
            <v>43</v>
          </cell>
        </row>
        <row r="27">
          <cell r="A27" t="str">
            <v>P28CS001-S</v>
          </cell>
          <cell r="B27" t="str">
            <v>P28CS001</v>
          </cell>
          <cell r="C27" t="str">
            <v>PIPED VELOUR FUNNEL</v>
          </cell>
          <cell r="D27" t="str">
            <v>FOX</v>
          </cell>
          <cell r="E27" t="str">
            <v>SMALL</v>
          </cell>
          <cell r="F27" t="str">
            <v>4560123527651</v>
          </cell>
          <cell r="G27">
            <v>13</v>
          </cell>
          <cell r="H27">
            <v>10</v>
          </cell>
          <cell r="I27">
            <v>23</v>
          </cell>
        </row>
        <row r="28">
          <cell r="A28" t="str">
            <v>P28CS001-M</v>
          </cell>
          <cell r="B28" t="str">
            <v>P28CS001</v>
          </cell>
          <cell r="C28" t="str">
            <v>PIPED VELOUR FUNNEL</v>
          </cell>
          <cell r="D28" t="str">
            <v>FOX</v>
          </cell>
          <cell r="E28" t="str">
            <v>MEDIUM</v>
          </cell>
          <cell r="F28" t="str">
            <v>4560123527652</v>
          </cell>
          <cell r="G28">
            <v>32</v>
          </cell>
          <cell r="H28">
            <v>10</v>
          </cell>
          <cell r="I28">
            <v>42</v>
          </cell>
        </row>
        <row r="29">
          <cell r="A29" t="str">
            <v>P28CS001-L</v>
          </cell>
          <cell r="B29" t="str">
            <v>P28CS001</v>
          </cell>
          <cell r="C29" t="str">
            <v>PIPED VELOUR FUNNEL</v>
          </cell>
          <cell r="D29" t="str">
            <v>FOX</v>
          </cell>
          <cell r="E29" t="str">
            <v>LARGE</v>
          </cell>
          <cell r="F29" t="str">
            <v>4560123527653</v>
          </cell>
          <cell r="G29">
            <v>36</v>
          </cell>
          <cell r="H29">
            <v>10</v>
          </cell>
          <cell r="I29">
            <v>46</v>
          </cell>
        </row>
        <row r="30">
          <cell r="A30" t="str">
            <v>P28CS001-XL</v>
          </cell>
          <cell r="B30" t="str">
            <v>P28CS001</v>
          </cell>
          <cell r="C30" t="str">
            <v>PIPED VELOUR FUNNEL</v>
          </cell>
          <cell r="D30" t="str">
            <v>FOX</v>
          </cell>
          <cell r="E30" t="str">
            <v>X-LARGE</v>
          </cell>
          <cell r="F30" t="str">
            <v>4560123527654</v>
          </cell>
          <cell r="G30">
            <v>23</v>
          </cell>
          <cell r="H30">
            <v>10</v>
          </cell>
          <cell r="I30">
            <v>33</v>
          </cell>
        </row>
        <row r="31">
          <cell r="A31" t="str">
            <v>P28ES023-S</v>
          </cell>
          <cell r="B31" t="str">
            <v>P28ES023</v>
          </cell>
          <cell r="C31" t="str">
            <v xml:space="preserve">PIPED PANEL T-SHIRT </v>
          </cell>
          <cell r="D31" t="str">
            <v>FOX</v>
          </cell>
          <cell r="E31" t="str">
            <v>SMALL</v>
          </cell>
          <cell r="F31" t="str">
            <v>4560123534819</v>
          </cell>
          <cell r="G31">
            <v>15</v>
          </cell>
          <cell r="H31">
            <v>10</v>
          </cell>
          <cell r="I31">
            <v>25</v>
          </cell>
        </row>
        <row r="32">
          <cell r="A32" t="str">
            <v>P28ES023-M</v>
          </cell>
          <cell r="B32" t="str">
            <v>P28ES023</v>
          </cell>
          <cell r="C32" t="str">
            <v xml:space="preserve">PIPED PANEL T-SHIRT </v>
          </cell>
          <cell r="D32" t="str">
            <v>FOX</v>
          </cell>
          <cell r="E32" t="str">
            <v>MEDIUM</v>
          </cell>
          <cell r="F32" t="str">
            <v>4560123534820</v>
          </cell>
          <cell r="G32">
            <v>37</v>
          </cell>
          <cell r="H32">
            <v>10</v>
          </cell>
          <cell r="I32">
            <v>47</v>
          </cell>
        </row>
        <row r="33">
          <cell r="A33" t="str">
            <v>P28ES023-L</v>
          </cell>
          <cell r="B33" t="str">
            <v>P28ES023</v>
          </cell>
          <cell r="C33" t="str">
            <v xml:space="preserve">PIPED PANEL T-SHIRT </v>
          </cell>
          <cell r="D33" t="str">
            <v>FOX</v>
          </cell>
          <cell r="E33" t="str">
            <v>LARGE</v>
          </cell>
          <cell r="F33" t="str">
            <v>4560123534821</v>
          </cell>
          <cell r="G33">
            <v>44</v>
          </cell>
          <cell r="H33">
            <v>10</v>
          </cell>
          <cell r="I33">
            <v>54</v>
          </cell>
        </row>
        <row r="34">
          <cell r="A34" t="str">
            <v>P28ES023-XL</v>
          </cell>
          <cell r="B34" t="str">
            <v>P28ES023</v>
          </cell>
          <cell r="C34" t="str">
            <v xml:space="preserve">PIPED PANEL T-SHIRT </v>
          </cell>
          <cell r="D34" t="str">
            <v>FOX</v>
          </cell>
          <cell r="E34" t="str">
            <v>X-LARGE</v>
          </cell>
          <cell r="F34" t="str">
            <v>4560123534822</v>
          </cell>
          <cell r="G34">
            <v>27</v>
          </cell>
          <cell r="H34">
            <v>10</v>
          </cell>
          <cell r="I34">
            <v>37</v>
          </cell>
        </row>
        <row r="35">
          <cell r="A35" t="str">
            <v>P28ES022-S</v>
          </cell>
          <cell r="B35" t="str">
            <v>P28ES022</v>
          </cell>
          <cell r="C35" t="str">
            <v xml:space="preserve">PIPED PANEL T-SHIRT </v>
          </cell>
          <cell r="D35" t="str">
            <v>BLACK</v>
          </cell>
          <cell r="E35" t="str">
            <v>SMALL</v>
          </cell>
          <cell r="F35" t="str">
            <v>4560123534811</v>
          </cell>
          <cell r="G35">
            <v>23</v>
          </cell>
          <cell r="H35">
            <v>10</v>
          </cell>
          <cell r="I35">
            <v>33</v>
          </cell>
        </row>
        <row r="36">
          <cell r="A36" t="str">
            <v>P28ES022-M</v>
          </cell>
          <cell r="B36" t="str">
            <v>P28ES022</v>
          </cell>
          <cell r="C36" t="str">
            <v xml:space="preserve">PIPED PANEL T-SHIRT </v>
          </cell>
          <cell r="D36" t="str">
            <v>BLACK</v>
          </cell>
          <cell r="E36" t="str">
            <v>MEDIUM</v>
          </cell>
          <cell r="F36" t="str">
            <v>4560123534812</v>
          </cell>
          <cell r="G36">
            <v>59</v>
          </cell>
          <cell r="H36">
            <v>10</v>
          </cell>
          <cell r="I36">
            <v>69</v>
          </cell>
        </row>
        <row r="37">
          <cell r="A37" t="str">
            <v>P28ES022-L</v>
          </cell>
          <cell r="B37" t="str">
            <v>P28ES022</v>
          </cell>
          <cell r="C37" t="str">
            <v xml:space="preserve">PIPED PANEL T-SHIRT </v>
          </cell>
          <cell r="D37" t="str">
            <v>BLACK</v>
          </cell>
          <cell r="E37" t="str">
            <v>LARGE</v>
          </cell>
          <cell r="F37" t="str">
            <v>4560123534813</v>
          </cell>
          <cell r="G37">
            <v>70</v>
          </cell>
          <cell r="H37">
            <v>10</v>
          </cell>
          <cell r="I37">
            <v>80</v>
          </cell>
        </row>
        <row r="38">
          <cell r="A38" t="str">
            <v>P28ES022-XL</v>
          </cell>
          <cell r="B38" t="str">
            <v>P28ES022</v>
          </cell>
          <cell r="C38" t="str">
            <v xml:space="preserve">PIPED PANEL T-SHIRT </v>
          </cell>
          <cell r="D38" t="str">
            <v>BLACK</v>
          </cell>
          <cell r="E38" t="str">
            <v>X-LARGE</v>
          </cell>
          <cell r="F38" t="str">
            <v>4560123534814</v>
          </cell>
          <cell r="G38">
            <v>45</v>
          </cell>
          <cell r="H38">
            <v>10</v>
          </cell>
          <cell r="I38">
            <v>55</v>
          </cell>
        </row>
        <row r="39">
          <cell r="A39" t="str">
            <v>P28ES024-S</v>
          </cell>
          <cell r="B39" t="str">
            <v>P28ES024</v>
          </cell>
          <cell r="C39" t="str">
            <v xml:space="preserve">PIPED PANEL T-SHIRT </v>
          </cell>
          <cell r="D39" t="str">
            <v>NAVY</v>
          </cell>
          <cell r="E39" t="str">
            <v>SMALL</v>
          </cell>
          <cell r="F39" t="str">
            <v>4560123534807</v>
          </cell>
          <cell r="G39">
            <v>23</v>
          </cell>
          <cell r="H39">
            <v>10</v>
          </cell>
          <cell r="I39">
            <v>33</v>
          </cell>
        </row>
        <row r="40">
          <cell r="A40" t="str">
            <v>P28ES024-M</v>
          </cell>
          <cell r="B40" t="str">
            <v>P28ES024</v>
          </cell>
          <cell r="C40" t="str">
            <v xml:space="preserve">PIPED PANEL T-SHIRT </v>
          </cell>
          <cell r="D40" t="str">
            <v>NAVY</v>
          </cell>
          <cell r="E40" t="str">
            <v>MEDIUM</v>
          </cell>
          <cell r="F40" t="str">
            <v>4560123534808</v>
          </cell>
          <cell r="G40">
            <v>59</v>
          </cell>
          <cell r="H40">
            <v>10</v>
          </cell>
          <cell r="I40">
            <v>69</v>
          </cell>
        </row>
        <row r="41">
          <cell r="A41" t="str">
            <v>P28ES024-L</v>
          </cell>
          <cell r="B41" t="str">
            <v>P28ES024</v>
          </cell>
          <cell r="C41" t="str">
            <v xml:space="preserve">PIPED PANEL T-SHIRT </v>
          </cell>
          <cell r="D41" t="str">
            <v>NAVY</v>
          </cell>
          <cell r="E41" t="str">
            <v>LARGE</v>
          </cell>
          <cell r="F41" t="str">
            <v>4560123534809</v>
          </cell>
          <cell r="G41">
            <v>70</v>
          </cell>
          <cell r="H41">
            <v>10</v>
          </cell>
          <cell r="I41">
            <v>80</v>
          </cell>
        </row>
        <row r="42">
          <cell r="A42" t="str">
            <v>P28ES024-XL</v>
          </cell>
          <cell r="B42" t="str">
            <v>P28ES024</v>
          </cell>
          <cell r="C42" t="str">
            <v xml:space="preserve">PIPED PANEL T-SHIRT </v>
          </cell>
          <cell r="D42" t="str">
            <v>NAVY</v>
          </cell>
          <cell r="E42" t="str">
            <v>X-LARGE</v>
          </cell>
          <cell r="F42" t="str">
            <v>4560123534810</v>
          </cell>
          <cell r="G42">
            <v>45</v>
          </cell>
          <cell r="H42">
            <v>10</v>
          </cell>
          <cell r="I42">
            <v>55</v>
          </cell>
        </row>
        <row r="43">
          <cell r="A43" t="str">
            <v>P28JG009-S</v>
          </cell>
          <cell r="B43" t="str">
            <v>P28JG009</v>
          </cell>
          <cell r="C43" t="str">
            <v>PIPED VELOUR JOGGER</v>
          </cell>
          <cell r="D43" t="str">
            <v>BLACK</v>
          </cell>
          <cell r="E43" t="str">
            <v>SMALL</v>
          </cell>
          <cell r="F43" t="str">
            <v>4560123527696</v>
          </cell>
          <cell r="G43">
            <v>37</v>
          </cell>
          <cell r="H43">
            <v>10</v>
          </cell>
          <cell r="I43">
            <v>47</v>
          </cell>
        </row>
        <row r="44">
          <cell r="A44" t="str">
            <v>P28JG009-M</v>
          </cell>
          <cell r="B44" t="str">
            <v>P28JG009</v>
          </cell>
          <cell r="C44" t="str">
            <v>PIPED VELOUR JOGGER</v>
          </cell>
          <cell r="D44" t="str">
            <v>BLACK</v>
          </cell>
          <cell r="E44" t="str">
            <v>MEDIUM</v>
          </cell>
          <cell r="F44" t="str">
            <v>4560123527697</v>
          </cell>
          <cell r="G44">
            <v>51</v>
          </cell>
          <cell r="H44">
            <v>10</v>
          </cell>
          <cell r="I44">
            <v>61</v>
          </cell>
        </row>
        <row r="45">
          <cell r="A45" t="str">
            <v>P28JG009-L</v>
          </cell>
          <cell r="B45" t="str">
            <v>P28JG009</v>
          </cell>
          <cell r="C45" t="str">
            <v>PIPED VELOUR JOGGER</v>
          </cell>
          <cell r="D45" t="str">
            <v>BLACK</v>
          </cell>
          <cell r="E45" t="str">
            <v>LARGE</v>
          </cell>
          <cell r="F45" t="str">
            <v>4560123527694</v>
          </cell>
          <cell r="G45">
            <v>41</v>
          </cell>
          <cell r="H45">
            <v>10</v>
          </cell>
          <cell r="I45">
            <v>51</v>
          </cell>
        </row>
        <row r="46">
          <cell r="A46" t="str">
            <v>P28JG009-XL</v>
          </cell>
          <cell r="B46" t="str">
            <v>P28JG009</v>
          </cell>
          <cell r="C46" t="str">
            <v>PIPED VELOUR JOGGER</v>
          </cell>
          <cell r="D46" t="str">
            <v>BLACK</v>
          </cell>
          <cell r="E46" t="str">
            <v>X-LARGE</v>
          </cell>
          <cell r="F46" t="str">
            <v>4560123527695</v>
          </cell>
          <cell r="G46">
            <v>20</v>
          </cell>
          <cell r="H46">
            <v>10</v>
          </cell>
          <cell r="I46">
            <v>30</v>
          </cell>
        </row>
        <row r="47">
          <cell r="A47" t="str">
            <v>P28JG010-S</v>
          </cell>
          <cell r="B47" t="str">
            <v>P28JG010</v>
          </cell>
          <cell r="C47" t="str">
            <v>PIPED VELOUR JOGGER</v>
          </cell>
          <cell r="D47" t="str">
            <v>NAVY</v>
          </cell>
          <cell r="E47" t="str">
            <v>SMALL</v>
          </cell>
          <cell r="F47" t="str">
            <v>4560123527676</v>
          </cell>
          <cell r="G47">
            <v>37</v>
          </cell>
          <cell r="H47">
            <v>10</v>
          </cell>
          <cell r="I47">
            <v>47</v>
          </cell>
        </row>
        <row r="48">
          <cell r="A48" t="str">
            <v>P28JG010-M</v>
          </cell>
          <cell r="B48" t="str">
            <v>P28JG010</v>
          </cell>
          <cell r="C48" t="str">
            <v>PIPED VELOUR JOGGER</v>
          </cell>
          <cell r="D48" t="str">
            <v>NAVY</v>
          </cell>
          <cell r="E48" t="str">
            <v>MEDIUM</v>
          </cell>
          <cell r="F48" t="str">
            <v>4560123527677</v>
          </cell>
          <cell r="G48">
            <v>51</v>
          </cell>
          <cell r="H48">
            <v>10</v>
          </cell>
          <cell r="I48">
            <v>61</v>
          </cell>
        </row>
        <row r="49">
          <cell r="A49" t="str">
            <v>P28JG010-L</v>
          </cell>
          <cell r="B49" t="str">
            <v>P28JG010</v>
          </cell>
          <cell r="C49" t="str">
            <v>PIPED VELOUR JOGGER</v>
          </cell>
          <cell r="D49" t="str">
            <v>NAVY</v>
          </cell>
          <cell r="E49" t="str">
            <v>LARGE</v>
          </cell>
          <cell r="F49" t="str">
            <v>4560123527678</v>
          </cell>
          <cell r="G49">
            <v>41</v>
          </cell>
          <cell r="H49">
            <v>10</v>
          </cell>
          <cell r="I49">
            <v>51</v>
          </cell>
        </row>
        <row r="50">
          <cell r="A50" t="str">
            <v>P28JG010-XL</v>
          </cell>
          <cell r="B50" t="str">
            <v>P28JG010</v>
          </cell>
          <cell r="C50" t="str">
            <v>PIPED VELOUR JOGGER</v>
          </cell>
          <cell r="D50" t="str">
            <v>NAVY</v>
          </cell>
          <cell r="E50" t="str">
            <v>X-LARGE</v>
          </cell>
          <cell r="F50" t="str">
            <v>4560123527679</v>
          </cell>
          <cell r="G50">
            <v>20</v>
          </cell>
          <cell r="H50">
            <v>10</v>
          </cell>
          <cell r="I50">
            <v>30</v>
          </cell>
        </row>
        <row r="51">
          <cell r="A51" t="str">
            <v>P28JG007-S</v>
          </cell>
          <cell r="B51" t="str">
            <v>P28JG007</v>
          </cell>
          <cell r="C51" t="str">
            <v>PIPED VELOUR JOGGER</v>
          </cell>
          <cell r="D51" t="str">
            <v>FOX</v>
          </cell>
          <cell r="E51" t="str">
            <v>SMALL</v>
          </cell>
          <cell r="F51" t="str">
            <v>4560123527680</v>
          </cell>
          <cell r="G51">
            <v>25</v>
          </cell>
          <cell r="H51">
            <v>10</v>
          </cell>
          <cell r="I51">
            <v>35</v>
          </cell>
        </row>
        <row r="52">
          <cell r="A52" t="str">
            <v>P28JG007-M</v>
          </cell>
          <cell r="B52" t="str">
            <v>P28JG007</v>
          </cell>
          <cell r="C52" t="str">
            <v>PIPED VELOUR JOGGER</v>
          </cell>
          <cell r="D52" t="str">
            <v>FOX</v>
          </cell>
          <cell r="E52" t="str">
            <v>MEDIUM</v>
          </cell>
          <cell r="F52" t="str">
            <v>4560123527681</v>
          </cell>
          <cell r="G52">
            <v>35</v>
          </cell>
          <cell r="H52">
            <v>10</v>
          </cell>
          <cell r="I52">
            <v>45</v>
          </cell>
        </row>
        <row r="53">
          <cell r="A53" t="str">
            <v>P28JG007-L</v>
          </cell>
          <cell r="B53" t="str">
            <v>P28JG007</v>
          </cell>
          <cell r="C53" t="str">
            <v>PIPED VELOUR JOGGER</v>
          </cell>
          <cell r="D53" t="str">
            <v>FOX</v>
          </cell>
          <cell r="E53" t="str">
            <v>LARGE</v>
          </cell>
          <cell r="F53" t="str">
            <v>4560123527682</v>
          </cell>
          <cell r="G53">
            <v>29</v>
          </cell>
          <cell r="H53">
            <v>10</v>
          </cell>
          <cell r="I53">
            <v>39</v>
          </cell>
        </row>
        <row r="54">
          <cell r="A54" t="str">
            <v>P28JG007-XL</v>
          </cell>
          <cell r="B54" t="str">
            <v>P28JG007</v>
          </cell>
          <cell r="C54" t="str">
            <v>PIPED VELOUR JOGGER</v>
          </cell>
          <cell r="D54" t="str">
            <v>FOX</v>
          </cell>
          <cell r="E54" t="str">
            <v>X-LARGE</v>
          </cell>
          <cell r="F54" t="str">
            <v>4560123527683</v>
          </cell>
          <cell r="G54">
            <v>13</v>
          </cell>
          <cell r="H54">
            <v>10</v>
          </cell>
          <cell r="I54">
            <v>23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63"/>
  <sheetViews>
    <sheetView view="pageBreakPreview" topLeftCell="A7" zoomScale="60" zoomScaleNormal="40" zoomScalePageLayoutView="55" workbookViewId="0">
      <selection activeCell="I12" sqref="I12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5" width="9.453125" style="1" bestFit="1" customWidth="1"/>
    <col min="16" max="16384" width="9.1796875" style="1"/>
  </cols>
  <sheetData>
    <row r="1" spans="1:15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5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5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5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5" ht="38.25" customHeight="1">
      <c r="A5" s="15" t="s">
        <v>7</v>
      </c>
      <c r="B5" s="117" t="s">
        <v>4735</v>
      </c>
      <c r="C5" s="117"/>
      <c r="D5" s="117"/>
      <c r="E5" s="16"/>
      <c r="F5" s="120" t="s">
        <v>8</v>
      </c>
      <c r="G5" s="121"/>
      <c r="H5" s="115" t="s">
        <v>4732</v>
      </c>
      <c r="I5" s="116"/>
      <c r="J5" s="17"/>
      <c r="K5" s="17"/>
      <c r="L5" s="18"/>
      <c r="M5" s="19" t="s">
        <v>9</v>
      </c>
      <c r="N5" s="68">
        <v>45751</v>
      </c>
    </row>
    <row r="6" spans="1:15" ht="21.75" customHeight="1">
      <c r="A6" s="20" t="s">
        <v>10</v>
      </c>
      <c r="B6" s="124"/>
      <c r="C6" s="124"/>
      <c r="D6" s="124"/>
      <c r="E6" s="16"/>
      <c r="F6" s="120" t="s">
        <v>11</v>
      </c>
      <c r="G6" s="121"/>
      <c r="H6" s="118" t="s">
        <v>4741</v>
      </c>
      <c r="I6" s="119"/>
      <c r="J6" s="17"/>
      <c r="K6" s="17"/>
      <c r="L6" s="18"/>
      <c r="M6" s="19" t="s">
        <v>12</v>
      </c>
      <c r="N6" s="69"/>
    </row>
    <row r="7" spans="1:15" ht="21.75" customHeight="1">
      <c r="A7" s="20" t="s">
        <v>13</v>
      </c>
      <c r="B7" s="125"/>
      <c r="C7" s="125"/>
      <c r="D7" s="5"/>
      <c r="E7" s="16"/>
      <c r="F7" s="120" t="s">
        <v>14</v>
      </c>
      <c r="G7" s="121"/>
      <c r="H7" s="130">
        <f>N5+15</f>
        <v>45766</v>
      </c>
      <c r="I7" s="131"/>
      <c r="J7" s="17"/>
      <c r="K7" s="17"/>
      <c r="L7" s="18"/>
      <c r="M7" s="19" t="s">
        <v>15</v>
      </c>
      <c r="N7" s="70" t="s">
        <v>4742</v>
      </c>
    </row>
    <row r="8" spans="1:15" ht="21.75" customHeight="1">
      <c r="A8" s="21" t="s">
        <v>16</v>
      </c>
      <c r="B8" s="128"/>
      <c r="C8" s="128"/>
      <c r="D8" s="11"/>
      <c r="E8" s="16"/>
      <c r="F8" s="120" t="s">
        <v>17</v>
      </c>
      <c r="G8" s="121"/>
      <c r="H8" s="126">
        <f>N5+40</f>
        <v>45791</v>
      </c>
      <c r="I8" s="127"/>
      <c r="J8" s="22"/>
      <c r="K8" s="22"/>
      <c r="L8" s="18"/>
      <c r="M8" s="19" t="s">
        <v>18</v>
      </c>
      <c r="N8" s="71" t="s">
        <v>4740</v>
      </c>
    </row>
    <row r="9" spans="1:15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5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5" s="102" customFormat="1" ht="135.75" customHeight="1">
      <c r="A11" s="93" t="s">
        <v>4736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v>352</v>
      </c>
      <c r="J11" s="98">
        <v>0</v>
      </c>
      <c r="K11" s="99">
        <f>I11-J11</f>
        <v>352</v>
      </c>
      <c r="L11" s="100">
        <v>300</v>
      </c>
      <c r="M11" s="101">
        <f>L11*K11</f>
        <v>105600</v>
      </c>
      <c r="N11" s="112" t="s">
        <v>4734</v>
      </c>
      <c r="O11" s="114">
        <f>I11-1174</f>
        <v>-822</v>
      </c>
    </row>
    <row r="12" spans="1:15" ht="61.5" customHeight="1">
      <c r="A12" s="27"/>
      <c r="B12" s="25"/>
      <c r="C12" s="25"/>
      <c r="D12" s="25"/>
      <c r="E12" s="25"/>
      <c r="F12" s="26"/>
      <c r="G12" s="132" t="s">
        <v>40</v>
      </c>
      <c r="H12" s="133"/>
      <c r="I12" s="33"/>
      <c r="J12" s="28"/>
      <c r="K12" s="12"/>
      <c r="L12" s="29"/>
      <c r="M12" s="30"/>
      <c r="N12" s="31"/>
    </row>
    <row r="13" spans="1:15" ht="84" customHeight="1">
      <c r="A13" s="27"/>
      <c r="B13" s="25"/>
      <c r="C13" s="25"/>
      <c r="D13" s="25"/>
      <c r="E13" s="25"/>
      <c r="F13" s="26"/>
      <c r="G13" s="134"/>
      <c r="H13" s="135"/>
      <c r="I13" s="33"/>
      <c r="J13" s="28"/>
      <c r="K13" s="12"/>
      <c r="L13" s="29"/>
      <c r="M13" s="30"/>
      <c r="N13" s="31"/>
    </row>
    <row r="14" spans="1:15" ht="61.5" customHeight="1">
      <c r="A14" s="27"/>
      <c r="B14" s="25"/>
      <c r="C14" s="25"/>
      <c r="D14" s="25"/>
      <c r="E14" s="25"/>
      <c r="F14" s="32"/>
      <c r="G14" s="136"/>
      <c r="H14" s="137"/>
      <c r="I14" s="33"/>
      <c r="J14" s="33"/>
      <c r="K14" s="12"/>
      <c r="L14" s="29"/>
      <c r="M14" s="30"/>
      <c r="N14" s="31"/>
    </row>
    <row r="15" spans="1:15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5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352</v>
      </c>
      <c r="J16" s="45"/>
      <c r="K16" s="44">
        <f>SUM(K11:K14)</f>
        <v>352</v>
      </c>
      <c r="L16" s="46"/>
      <c r="M16" s="47">
        <f>SUM(M11:M14)</f>
        <v>105600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29" t="s">
        <v>33</v>
      </c>
      <c r="B18" s="129"/>
      <c r="C18" s="52"/>
      <c r="D18" s="53"/>
      <c r="E18" s="123" t="s">
        <v>34</v>
      </c>
      <c r="F18" s="123"/>
      <c r="G18" s="123"/>
      <c r="H18" s="54"/>
      <c r="I18" s="55"/>
      <c r="J18" s="55"/>
      <c r="K18" s="55"/>
      <c r="L18" s="122" t="s">
        <v>35</v>
      </c>
      <c r="M18" s="122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VLOOKUP(G2,#REF!,2,0)</f>
        <v>#REF!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VLOOKUP(G3,#REF!,2,0)</f>
        <v>#REF!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VLOOKUP(G4,#REF!,2,0)</f>
        <v>#REF!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VLOOKUP(G5,#REF!,2,0)</f>
        <v>#REF!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VLOOKUP(G6,#REF!,2,0)</f>
        <v>#REF!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VLOOKUP(G7,#REF!,2,0)</f>
        <v>#REF!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VLOOKUP(G8,#REF!,2,0)</f>
        <v>#REF!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VLOOKUP(G9,#REF!,2,0)</f>
        <v>#REF!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VLOOKUP(G10,#REF!,2,0)</f>
        <v>#REF!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VLOOKUP(G11,#REF!,2,0)</f>
        <v>#REF!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VLOOKUP(G12,#REF!,2,0)</f>
        <v>#REF!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VLOOKUP(G13,#REF!,2,0)</f>
        <v>#REF!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VLOOKUP(G14,#REF!,2,0)</f>
        <v>#REF!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VLOOKUP(G15,#REF!,2,0)</f>
        <v>#REF!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VLOOKUP(G16,#REF!,2,0)</f>
        <v>#REF!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VLOOKUP(G17,#REF!,2,0)</f>
        <v>#REF!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VLOOKUP(G18,#REF!,2,0)</f>
        <v>#REF!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VLOOKUP(G19,#REF!,2,0)</f>
        <v>#REF!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VLOOKUP(G20,#REF!,2,0)</f>
        <v>#REF!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VLOOKUP(G21,#REF!,2,0)</f>
        <v>#REF!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VLOOKUP(G22,#REF!,2,0)</f>
        <v>#REF!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VLOOKUP(G23,#REF!,2,0)</f>
        <v>#REF!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VLOOKUP(G24,#REF!,2,0)</f>
        <v>#REF!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VLOOKUP(G25,#REF!,2,0)</f>
        <v>#REF!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VLOOKUP(G26,#REF!,2,0)</f>
        <v>#REF!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VLOOKUP(G27,#REF!,2,0)</f>
        <v>#REF!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VLOOKUP(G28,#REF!,2,0)</f>
        <v>#REF!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VLOOKUP(G29,#REF!,2,0)</f>
        <v>#REF!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VLOOKUP(G30,#REF!,2,0)</f>
        <v>#REF!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VLOOKUP(G31,#REF!,2,0)</f>
        <v>#REF!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VLOOKUP(G32,#REF!,2,0)</f>
        <v>#REF!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VLOOKUP(G33,#REF!,2,0)</f>
        <v>#REF!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VLOOKUP(G34,#REF!,2,0)</f>
        <v>#REF!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VLOOKUP(G35,#REF!,2,0)</f>
        <v>#REF!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VLOOKUP(G36,#REF!,2,0)</f>
        <v>#REF!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2">
        <v>4560123504834</v>
      </c>
      <c r="H37" s="72" t="e">
        <f>VLOOKUP(G37,#REF!,2,0)</f>
        <v>#REF!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VLOOKUP(G38,#REF!,2,0)</f>
        <v>#REF!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VLOOKUP(G39,#REF!,2,0)</f>
        <v>#REF!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VLOOKUP(G40,#REF!,2,0)</f>
        <v>#REF!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VLOOKUP(G41,#REF!,2,0)</f>
        <v>#REF!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VLOOKUP(G42,#REF!,2,0)</f>
        <v>#REF!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VLOOKUP(G43,#REF!,2,0)</f>
        <v>#REF!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VLOOKUP(G44,#REF!,2,0)</f>
        <v>#REF!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VLOOKUP(G45,#REF!,2,0)</f>
        <v>#REF!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VLOOKUP(G46,#REF!,2,0)</f>
        <v>#REF!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VLOOKUP(G47,#REF!,2,0)</f>
        <v>#REF!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VLOOKUP(G48,#REF!,2,0)</f>
        <v>#REF!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VLOOKUP(G49,#REF!,2,0)</f>
        <v>#REF!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VLOOKUP(G50,#REF!,2,0)</f>
        <v>#REF!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VLOOKUP(G51,#REF!,2,0)</f>
        <v>#REF!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VLOOKUP(G52,#REF!,2,0)</f>
        <v>#REF!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VLOOKUP(G53,#REF!,2,0)</f>
        <v>#REF!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VLOOKUP(G54,#REF!,2,0)</f>
        <v>#REF!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VLOOKUP(G55,#REF!,2,0)</f>
        <v>#REF!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VLOOKUP(G56,#REF!,2,0)</f>
        <v>#REF!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VLOOKUP(G57,#REF!,2,0)</f>
        <v>#REF!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VLOOKUP(G58,#REF!,2,0)</f>
        <v>#REF!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VLOOKUP(G59,#REF!,2,0)</f>
        <v>#REF!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VLOOKUP(G60,#REF!,2,0)</f>
        <v>#REF!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VLOOKUP(G61,#REF!,2,0)</f>
        <v>#REF!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VLOOKUP(G62,#REF!,2,0)</f>
        <v>#REF!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VLOOKUP(G63,#REF!,2,0)</f>
        <v>#REF!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VLOOKUP(G64,#REF!,2,0)</f>
        <v>#REF!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VLOOKUP(G65,#REF!,2,0)</f>
        <v>#REF!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VLOOKUP(G66,#REF!,2,0)</f>
        <v>#REF!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VLOOKUP(G67,#REF!,2,0)</f>
        <v>#REF!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VLOOKUP(G68,#REF!,2,0)</f>
        <v>#REF!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VLOOKUP(G69,#REF!,2,0)</f>
        <v>#REF!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VLOOKUP(G70,#REF!,2,0)</f>
        <v>#REF!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VLOOKUP(G71,#REF!,2,0)</f>
        <v>#REF!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VLOOKUP(G72,#REF!,2,0)</f>
        <v>#REF!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VLOOKUP(G73,#REF!,2,0)</f>
        <v>#REF!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VLOOKUP(G74,#REF!,2,0)</f>
        <v>#REF!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VLOOKUP(G75,#REF!,2,0)</f>
        <v>#REF!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VLOOKUP(G76,#REF!,2,0)</f>
        <v>#REF!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VLOOKUP(G77,#REF!,2,0)</f>
        <v>#REF!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VLOOKUP(G78,#REF!,2,0)</f>
        <v>#REF!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VLOOKUP(G79,#REF!,2,0)</f>
        <v>#REF!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VLOOKUP(G80,#REF!,2,0)</f>
        <v>#REF!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VLOOKUP(G81,#REF!,2,0)</f>
        <v>#REF!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VLOOKUP(G82,#REF!,2,0)</f>
        <v>#REF!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VLOOKUP(G83,#REF!,2,0)</f>
        <v>#REF!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VLOOKUP(G84,#REF!,2,0)</f>
        <v>#REF!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VLOOKUP(G85,#REF!,2,0)</f>
        <v>#REF!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VLOOKUP(G86,#REF!,2,0)</f>
        <v>#REF!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VLOOKUP(G87,#REF!,2,0)</f>
        <v>#REF!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VLOOKUP(G88,#REF!,2,0)</f>
        <v>#REF!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VLOOKUP(G89,#REF!,2,0)</f>
        <v>#REF!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VLOOKUP(G90,#REF!,2,0)</f>
        <v>#REF!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VLOOKUP(G91,#REF!,2,0)</f>
        <v>#REF!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VLOOKUP(G92,#REF!,2,0)</f>
        <v>#REF!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VLOOKUP(G93,#REF!,2,0)</f>
        <v>#REF!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VLOOKUP(G94,#REF!,2,0)</f>
        <v>#REF!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VLOOKUP(G95,#REF!,2,0)</f>
        <v>#REF!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VLOOKUP(G96,#REF!,2,0)</f>
        <v>#REF!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VLOOKUP(G97,#REF!,2,0)</f>
        <v>#REF!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VLOOKUP(G98,#REF!,2,0)</f>
        <v>#REF!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VLOOKUP(G99,#REF!,2,0)</f>
        <v>#REF!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VLOOKUP(G100,#REF!,2,0)</f>
        <v>#REF!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VLOOKUP(G101,#REF!,2,0)</f>
        <v>#REF!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VLOOKUP(G102,#REF!,2,0)</f>
        <v>#REF!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VLOOKUP(G103,#REF!,2,0)</f>
        <v>#REF!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VLOOKUP(G104,#REF!,2,0)</f>
        <v>#REF!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VLOOKUP(G105,#REF!,2,0)</f>
        <v>#REF!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VLOOKUP(G106,#REF!,2,0)</f>
        <v>#REF!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VLOOKUP(G107,#REF!,2,0)</f>
        <v>#REF!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VLOOKUP(G108,#REF!,2,0)</f>
        <v>#REF!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VLOOKUP(G109,#REF!,2,0)</f>
        <v>#REF!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VLOOKUP(G110,#REF!,2,0)</f>
        <v>#REF!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VLOOKUP(G111,#REF!,2,0)</f>
        <v>#REF!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VLOOKUP(G112,#REF!,2,0)</f>
        <v>#REF!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VLOOKUP(G113,#REF!,2,0)</f>
        <v>#REF!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VLOOKUP(G114,#REF!,2,0)</f>
        <v>#REF!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VLOOKUP(G115,#REF!,2,0)</f>
        <v>#REF!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VLOOKUP(G116,#REF!,2,0)</f>
        <v>#REF!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VLOOKUP(G117,#REF!,2,0)</f>
        <v>#REF!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VLOOKUP(G118,#REF!,2,0)</f>
        <v>#REF!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VLOOKUP(G119,#REF!,2,0)</f>
        <v>#REF!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VLOOKUP(G120,#REF!,2,0)</f>
        <v>#REF!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VLOOKUP(G121,#REF!,2,0)</f>
        <v>#REF!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VLOOKUP(G122,#REF!,2,0)</f>
        <v>#REF!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VLOOKUP(G123,#REF!,2,0)</f>
        <v>#REF!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VLOOKUP(G124,#REF!,2,0)</f>
        <v>#REF!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VLOOKUP(G125,#REF!,2,0)</f>
        <v>#REF!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VLOOKUP(G126,#REF!,2,0)</f>
        <v>#REF!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VLOOKUP(G127,#REF!,2,0)</f>
        <v>#REF!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VLOOKUP(G128,#REF!,2,0)</f>
        <v>#REF!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VLOOKUP(G129,#REF!,2,0)</f>
        <v>#REF!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VLOOKUP(G130,#REF!,2,0)</f>
        <v>#REF!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VLOOKUP(G131,#REF!,2,0)</f>
        <v>#REF!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VLOOKUP(G132,#REF!,2,0)</f>
        <v>#REF!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VLOOKUP(G133,#REF!,2,0)</f>
        <v>#REF!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VLOOKUP(G134,#REF!,2,0)</f>
        <v>#REF!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VLOOKUP(G135,#REF!,2,0)</f>
        <v>#REF!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VLOOKUP(G136,#REF!,2,0)</f>
        <v>#REF!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VLOOKUP(G137,#REF!,2,0)</f>
        <v>#REF!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VLOOKUP(G138,#REF!,2,0)</f>
        <v>#REF!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VLOOKUP(G139,#REF!,2,0)</f>
        <v>#REF!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VLOOKUP(G140,#REF!,2,0)</f>
        <v>#REF!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VLOOKUP(G141,#REF!,2,0)</f>
        <v>#REF!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VLOOKUP(G142,#REF!,2,0)</f>
        <v>#REF!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VLOOKUP(G143,#REF!,2,0)</f>
        <v>#REF!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VLOOKUP(G144,#REF!,2,0)</f>
        <v>#REF!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VLOOKUP(G145,#REF!,2,0)</f>
        <v>#REF!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VLOOKUP(G146,#REF!,2,0)</f>
        <v>#REF!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VLOOKUP(G147,#REF!,2,0)</f>
        <v>#REF!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VLOOKUP(G148,#REF!,2,0)</f>
        <v>#REF!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VLOOKUP(G149,#REF!,2,0)</f>
        <v>#REF!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VLOOKUP(G150,#REF!,2,0)</f>
        <v>#REF!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VLOOKUP(G151,#REF!,2,0)</f>
        <v>#REF!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VLOOKUP(G152,#REF!,2,0)</f>
        <v>#REF!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VLOOKUP(G153,#REF!,2,0)</f>
        <v>#REF!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VLOOKUP(G154,#REF!,2,0)</f>
        <v>#REF!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VLOOKUP(G155,#REF!,2,0)</f>
        <v>#REF!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VLOOKUP(G156,#REF!,2,0)</f>
        <v>#REF!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VLOOKUP(G157,#REF!,2,0)</f>
        <v>#REF!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VLOOKUP(G158,#REF!,2,0)</f>
        <v>#REF!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VLOOKUP(G159,#REF!,2,0)</f>
        <v>#REF!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VLOOKUP(G160,#REF!,2,0)</f>
        <v>#REF!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VLOOKUP(G161,#REF!,2,0)</f>
        <v>#REF!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VLOOKUP(G162,#REF!,2,0)</f>
        <v>#REF!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VLOOKUP(G163,#REF!,2,0)</f>
        <v>#REF!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VLOOKUP(G164,#REF!,2,0)</f>
        <v>#REF!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VLOOKUP(G165,#REF!,2,0)</f>
        <v>#REF!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VLOOKUP(G166,#REF!,2,0)</f>
        <v>#REF!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VLOOKUP(G167,#REF!,2,0)</f>
        <v>#REF!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VLOOKUP(G168,#REF!,2,0)</f>
        <v>#REF!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VLOOKUP(G169,#REF!,2,0)</f>
        <v>#REF!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VLOOKUP(G170,#REF!,2,0)</f>
        <v>#REF!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VLOOKUP(G171,#REF!,2,0)</f>
        <v>#REF!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VLOOKUP(G172,#REF!,2,0)</f>
        <v>#REF!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VLOOKUP(G173,#REF!,2,0)</f>
        <v>#REF!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VLOOKUP(G174,#REF!,2,0)</f>
        <v>#REF!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VLOOKUP(G175,#REF!,2,0)</f>
        <v>#REF!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VLOOKUP(G176,#REF!,2,0)</f>
        <v>#REF!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VLOOKUP(G177,#REF!,2,0)</f>
        <v>#REF!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VLOOKUP(G178,#REF!,2,0)</f>
        <v>#REF!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VLOOKUP(G179,#REF!,2,0)</f>
        <v>#REF!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VLOOKUP(G180,#REF!,2,0)</f>
        <v>#REF!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VLOOKUP(G181,#REF!,2,0)</f>
        <v>#REF!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VLOOKUP(G182,#REF!,2,0)</f>
        <v>#REF!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VLOOKUP(G183,#REF!,2,0)</f>
        <v>#REF!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VLOOKUP(G184,#REF!,2,0)</f>
        <v>#REF!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VLOOKUP(G185,#REF!,2,0)</f>
        <v>#REF!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VLOOKUP(G186,#REF!,2,0)</f>
        <v>#REF!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VLOOKUP(G187,#REF!,2,0)</f>
        <v>#REF!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VLOOKUP(G188,#REF!,2,0)</f>
        <v>#REF!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VLOOKUP(G189,#REF!,2,0)</f>
        <v>#REF!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VLOOKUP(G190,#REF!,2,0)</f>
        <v>#REF!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VLOOKUP(G191,#REF!,2,0)</f>
        <v>#REF!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VLOOKUP(G192,#REF!,2,0)</f>
        <v>#REF!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VLOOKUP(G193,#REF!,2,0)</f>
        <v>#REF!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VLOOKUP(G194,#REF!,2,0)</f>
        <v>#REF!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VLOOKUP(G195,#REF!,2,0)</f>
        <v>#REF!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VLOOKUP(G196,#REF!,2,0)</f>
        <v>#REF!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VLOOKUP(G197,#REF!,2,0)</f>
        <v>#REF!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VLOOKUP(G198,#REF!,2,0)</f>
        <v>#REF!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VLOOKUP(G199,#REF!,2,0)</f>
        <v>#REF!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VLOOKUP(G200,#REF!,2,0)</f>
        <v>#REF!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VLOOKUP(G201,#REF!,2,0)</f>
        <v>#REF!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VLOOKUP(G202,#REF!,2,0)</f>
        <v>#REF!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VLOOKUP(G203,#REF!,2,0)</f>
        <v>#REF!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VLOOKUP(G204,#REF!,2,0)</f>
        <v>#REF!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VLOOKUP(G205,#REF!,2,0)</f>
        <v>#REF!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VLOOKUP(G206,#REF!,2,0)</f>
        <v>#REF!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VLOOKUP(G207,#REF!,2,0)</f>
        <v>#REF!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VLOOKUP(G208,#REF!,2,0)</f>
        <v>#REF!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VLOOKUP(G209,#REF!,2,0)</f>
        <v>#REF!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VLOOKUP(G210,#REF!,2,0)</f>
        <v>#REF!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VLOOKUP(G211,#REF!,2,0)</f>
        <v>#REF!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VLOOKUP(G212,#REF!,2,0)</f>
        <v>#REF!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VLOOKUP(G213,#REF!,2,0)</f>
        <v>#REF!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VLOOKUP(G214,#REF!,2,0)</f>
        <v>#REF!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VLOOKUP(G215,#REF!,2,0)</f>
        <v>#REF!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VLOOKUP(G216,#REF!,2,0)</f>
        <v>#REF!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VLOOKUP(G217,#REF!,2,0)</f>
        <v>#REF!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VLOOKUP(G218,#REF!,2,0)</f>
        <v>#REF!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VLOOKUP(G219,#REF!,2,0)</f>
        <v>#REF!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VLOOKUP(G220,#REF!,2,0)</f>
        <v>#REF!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VLOOKUP(G221,#REF!,2,0)</f>
        <v>#REF!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VLOOKUP(G222,#REF!,2,0)</f>
        <v>#REF!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VLOOKUP(G223,#REF!,2,0)</f>
        <v>#REF!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VLOOKUP(G224,#REF!,2,0)</f>
        <v>#REF!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VLOOKUP(G225,#REF!,2,0)</f>
        <v>#REF!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VLOOKUP(G226,#REF!,2,0)</f>
        <v>#REF!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VLOOKUP(G227,#REF!,2,0)</f>
        <v>#REF!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VLOOKUP(G228,#REF!,2,0)</f>
        <v>#REF!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VLOOKUP(G229,#REF!,2,0)</f>
        <v>#REF!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VLOOKUP(G230,#REF!,2,0)</f>
        <v>#REF!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VLOOKUP(G231,#REF!,2,0)</f>
        <v>#REF!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VLOOKUP(G232,#REF!,2,0)</f>
        <v>#REF!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VLOOKUP(G233,#REF!,2,0)</f>
        <v>#REF!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VLOOKUP(G234,#REF!,2,0)</f>
        <v>#REF!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VLOOKUP(G235,#REF!,2,0)</f>
        <v>#REF!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VLOOKUP(G236,#REF!,2,0)</f>
        <v>#REF!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VLOOKUP(G237,#REF!,2,0)</f>
        <v>#REF!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VLOOKUP(G238,#REF!,2,0)</f>
        <v>#REF!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VLOOKUP(G239,#REF!,2,0)</f>
        <v>#REF!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VLOOKUP(G240,#REF!,2,0)</f>
        <v>#REF!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VLOOKUP(G241,#REF!,2,0)</f>
        <v>#REF!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VLOOKUP(G242,#REF!,2,0)</f>
        <v>#REF!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VLOOKUP(G243,#REF!,2,0)</f>
        <v>#REF!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VLOOKUP(G244,#REF!,2,0)</f>
        <v>#REF!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VLOOKUP(G245,#REF!,2,0)</f>
        <v>#REF!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VLOOKUP(G246,#REF!,2,0)</f>
        <v>#REF!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VLOOKUP(G247,#REF!,2,0)</f>
        <v>#REF!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VLOOKUP(G248,#REF!,2,0)</f>
        <v>#REF!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VLOOKUP(G249,#REF!,2,0)</f>
        <v>#REF!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VLOOKUP(G250,#REF!,2,0)</f>
        <v>#REF!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VLOOKUP(G251,#REF!,2,0)</f>
        <v>#REF!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VLOOKUP(G252,#REF!,2,0)</f>
        <v>#REF!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VLOOKUP(G253,#REF!,2,0)</f>
        <v>#REF!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VLOOKUP(G254,#REF!,2,0)</f>
        <v>#REF!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VLOOKUP(G255,#REF!,2,0)</f>
        <v>#REF!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VLOOKUP(G256,#REF!,2,0)</f>
        <v>#REF!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VLOOKUP(G257,#REF!,2,0)</f>
        <v>#REF!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VLOOKUP(G258,#REF!,2,0)</f>
        <v>#REF!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VLOOKUP(G259,#REF!,2,0)</f>
        <v>#REF!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VLOOKUP(G260,#REF!,2,0)</f>
        <v>#REF!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VLOOKUP(G261,#REF!,2,0)</f>
        <v>#REF!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VLOOKUP(G262,#REF!,2,0)</f>
        <v>#REF!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VLOOKUP(G263,#REF!,2,0)</f>
        <v>#REF!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VLOOKUP(G264,#REF!,2,0)</f>
        <v>#REF!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VLOOKUP(G265,#REF!,2,0)</f>
        <v>#REF!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VLOOKUP(G266,#REF!,2,0)</f>
        <v>#REF!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VLOOKUP(G267,#REF!,2,0)</f>
        <v>#REF!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VLOOKUP(G268,#REF!,2,0)</f>
        <v>#REF!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VLOOKUP(G269,#REF!,2,0)</f>
        <v>#REF!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VLOOKUP(G270,#REF!,2,0)</f>
        <v>#REF!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VLOOKUP(G271,#REF!,2,0)</f>
        <v>#REF!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VLOOKUP(G272,#REF!,2,0)</f>
        <v>#REF!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VLOOKUP(G273,#REF!,2,0)</f>
        <v>#REF!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VLOOKUP(G274,#REF!,2,0)</f>
        <v>#REF!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VLOOKUP(G275,#REF!,2,0)</f>
        <v>#REF!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VLOOKUP(G276,#REF!,2,0)</f>
        <v>#REF!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VLOOKUP(G277,#REF!,2,0)</f>
        <v>#REF!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VLOOKUP(G278,#REF!,2,0)</f>
        <v>#REF!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VLOOKUP(G279,#REF!,2,0)</f>
        <v>#REF!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VLOOKUP(G280,#REF!,2,0)</f>
        <v>#REF!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VLOOKUP(G281,#REF!,2,0)</f>
        <v>#REF!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VLOOKUP(G282,#REF!,2,0)</f>
        <v>#REF!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VLOOKUP(G283,#REF!,2,0)</f>
        <v>#REF!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VLOOKUP(G284,#REF!,2,0)</f>
        <v>#REF!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VLOOKUP(G285,#REF!,2,0)</f>
        <v>#REF!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VLOOKUP(G286,#REF!,2,0)</f>
        <v>#REF!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VLOOKUP(G287,#REF!,2,0)</f>
        <v>#REF!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VLOOKUP(G288,#REF!,2,0)</f>
        <v>#REF!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VLOOKUP(G289,#REF!,2,0)</f>
        <v>#REF!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VLOOKUP(G290,#REF!,2,0)</f>
        <v>#REF!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VLOOKUP(G291,#REF!,2,0)</f>
        <v>#REF!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VLOOKUP(G292,#REF!,2,0)</f>
        <v>#REF!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VLOOKUP(G293,#REF!,2,0)</f>
        <v>#REF!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VLOOKUP(G294,#REF!,2,0)</f>
        <v>#REF!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VLOOKUP(G295,#REF!,2,0)</f>
        <v>#REF!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VLOOKUP(G296,#REF!,2,0)</f>
        <v>#REF!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VLOOKUP(G297,#REF!,2,0)</f>
        <v>#REF!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VLOOKUP(G298,#REF!,2,0)</f>
        <v>#REF!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VLOOKUP(G299,#REF!,2,0)</f>
        <v>#REF!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VLOOKUP(G300,#REF!,2,0)</f>
        <v>#REF!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VLOOKUP(G301,#REF!,2,0)</f>
        <v>#REF!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VLOOKUP(G302,#REF!,2,0)</f>
        <v>#REF!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VLOOKUP(G303,#REF!,2,0)</f>
        <v>#REF!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VLOOKUP(G304,#REF!,2,0)</f>
        <v>#REF!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VLOOKUP(G305,#REF!,2,0)</f>
        <v>#REF!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VLOOKUP(G306,#REF!,2,0)</f>
        <v>#REF!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VLOOKUP(G307,#REF!,2,0)</f>
        <v>#REF!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VLOOKUP(G308,#REF!,2,0)</f>
        <v>#REF!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VLOOKUP(G309,#REF!,2,0)</f>
        <v>#REF!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VLOOKUP(G310,#REF!,2,0)</f>
        <v>#REF!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VLOOKUP(G311,#REF!,2,0)</f>
        <v>#REF!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VLOOKUP(G312,#REF!,2,0)</f>
        <v>#REF!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VLOOKUP(G313,#REF!,2,0)</f>
        <v>#REF!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VLOOKUP(G314,#REF!,2,0)</f>
        <v>#REF!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VLOOKUP(G315,#REF!,2,0)</f>
        <v>#REF!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VLOOKUP(G316,#REF!,2,0)</f>
        <v>#REF!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VLOOKUP(G317,#REF!,2,0)</f>
        <v>#REF!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VLOOKUP(G318,#REF!,2,0)</f>
        <v>#REF!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VLOOKUP(G319,#REF!,2,0)</f>
        <v>#REF!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VLOOKUP(G320,#REF!,2,0)</f>
        <v>#REF!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VLOOKUP(G321,#REF!,2,0)</f>
        <v>#REF!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VLOOKUP(G322,#REF!,2,0)</f>
        <v>#REF!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VLOOKUP(G323,#REF!,2,0)</f>
        <v>#REF!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VLOOKUP(G324,#REF!,2,0)</f>
        <v>#REF!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VLOOKUP(G325,#REF!,2,0)</f>
        <v>#REF!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VLOOKUP(G326,#REF!,2,0)</f>
        <v>#REF!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VLOOKUP(G327,#REF!,2,0)</f>
        <v>#REF!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VLOOKUP(G328,#REF!,2,0)</f>
        <v>#REF!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VLOOKUP(G329,#REF!,2,0)</f>
        <v>#REF!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VLOOKUP(G330,#REF!,2,0)</f>
        <v>#REF!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VLOOKUP(G331,#REF!,2,0)</f>
        <v>#REF!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VLOOKUP(G332,#REF!,2,0)</f>
        <v>#REF!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VLOOKUP(G333,#REF!,2,0)</f>
        <v>#REF!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VLOOKUP(G334,#REF!,2,0)</f>
        <v>#REF!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VLOOKUP(G335,#REF!,2,0)</f>
        <v>#REF!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VLOOKUP(G336,#REF!,2,0)</f>
        <v>#REF!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VLOOKUP(G337,#REF!,2,0)</f>
        <v>#REF!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VLOOKUP(G338,#REF!,2,0)</f>
        <v>#REF!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VLOOKUP(G339,#REF!,2,0)</f>
        <v>#REF!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VLOOKUP(G340,#REF!,2,0)</f>
        <v>#REF!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VLOOKUP(G341,#REF!,2,0)</f>
        <v>#REF!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VLOOKUP(G342,#REF!,2,0)</f>
        <v>#REF!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VLOOKUP(G343,#REF!,2,0)</f>
        <v>#REF!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VLOOKUP(G344,#REF!,2,0)</f>
        <v>#REF!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VLOOKUP(G345,#REF!,2,0)</f>
        <v>#REF!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VLOOKUP(G346,#REF!,2,0)</f>
        <v>#REF!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VLOOKUP(G347,#REF!,2,0)</f>
        <v>#REF!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VLOOKUP(G348,#REF!,2,0)</f>
        <v>#REF!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VLOOKUP(G349,#REF!,2,0)</f>
        <v>#REF!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VLOOKUP(G350,#REF!,2,0)</f>
        <v>#REF!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VLOOKUP(G351,#REF!,2,0)</f>
        <v>#REF!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VLOOKUP(G352,#REF!,2,0)</f>
        <v>#REF!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VLOOKUP(G353,#REF!,2,0)</f>
        <v>#REF!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VLOOKUP(G354,#REF!,2,0)</f>
        <v>#REF!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VLOOKUP(G355,#REF!,2,0)</f>
        <v>#REF!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VLOOKUP(G356,#REF!,2,0)</f>
        <v>#REF!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VLOOKUP(G357,#REF!,2,0)</f>
        <v>#REF!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VLOOKUP(G358,#REF!,2,0)</f>
        <v>#REF!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VLOOKUP(G359,#REF!,2,0)</f>
        <v>#REF!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VLOOKUP(G360,#REF!,2,0)</f>
        <v>#REF!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VLOOKUP(G361,#REF!,2,0)</f>
        <v>#REF!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VLOOKUP(G362,#REF!,2,0)</f>
        <v>#REF!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VLOOKUP(G363,#REF!,2,0)</f>
        <v>#REF!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VLOOKUP(G364,#REF!,2,0)</f>
        <v>#REF!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VLOOKUP(G365,#REF!,2,0)</f>
        <v>#REF!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VLOOKUP(G366,#REF!,2,0)</f>
        <v>#REF!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VLOOKUP(G367,#REF!,2,0)</f>
        <v>#REF!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VLOOKUP(G368,#REF!,2,0)</f>
        <v>#REF!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VLOOKUP(G369,#REF!,2,0)</f>
        <v>#REF!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VLOOKUP(G370,#REF!,2,0)</f>
        <v>#REF!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VLOOKUP(G371,#REF!,2,0)</f>
        <v>#REF!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VLOOKUP(G372,#REF!,2,0)</f>
        <v>#REF!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VLOOKUP(G373,#REF!,2,0)</f>
        <v>#REF!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VLOOKUP(G374,#REF!,2,0)</f>
        <v>#REF!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VLOOKUP(G375,#REF!,2,0)</f>
        <v>#REF!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VLOOKUP(G376,#REF!,2,0)</f>
        <v>#REF!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VLOOKUP(G377,#REF!,2,0)</f>
        <v>#REF!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VLOOKUP(G378,#REF!,2,0)</f>
        <v>#REF!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VLOOKUP(G379,#REF!,2,0)</f>
        <v>#REF!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VLOOKUP(G380,#REF!,2,0)</f>
        <v>#REF!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VLOOKUP(G381,#REF!,2,0)</f>
        <v>#REF!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VLOOKUP(G382,#REF!,2,0)</f>
        <v>#REF!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VLOOKUP(G383,#REF!,2,0)</f>
        <v>#REF!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VLOOKUP(G384,#REF!,2,0)</f>
        <v>#REF!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VLOOKUP(G385,#REF!,2,0)</f>
        <v>#REF!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VLOOKUP(G386,#REF!,2,0)</f>
        <v>#REF!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VLOOKUP(G387,#REF!,2,0)</f>
        <v>#REF!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VLOOKUP(G388,#REF!,2,0)</f>
        <v>#REF!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VLOOKUP(G389,#REF!,2,0)</f>
        <v>#REF!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VLOOKUP(G390,#REF!,2,0)</f>
        <v>#REF!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VLOOKUP(G391,#REF!,2,0)</f>
        <v>#REF!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VLOOKUP(G392,#REF!,2,0)</f>
        <v>#REF!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VLOOKUP(G393,#REF!,2,0)</f>
        <v>#REF!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VLOOKUP(G394,#REF!,2,0)</f>
        <v>#REF!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VLOOKUP(G395,#REF!,2,0)</f>
        <v>#REF!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VLOOKUP(G396,#REF!,2,0)</f>
        <v>#REF!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VLOOKUP(G397,#REF!,2,0)</f>
        <v>#REF!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VLOOKUP(G398,#REF!,2,0)</f>
        <v>#REF!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VLOOKUP(G399,#REF!,2,0)</f>
        <v>#REF!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VLOOKUP(G400,#REF!,2,0)</f>
        <v>#REF!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VLOOKUP(G401,#REF!,2,0)</f>
        <v>#REF!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VLOOKUP(G402,#REF!,2,0)</f>
        <v>#REF!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VLOOKUP(G403,#REF!,2,0)</f>
        <v>#REF!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VLOOKUP(G404,#REF!,2,0)</f>
        <v>#REF!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VLOOKUP(G405,#REF!,2,0)</f>
        <v>#REF!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VLOOKUP(G406,#REF!,2,0)</f>
        <v>#REF!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VLOOKUP(G407,#REF!,2,0)</f>
        <v>#REF!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VLOOKUP(G408,#REF!,2,0)</f>
        <v>#REF!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VLOOKUP(G409,#REF!,2,0)</f>
        <v>#REF!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VLOOKUP(G410,#REF!,2,0)</f>
        <v>#REF!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VLOOKUP(G411,#REF!,2,0)</f>
        <v>#REF!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VLOOKUP(G412,#REF!,2,0)</f>
        <v>#REF!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VLOOKUP(G413,#REF!,2,0)</f>
        <v>#REF!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VLOOKUP(G414,#REF!,2,0)</f>
        <v>#REF!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VLOOKUP(G415,#REF!,2,0)</f>
        <v>#REF!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VLOOKUP(G416,#REF!,2,0)</f>
        <v>#REF!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VLOOKUP(G417,#REF!,2,0)</f>
        <v>#REF!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VLOOKUP(G418,#REF!,2,0)</f>
        <v>#REF!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VLOOKUP(G419,#REF!,2,0)</f>
        <v>#REF!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VLOOKUP(G420,#REF!,2,0)</f>
        <v>#REF!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VLOOKUP(G421,#REF!,2,0)</f>
        <v>#REF!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VLOOKUP(G422,#REF!,2,0)</f>
        <v>#REF!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VLOOKUP(G423,#REF!,2,0)</f>
        <v>#REF!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VLOOKUP(G424,#REF!,2,0)</f>
        <v>#REF!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VLOOKUP(G425,#REF!,2,0)</f>
        <v>#REF!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VLOOKUP(G426,#REF!,2,0)</f>
        <v>#REF!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VLOOKUP(G427,#REF!,2,0)</f>
        <v>#REF!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VLOOKUP(G428,#REF!,2,0)</f>
        <v>#REF!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VLOOKUP(G429,#REF!,2,0)</f>
        <v>#REF!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VLOOKUP(G430,#REF!,2,0)</f>
        <v>#REF!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VLOOKUP(G431,#REF!,2,0)</f>
        <v>#REF!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VLOOKUP(G432,#REF!,2,0)</f>
        <v>#REF!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VLOOKUP(G433,#REF!,2,0)</f>
        <v>#REF!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VLOOKUP(G434,#REF!,2,0)</f>
        <v>#REF!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VLOOKUP(G435,#REF!,2,0)</f>
        <v>#REF!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VLOOKUP(G436,#REF!,2,0)</f>
        <v>#REF!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VLOOKUP(G437,#REF!,2,0)</f>
        <v>#REF!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VLOOKUP(G438,#REF!,2,0)</f>
        <v>#REF!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VLOOKUP(G439,#REF!,2,0)</f>
        <v>#REF!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VLOOKUP(G440,#REF!,2,0)</f>
        <v>#REF!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VLOOKUP(G441,#REF!,2,0)</f>
        <v>#REF!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VLOOKUP(G442,#REF!,2,0)</f>
        <v>#REF!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VLOOKUP(G443,#REF!,2,0)</f>
        <v>#REF!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VLOOKUP(G444,#REF!,2,0)</f>
        <v>#REF!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VLOOKUP(G445,#REF!,2,0)</f>
        <v>#REF!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VLOOKUP(G446,#REF!,2,0)</f>
        <v>#REF!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VLOOKUP(G447,#REF!,2,0)</f>
        <v>#REF!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VLOOKUP(G448,#REF!,2,0)</f>
        <v>#REF!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VLOOKUP(G449,#REF!,2,0)</f>
        <v>#REF!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VLOOKUP(G450,#REF!,2,0)</f>
        <v>#REF!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VLOOKUP(G451,#REF!,2,0)</f>
        <v>#REF!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VLOOKUP(G452,#REF!,2,0)</f>
        <v>#REF!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VLOOKUP(G453,#REF!,2,0)</f>
        <v>#REF!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VLOOKUP(G454,#REF!,2,0)</f>
        <v>#REF!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VLOOKUP(G455,#REF!,2,0)</f>
        <v>#REF!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VLOOKUP(G456,#REF!,2,0)</f>
        <v>#REF!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VLOOKUP(G457,#REF!,2,0)</f>
        <v>#REF!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VLOOKUP(G458,#REF!,2,0)</f>
        <v>#REF!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VLOOKUP(G459,#REF!,2,0)</f>
        <v>#REF!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VLOOKUP(G460,#REF!,2,0)</f>
        <v>#REF!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VLOOKUP(G461,#REF!,2,0)</f>
        <v>#REF!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VLOOKUP(G462,#REF!,2,0)</f>
        <v>#REF!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VLOOKUP(G463,#REF!,2,0)</f>
        <v>#REF!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VLOOKUP(G464,#REF!,2,0)</f>
        <v>#REF!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VLOOKUP(G465,#REF!,2,0)</f>
        <v>#REF!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VLOOKUP(G466,#REF!,2,0)</f>
        <v>#REF!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VLOOKUP(G467,#REF!,2,0)</f>
        <v>#REF!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VLOOKUP(G468,#REF!,2,0)</f>
        <v>#REF!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VLOOKUP(G469,#REF!,2,0)</f>
        <v>#REF!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VLOOKUP(G470,#REF!,2,0)</f>
        <v>#REF!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VLOOKUP(G471,#REF!,2,0)</f>
        <v>#REF!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VLOOKUP(G472,#REF!,2,0)</f>
        <v>#REF!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VLOOKUP(G473,#REF!,2,0)</f>
        <v>#REF!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VLOOKUP(G474,#REF!,2,0)</f>
        <v>#REF!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VLOOKUP(G475,#REF!,2,0)</f>
        <v>#REF!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VLOOKUP(G476,#REF!,2,0)</f>
        <v>#REF!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VLOOKUP(G477,#REF!,2,0)</f>
        <v>#REF!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VLOOKUP(G478,#REF!,2,0)</f>
        <v>#REF!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VLOOKUP(G479,#REF!,2,0)</f>
        <v>#REF!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VLOOKUP(G480,#REF!,2,0)</f>
        <v>#REF!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VLOOKUP(G481,#REF!,2,0)</f>
        <v>#REF!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VLOOKUP(G482,#REF!,2,0)</f>
        <v>#REF!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VLOOKUP(G483,#REF!,2,0)</f>
        <v>#REF!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VLOOKUP(G484,#REF!,2,0)</f>
        <v>#REF!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VLOOKUP(G485,#REF!,2,0)</f>
        <v>#REF!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VLOOKUP(G486,#REF!,2,0)</f>
        <v>#REF!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VLOOKUP(G487,#REF!,2,0)</f>
        <v>#REF!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VLOOKUP(G488,#REF!,2,0)</f>
        <v>#REF!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VLOOKUP(G489,#REF!,2,0)</f>
        <v>#REF!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VLOOKUP(G490,#REF!,2,0)</f>
        <v>#REF!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VLOOKUP(G491,#REF!,2,0)</f>
        <v>#REF!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VLOOKUP(G492,#REF!,2,0)</f>
        <v>#REF!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VLOOKUP(G493,#REF!,2,0)</f>
        <v>#REF!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VLOOKUP(G494,#REF!,2,0)</f>
        <v>#REF!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VLOOKUP(G495,#REF!,2,0)</f>
        <v>#REF!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VLOOKUP(G496,#REF!,2,0)</f>
        <v>#REF!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VLOOKUP(G497,#REF!,2,0)</f>
        <v>#REF!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VLOOKUP(G498,#REF!,2,0)</f>
        <v>#REF!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VLOOKUP(G499,#REF!,2,0)</f>
        <v>#REF!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VLOOKUP(G500,#REF!,2,0)</f>
        <v>#REF!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VLOOKUP(G501,#REF!,2,0)</f>
        <v>#REF!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VLOOKUP(G502,#REF!,2,0)</f>
        <v>#REF!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VLOOKUP(G503,#REF!,2,0)</f>
        <v>#REF!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VLOOKUP(G504,#REF!,2,0)</f>
        <v>#REF!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VLOOKUP(G505,#REF!,2,0)</f>
        <v>#REF!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VLOOKUP(G506,#REF!,2,0)</f>
        <v>#REF!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VLOOKUP(G507,#REF!,2,0)</f>
        <v>#REF!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VLOOKUP(G508,#REF!,2,0)</f>
        <v>#REF!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VLOOKUP(G509,#REF!,2,0)</f>
        <v>#REF!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VLOOKUP(G510,#REF!,2,0)</f>
        <v>#REF!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VLOOKUP(G511,#REF!,2,0)</f>
        <v>#REF!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VLOOKUP(G512,#REF!,2,0)</f>
        <v>#REF!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VLOOKUP(G513,#REF!,2,0)</f>
        <v>#REF!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VLOOKUP(G514,#REF!,2,0)</f>
        <v>#REF!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VLOOKUP(G515,#REF!,2,0)</f>
        <v>#REF!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VLOOKUP(G516,#REF!,2,0)</f>
        <v>#REF!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VLOOKUP(G517,#REF!,2,0)</f>
        <v>#REF!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VLOOKUP(G518,#REF!,2,0)</f>
        <v>#REF!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VLOOKUP(G519,#REF!,2,0)</f>
        <v>#REF!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VLOOKUP(G520,#REF!,2,0)</f>
        <v>#REF!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VLOOKUP(G521,#REF!,2,0)</f>
        <v>#REF!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VLOOKUP(G522,#REF!,2,0)</f>
        <v>#REF!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VLOOKUP(G523,#REF!,2,0)</f>
        <v>#REF!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VLOOKUP(G524,#REF!,2,0)</f>
        <v>#REF!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VLOOKUP(G525,#REF!,2,0)</f>
        <v>#REF!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VLOOKUP(G526,#REF!,2,0)</f>
        <v>#REF!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VLOOKUP(G527,#REF!,2,0)</f>
        <v>#REF!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VLOOKUP(G528,#REF!,2,0)</f>
        <v>#REF!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VLOOKUP(G529,#REF!,2,0)</f>
        <v>#REF!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VLOOKUP(G530,#REF!,2,0)</f>
        <v>#REF!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VLOOKUP(G531,#REF!,2,0)</f>
        <v>#REF!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VLOOKUP(G532,#REF!,2,0)</f>
        <v>#REF!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VLOOKUP(G533,#REF!,2,0)</f>
        <v>#REF!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VLOOKUP(G534,#REF!,2,0)</f>
        <v>#REF!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VLOOKUP(G535,#REF!,2,0)</f>
        <v>#REF!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VLOOKUP(G536,#REF!,2,0)</f>
        <v>#REF!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VLOOKUP(G537,#REF!,2,0)</f>
        <v>#REF!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VLOOKUP(G538,#REF!,2,0)</f>
        <v>#REF!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VLOOKUP(G539,#REF!,2,0)</f>
        <v>#REF!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VLOOKUP(G540,#REF!,2,0)</f>
        <v>#REF!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VLOOKUP(G541,#REF!,2,0)</f>
        <v>#REF!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VLOOKUP(G542,#REF!,2,0)</f>
        <v>#REF!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VLOOKUP(G543,#REF!,2,0)</f>
        <v>#REF!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VLOOKUP(G544,#REF!,2,0)</f>
        <v>#REF!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VLOOKUP(G545,#REF!,2,0)</f>
        <v>#REF!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VLOOKUP(G546,#REF!,2,0)</f>
        <v>#REF!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VLOOKUP(G547,#REF!,2,0)</f>
        <v>#REF!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VLOOKUP(G548,#REF!,2,0)</f>
        <v>#REF!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VLOOKUP(G549,#REF!,2,0)</f>
        <v>#REF!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VLOOKUP(G550,#REF!,2,0)</f>
        <v>#REF!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VLOOKUP(G551,#REF!,2,0)</f>
        <v>#REF!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VLOOKUP(G552,#REF!,2,0)</f>
        <v>#REF!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VLOOKUP(G553,#REF!,2,0)</f>
        <v>#REF!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VLOOKUP(G554,#REF!,2,0)</f>
        <v>#REF!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VLOOKUP(G555,#REF!,2,0)</f>
        <v>#REF!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VLOOKUP(G556,#REF!,2,0)</f>
        <v>#REF!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VLOOKUP(G557,#REF!,2,0)</f>
        <v>#REF!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VLOOKUP(G558,#REF!,2,0)</f>
        <v>#REF!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VLOOKUP(G559,#REF!,2,0)</f>
        <v>#REF!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VLOOKUP(G560,#REF!,2,0)</f>
        <v>#REF!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VLOOKUP(G561,#REF!,2,0)</f>
        <v>#REF!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VLOOKUP(G562,#REF!,2,0)</f>
        <v>#REF!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VLOOKUP(G563,#REF!,2,0)</f>
        <v>#REF!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VLOOKUP(G564,#REF!,2,0)</f>
        <v>#REF!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VLOOKUP(G565,#REF!,2,0)</f>
        <v>#REF!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VLOOKUP(G566,#REF!,2,0)</f>
        <v>#REF!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VLOOKUP(G567,#REF!,2,0)</f>
        <v>#REF!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VLOOKUP(G568,#REF!,2,0)</f>
        <v>#REF!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VLOOKUP(G569,#REF!,2,0)</f>
        <v>#REF!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VLOOKUP(G570,#REF!,2,0)</f>
        <v>#REF!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VLOOKUP(G571,#REF!,2,0)</f>
        <v>#REF!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VLOOKUP(G572,#REF!,2,0)</f>
        <v>#REF!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VLOOKUP(G573,#REF!,2,0)</f>
        <v>#REF!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VLOOKUP(G574,#REF!,2,0)</f>
        <v>#REF!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VLOOKUP(G575,#REF!,2,0)</f>
        <v>#REF!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VLOOKUP(G576,#REF!,2,0)</f>
        <v>#REF!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VLOOKUP(G577,#REF!,2,0)</f>
        <v>#REF!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VLOOKUP(G578,#REF!,2,0)</f>
        <v>#REF!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VLOOKUP(G579,#REF!,2,0)</f>
        <v>#REF!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VLOOKUP(G580,#REF!,2,0)</f>
        <v>#REF!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VLOOKUP(G581,#REF!,2,0)</f>
        <v>#REF!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VLOOKUP(G582,#REF!,2,0)</f>
        <v>#REF!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VLOOKUP(G583,#REF!,2,0)</f>
        <v>#REF!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VLOOKUP(G584,#REF!,2,0)</f>
        <v>#REF!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VLOOKUP(G585,#REF!,2,0)</f>
        <v>#REF!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VLOOKUP(G586,#REF!,2,0)</f>
        <v>#REF!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VLOOKUP(G587,#REF!,2,0)</f>
        <v>#REF!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VLOOKUP(G588,#REF!,2,0)</f>
        <v>#REF!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VLOOKUP(G589,#REF!,2,0)</f>
        <v>#REF!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VLOOKUP(G590,#REF!,2,0)</f>
        <v>#REF!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VLOOKUP(G591,#REF!,2,0)</f>
        <v>#REF!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VLOOKUP(G592,#REF!,2,0)</f>
        <v>#REF!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VLOOKUP(G593,#REF!,2,0)</f>
        <v>#REF!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VLOOKUP(G594,#REF!,2,0)</f>
        <v>#REF!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VLOOKUP(G595,#REF!,2,0)</f>
        <v>#REF!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VLOOKUP(G596,#REF!,2,0)</f>
        <v>#REF!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VLOOKUP(G597,#REF!,2,0)</f>
        <v>#REF!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VLOOKUP(G598,#REF!,2,0)</f>
        <v>#REF!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VLOOKUP(G599,#REF!,2,0)</f>
        <v>#REF!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VLOOKUP(G600,#REF!,2,0)</f>
        <v>#REF!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VLOOKUP(G601,#REF!,2,0)</f>
        <v>#REF!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VLOOKUP(G602,#REF!,2,0)</f>
        <v>#REF!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VLOOKUP(G603,#REF!,2,0)</f>
        <v>#REF!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VLOOKUP(G604,#REF!,2,0)</f>
        <v>#REF!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VLOOKUP(G605,#REF!,2,0)</f>
        <v>#REF!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VLOOKUP(G606,#REF!,2,0)</f>
        <v>#REF!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VLOOKUP(G607,#REF!,2,0)</f>
        <v>#REF!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VLOOKUP(G608,#REF!,2,0)</f>
        <v>#REF!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VLOOKUP(G609,#REF!,2,0)</f>
        <v>#REF!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VLOOKUP(G610,#REF!,2,0)</f>
        <v>#REF!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VLOOKUP(G611,#REF!,2,0)</f>
        <v>#REF!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VLOOKUP(G612,#REF!,2,0)</f>
        <v>#REF!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VLOOKUP(G613,#REF!,2,0)</f>
        <v>#REF!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VLOOKUP(G614,#REF!,2,0)</f>
        <v>#REF!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VLOOKUP(G615,#REF!,2,0)</f>
        <v>#REF!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VLOOKUP(G616,#REF!,2,0)</f>
        <v>#REF!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VLOOKUP(G617,#REF!,2,0)</f>
        <v>#REF!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VLOOKUP(G618,#REF!,2,0)</f>
        <v>#REF!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VLOOKUP(G619,#REF!,2,0)</f>
        <v>#REF!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VLOOKUP(G620,#REF!,2,0)</f>
        <v>#REF!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VLOOKUP(G621,#REF!,2,0)</f>
        <v>#REF!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VLOOKUP(G622,#REF!,2,0)</f>
        <v>#REF!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VLOOKUP(G623,#REF!,2,0)</f>
        <v>#REF!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VLOOKUP(G624,#REF!,2,0)</f>
        <v>#REF!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VLOOKUP(G625,#REF!,2,0)</f>
        <v>#REF!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VLOOKUP(G626,#REF!,2,0)</f>
        <v>#REF!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VLOOKUP(G627,#REF!,2,0)</f>
        <v>#REF!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VLOOKUP(G628,#REF!,2,0)</f>
        <v>#REF!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VLOOKUP(G629,#REF!,2,0)</f>
        <v>#REF!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VLOOKUP(G630,#REF!,2,0)</f>
        <v>#REF!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VLOOKUP(G631,#REF!,2,0)</f>
        <v>#REF!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VLOOKUP(G632,#REF!,2,0)</f>
        <v>#REF!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VLOOKUP(G633,#REF!,2,0)</f>
        <v>#REF!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VLOOKUP(G634,#REF!,2,0)</f>
        <v>#REF!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VLOOKUP(G635,#REF!,2,0)</f>
        <v>#REF!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VLOOKUP(G636,#REF!,2,0)</f>
        <v>#REF!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VLOOKUP(G637,#REF!,2,0)</f>
        <v>#REF!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VLOOKUP(G638,#REF!,2,0)</f>
        <v>#REF!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VLOOKUP(G639,#REF!,2,0)</f>
        <v>#REF!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VLOOKUP(G640,#REF!,2,0)</f>
        <v>#REF!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VLOOKUP(G641,#REF!,2,0)</f>
        <v>#REF!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VLOOKUP(G642,#REF!,2,0)</f>
        <v>#REF!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VLOOKUP(G643,#REF!,2,0)</f>
        <v>#REF!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VLOOKUP(G644,#REF!,2,0)</f>
        <v>#REF!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VLOOKUP(G645,#REF!,2,0)</f>
        <v>#REF!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VLOOKUP(G646,#REF!,2,0)</f>
        <v>#REF!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VLOOKUP(G647,#REF!,2,0)</f>
        <v>#REF!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VLOOKUP(G648,#REF!,2,0)</f>
        <v>#REF!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VLOOKUP(G649,#REF!,2,0)</f>
        <v>#REF!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VLOOKUP(G650,#REF!,2,0)</f>
        <v>#REF!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VLOOKUP(G651,#REF!,2,0)</f>
        <v>#REF!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VLOOKUP(G652,#REF!,2,0)</f>
        <v>#REF!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VLOOKUP(G653,#REF!,2,0)</f>
        <v>#REF!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VLOOKUP(G654,#REF!,2,0)</f>
        <v>#REF!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VLOOKUP(G655,#REF!,2,0)</f>
        <v>#REF!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VLOOKUP(G656,#REF!,2,0)</f>
        <v>#REF!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VLOOKUP(G657,#REF!,2,0)</f>
        <v>#REF!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VLOOKUP(G658,#REF!,2,0)</f>
        <v>#REF!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VLOOKUP(G659,#REF!,2,0)</f>
        <v>#REF!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VLOOKUP(G660,#REF!,2,0)</f>
        <v>#REF!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VLOOKUP(G661,#REF!,2,0)</f>
        <v>#REF!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VLOOKUP(G662,#REF!,2,0)</f>
        <v>#REF!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VLOOKUP(G663,#REF!,2,0)</f>
        <v>#REF!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VLOOKUP(G664,#REF!,2,0)</f>
        <v>#REF!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VLOOKUP(G665,#REF!,2,0)</f>
        <v>#REF!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VLOOKUP(G666,#REF!,2,0)</f>
        <v>#REF!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VLOOKUP(G667,#REF!,2,0)</f>
        <v>#REF!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VLOOKUP(G668,#REF!,2,0)</f>
        <v>#REF!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VLOOKUP(G669,#REF!,2,0)</f>
        <v>#REF!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VLOOKUP(G670,#REF!,2,0)</f>
        <v>#REF!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VLOOKUP(G671,#REF!,2,0)</f>
        <v>#REF!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VLOOKUP(G672,#REF!,2,0)</f>
        <v>#REF!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VLOOKUP(G673,#REF!,2,0)</f>
        <v>#REF!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VLOOKUP(G674,#REF!,2,0)</f>
        <v>#REF!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VLOOKUP(G675,#REF!,2,0)</f>
        <v>#REF!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VLOOKUP(G676,#REF!,2,0)</f>
        <v>#REF!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VLOOKUP(G677,#REF!,2,0)</f>
        <v>#REF!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VLOOKUP(G678,#REF!,2,0)</f>
        <v>#REF!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VLOOKUP(G679,#REF!,2,0)</f>
        <v>#REF!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VLOOKUP(G680,#REF!,2,0)</f>
        <v>#REF!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VLOOKUP(G681,#REF!,2,0)</f>
        <v>#REF!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VLOOKUP(G682,#REF!,2,0)</f>
        <v>#REF!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VLOOKUP(G683,#REF!,2,0)</f>
        <v>#REF!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VLOOKUP(G684,#REF!,2,0)</f>
        <v>#REF!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VLOOKUP(G685,#REF!,2,0)</f>
        <v>#REF!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VLOOKUP(G686,#REF!,2,0)</f>
        <v>#REF!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VLOOKUP(G687,#REF!,2,0)</f>
        <v>#REF!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VLOOKUP(G688,#REF!,2,0)</f>
        <v>#REF!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VLOOKUP(G689,#REF!,2,0)</f>
        <v>#REF!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VLOOKUP(G690,#REF!,2,0)</f>
        <v>#REF!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VLOOKUP(G691,#REF!,2,0)</f>
        <v>#REF!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VLOOKUP(G692,#REF!,2,0)</f>
        <v>#REF!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VLOOKUP(G693,#REF!,2,0)</f>
        <v>#REF!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VLOOKUP(G694,#REF!,2,0)</f>
        <v>#REF!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VLOOKUP(G695,#REF!,2,0)</f>
        <v>#REF!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VLOOKUP(G696,#REF!,2,0)</f>
        <v>#REF!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VLOOKUP(G697,#REF!,2,0)</f>
        <v>#REF!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VLOOKUP(G698,#REF!,2,0)</f>
        <v>#REF!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VLOOKUP(G699,#REF!,2,0)</f>
        <v>#REF!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VLOOKUP(G700,#REF!,2,0)</f>
        <v>#REF!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VLOOKUP(G701,#REF!,2,0)</f>
        <v>#REF!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VLOOKUP(G702,#REF!,2,0)</f>
        <v>#REF!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VLOOKUP(G703,#REF!,2,0)</f>
        <v>#REF!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VLOOKUP(G704,#REF!,2,0)</f>
        <v>#REF!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VLOOKUP(G705,#REF!,2,0)</f>
        <v>#REF!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VLOOKUP(G706,#REF!,2,0)</f>
        <v>#REF!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VLOOKUP(G707,#REF!,2,0)</f>
        <v>#REF!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VLOOKUP(G708,#REF!,2,0)</f>
        <v>#REF!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VLOOKUP(G709,#REF!,2,0)</f>
        <v>#REF!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VLOOKUP(G710,#REF!,2,0)</f>
        <v>#REF!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VLOOKUP(G711,#REF!,2,0)</f>
        <v>#REF!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VLOOKUP(G712,#REF!,2,0)</f>
        <v>#REF!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VLOOKUP(G713,#REF!,2,0)</f>
        <v>#REF!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VLOOKUP(G714,#REF!,2,0)</f>
        <v>#REF!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VLOOKUP(G715,#REF!,2,0)</f>
        <v>#REF!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VLOOKUP(G716,#REF!,2,0)</f>
        <v>#REF!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VLOOKUP(G717,#REF!,2,0)</f>
        <v>#REF!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VLOOKUP(G718,#REF!,2,0)</f>
        <v>#REF!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VLOOKUP(G719,#REF!,2,0)</f>
        <v>#REF!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VLOOKUP(G720,#REF!,2,0)</f>
        <v>#REF!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VLOOKUP(G721,#REF!,2,0)</f>
        <v>#REF!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VLOOKUP(G722,#REF!,2,0)</f>
        <v>#REF!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VLOOKUP(G723,#REF!,2,0)</f>
        <v>#REF!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VLOOKUP(G724,#REF!,2,0)</f>
        <v>#REF!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VLOOKUP(G725,#REF!,2,0)</f>
        <v>#REF!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VLOOKUP(G726,#REF!,2,0)</f>
        <v>#REF!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VLOOKUP(G727,#REF!,2,0)</f>
        <v>#REF!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VLOOKUP(G728,#REF!,2,0)</f>
        <v>#REF!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VLOOKUP(G729,#REF!,2,0)</f>
        <v>#REF!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VLOOKUP(G730,#REF!,2,0)</f>
        <v>#REF!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VLOOKUP(G731,#REF!,2,0)</f>
        <v>#REF!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VLOOKUP(G732,#REF!,2,0)</f>
        <v>#REF!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VLOOKUP(G733,#REF!,2,0)</f>
        <v>#REF!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VLOOKUP(G734,#REF!,2,0)</f>
        <v>#REF!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VLOOKUP(G735,#REF!,2,0)</f>
        <v>#REF!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VLOOKUP(G736,#REF!,2,0)</f>
        <v>#REF!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VLOOKUP(G737,#REF!,2,0)</f>
        <v>#REF!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VLOOKUP(G738,#REF!,2,0)</f>
        <v>#REF!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VLOOKUP(G739,#REF!,2,0)</f>
        <v>#REF!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K13"/>
  <sheetViews>
    <sheetView tabSelected="1" view="pageBreakPreview" zoomScale="50" zoomScaleNormal="100" zoomScaleSheetLayoutView="50" workbookViewId="0">
      <pane ySplit="2" topLeftCell="A3" activePane="bottomLeft" state="frozen"/>
      <selection pane="bottomLeft" sqref="A1:A1048576"/>
    </sheetView>
  </sheetViews>
  <sheetFormatPr defaultColWidth="31.453125" defaultRowHeight="15" customHeight="1"/>
  <cols>
    <col min="1" max="1" width="0" style="84" hidden="1" customWidth="1"/>
    <col min="2" max="2" width="31.453125" style="84"/>
    <col min="3" max="3" width="38.7265625" style="84" customWidth="1"/>
    <col min="4" max="6" width="31.453125" style="84"/>
    <col min="7" max="7" width="31.453125" style="85"/>
    <col min="8" max="16384" width="31.453125" style="84"/>
  </cols>
  <sheetData>
    <row r="1" spans="1:11" ht="34" customHeight="1">
      <c r="G1" s="85">
        <f>SUBTOTAL(9,G3:G12)</f>
        <v>291</v>
      </c>
      <c r="H1" s="85">
        <f>SUBTOTAL(9,H3:H12)</f>
        <v>61</v>
      </c>
      <c r="I1" s="113">
        <f>SUBTOTAL(9,I3:I12)</f>
        <v>352</v>
      </c>
      <c r="J1" s="113"/>
    </row>
    <row r="2" spans="1:11" ht="49.5" customHeight="1">
      <c r="A2" s="106" t="s">
        <v>4733</v>
      </c>
      <c r="B2" s="106" t="s">
        <v>41</v>
      </c>
      <c r="C2" s="106" t="s">
        <v>4636</v>
      </c>
      <c r="D2" s="106" t="s">
        <v>42</v>
      </c>
      <c r="E2" s="106" t="s">
        <v>43</v>
      </c>
      <c r="F2" s="107" t="s">
        <v>2373</v>
      </c>
      <c r="G2" s="106" t="s">
        <v>45</v>
      </c>
      <c r="H2" s="106" t="s">
        <v>47</v>
      </c>
      <c r="I2" s="106" t="s">
        <v>48</v>
      </c>
      <c r="J2" s="106" t="s">
        <v>4635</v>
      </c>
      <c r="K2" s="106" t="s">
        <v>4737</v>
      </c>
    </row>
    <row r="3" spans="1:11" s="77" customFormat="1" ht="35.25" customHeight="1">
      <c r="A3" s="108" t="s">
        <v>4743</v>
      </c>
      <c r="B3" s="72" t="s">
        <v>4753</v>
      </c>
      <c r="C3" s="111" t="s">
        <v>4738</v>
      </c>
      <c r="D3" s="72" t="s">
        <v>4765</v>
      </c>
      <c r="E3" s="108" t="s">
        <v>1946</v>
      </c>
      <c r="F3" s="109" t="s">
        <v>4755</v>
      </c>
      <c r="G3" s="110">
        <v>14</v>
      </c>
      <c r="H3" s="110">
        <f>ROUNDUP(G3*20%,0)</f>
        <v>3</v>
      </c>
      <c r="I3" s="108">
        <f>SUM(G3:H3)</f>
        <v>17</v>
      </c>
      <c r="J3" s="108" t="s">
        <v>4767</v>
      </c>
      <c r="K3" s="77" t="e">
        <f>VLOOKUP(A3,'[1]BARCODES (L2)'!$A$3:$I$54,9,FALSE)</f>
        <v>#N/A</v>
      </c>
    </row>
    <row r="4" spans="1:11" s="77" customFormat="1" ht="35.25" customHeight="1">
      <c r="A4" s="108" t="s">
        <v>4744</v>
      </c>
      <c r="B4" s="72" t="s">
        <v>4753</v>
      </c>
      <c r="C4" s="111" t="s">
        <v>4738</v>
      </c>
      <c r="D4" s="72" t="s">
        <v>4765</v>
      </c>
      <c r="E4" s="108" t="s">
        <v>1947</v>
      </c>
      <c r="F4" s="109" t="s">
        <v>4756</v>
      </c>
      <c r="G4" s="110">
        <v>35</v>
      </c>
      <c r="H4" s="110">
        <f t="shared" ref="H4:H12" si="0">ROUNDUP(G4*20%,0)</f>
        <v>7</v>
      </c>
      <c r="I4" s="108">
        <f t="shared" ref="I4:I12" si="1">SUM(G4:H4)</f>
        <v>42</v>
      </c>
      <c r="J4" s="108" t="s">
        <v>4767</v>
      </c>
      <c r="K4" s="77" t="e">
        <f>VLOOKUP(A4,'[1]BARCODES (L2)'!$A$3:$I$54,9,FALSE)</f>
        <v>#N/A</v>
      </c>
    </row>
    <row r="5" spans="1:11" s="77" customFormat="1" ht="35.25" customHeight="1">
      <c r="A5" s="108" t="s">
        <v>4745</v>
      </c>
      <c r="B5" s="72" t="s">
        <v>4753</v>
      </c>
      <c r="C5" s="111" t="s">
        <v>4738</v>
      </c>
      <c r="D5" s="72" t="s">
        <v>4765</v>
      </c>
      <c r="E5" s="108" t="s">
        <v>1948</v>
      </c>
      <c r="F5" s="109" t="s">
        <v>4757</v>
      </c>
      <c r="G5" s="110">
        <v>44</v>
      </c>
      <c r="H5" s="110">
        <f t="shared" si="0"/>
        <v>9</v>
      </c>
      <c r="I5" s="108">
        <f t="shared" si="1"/>
        <v>53</v>
      </c>
      <c r="J5" s="108" t="s">
        <v>4767</v>
      </c>
      <c r="K5" s="77" t="e">
        <f>VLOOKUP(A5,'[1]BARCODES (L2)'!$A$3:$I$54,9,FALSE)</f>
        <v>#N/A</v>
      </c>
    </row>
    <row r="6" spans="1:11" s="77" customFormat="1" ht="35.25" customHeight="1">
      <c r="A6" s="108" t="s">
        <v>4746</v>
      </c>
      <c r="B6" s="72" t="s">
        <v>4753</v>
      </c>
      <c r="C6" s="111" t="s">
        <v>4738</v>
      </c>
      <c r="D6" s="72" t="s">
        <v>4765</v>
      </c>
      <c r="E6" s="108" t="s">
        <v>1949</v>
      </c>
      <c r="F6" s="109" t="s">
        <v>4758</v>
      </c>
      <c r="G6" s="110">
        <v>32</v>
      </c>
      <c r="H6" s="110">
        <f t="shared" si="0"/>
        <v>7</v>
      </c>
      <c r="I6" s="108">
        <f t="shared" si="1"/>
        <v>39</v>
      </c>
      <c r="J6" s="108" t="s">
        <v>4767</v>
      </c>
      <c r="K6" s="77" t="e">
        <f>VLOOKUP(A6,'[1]BARCODES (L2)'!$A$3:$I$54,9,FALSE)</f>
        <v>#N/A</v>
      </c>
    </row>
    <row r="7" spans="1:11" s="77" customFormat="1" ht="35.25" customHeight="1">
      <c r="A7" s="108" t="s">
        <v>4747</v>
      </c>
      <c r="B7" s="72" t="s">
        <v>4753</v>
      </c>
      <c r="C7" s="111" t="s">
        <v>4738</v>
      </c>
      <c r="D7" s="72" t="s">
        <v>4765</v>
      </c>
      <c r="E7" s="108" t="s">
        <v>1950</v>
      </c>
      <c r="F7" s="109" t="s">
        <v>4759</v>
      </c>
      <c r="G7" s="110">
        <v>12</v>
      </c>
      <c r="H7" s="110">
        <f t="shared" si="0"/>
        <v>3</v>
      </c>
      <c r="I7" s="108">
        <f t="shared" si="1"/>
        <v>15</v>
      </c>
      <c r="J7" s="108" t="s">
        <v>4767</v>
      </c>
      <c r="K7" s="77" t="e">
        <f>VLOOKUP(A7,'[1]BARCODES (L2)'!$A$3:$I$54,9,FALSE)</f>
        <v>#N/A</v>
      </c>
    </row>
    <row r="8" spans="1:11" s="77" customFormat="1" ht="35.25" customHeight="1">
      <c r="A8" s="108" t="s">
        <v>4748</v>
      </c>
      <c r="B8" s="72" t="s">
        <v>4754</v>
      </c>
      <c r="C8" s="111" t="s">
        <v>4739</v>
      </c>
      <c r="D8" s="72" t="s">
        <v>4766</v>
      </c>
      <c r="E8" s="108" t="s">
        <v>1946</v>
      </c>
      <c r="F8" s="109" t="s">
        <v>4760</v>
      </c>
      <c r="G8" s="110">
        <v>17</v>
      </c>
      <c r="H8" s="110">
        <f t="shared" si="0"/>
        <v>4</v>
      </c>
      <c r="I8" s="108">
        <f t="shared" si="1"/>
        <v>21</v>
      </c>
      <c r="J8" s="108" t="s">
        <v>4768</v>
      </c>
      <c r="K8" s="77" t="e">
        <f>VLOOKUP(A8,'[1]BARCODES (L2)'!$A$3:$I$54,9,FALSE)</f>
        <v>#N/A</v>
      </c>
    </row>
    <row r="9" spans="1:11" s="77" customFormat="1" ht="35.25" customHeight="1">
      <c r="A9" s="108" t="s">
        <v>4749</v>
      </c>
      <c r="B9" s="72" t="s">
        <v>4754</v>
      </c>
      <c r="C9" s="111" t="s">
        <v>4739</v>
      </c>
      <c r="D9" s="72" t="s">
        <v>4766</v>
      </c>
      <c r="E9" s="108" t="s">
        <v>1947</v>
      </c>
      <c r="F9" s="109" t="s">
        <v>4761</v>
      </c>
      <c r="G9" s="110">
        <v>40</v>
      </c>
      <c r="H9" s="110">
        <f t="shared" si="0"/>
        <v>8</v>
      </c>
      <c r="I9" s="108">
        <f t="shared" si="1"/>
        <v>48</v>
      </c>
      <c r="J9" s="108" t="s">
        <v>4768</v>
      </c>
      <c r="K9" s="77" t="e">
        <f>VLOOKUP(A9,'[1]BARCODES (L2)'!$A$3:$I$54,9,FALSE)</f>
        <v>#N/A</v>
      </c>
    </row>
    <row r="10" spans="1:11" s="77" customFormat="1" ht="35.25" customHeight="1">
      <c r="A10" s="108" t="s">
        <v>4750</v>
      </c>
      <c r="B10" s="72" t="s">
        <v>4754</v>
      </c>
      <c r="C10" s="111" t="s">
        <v>4739</v>
      </c>
      <c r="D10" s="72" t="s">
        <v>4766</v>
      </c>
      <c r="E10" s="108" t="s">
        <v>1948</v>
      </c>
      <c r="F10" s="109" t="s">
        <v>4762</v>
      </c>
      <c r="G10" s="110">
        <v>50</v>
      </c>
      <c r="H10" s="110">
        <f t="shared" si="0"/>
        <v>10</v>
      </c>
      <c r="I10" s="108">
        <f t="shared" si="1"/>
        <v>60</v>
      </c>
      <c r="J10" s="108" t="s">
        <v>4768</v>
      </c>
      <c r="K10" s="77" t="e">
        <f>VLOOKUP(A10,'[1]BARCODES (L2)'!$A$3:$I$54,9,FALSE)</f>
        <v>#N/A</v>
      </c>
    </row>
    <row r="11" spans="1:11" s="77" customFormat="1" ht="35.25" customHeight="1">
      <c r="A11" s="108" t="s">
        <v>4751</v>
      </c>
      <c r="B11" s="72" t="s">
        <v>4754</v>
      </c>
      <c r="C11" s="111" t="s">
        <v>4739</v>
      </c>
      <c r="D11" s="72" t="s">
        <v>4766</v>
      </c>
      <c r="E11" s="108" t="s">
        <v>1949</v>
      </c>
      <c r="F11" s="109" t="s">
        <v>4763</v>
      </c>
      <c r="G11" s="110">
        <v>33</v>
      </c>
      <c r="H11" s="110">
        <f t="shared" si="0"/>
        <v>7</v>
      </c>
      <c r="I11" s="108">
        <f t="shared" si="1"/>
        <v>40</v>
      </c>
      <c r="J11" s="108" t="s">
        <v>4768</v>
      </c>
      <c r="K11" s="77" t="e">
        <f>VLOOKUP(A11,'[1]BARCODES (L2)'!$A$3:$I$54,9,FALSE)</f>
        <v>#N/A</v>
      </c>
    </row>
    <row r="12" spans="1:11" s="77" customFormat="1" ht="35.25" customHeight="1">
      <c r="A12" s="108" t="s">
        <v>4752</v>
      </c>
      <c r="B12" s="72" t="s">
        <v>4754</v>
      </c>
      <c r="C12" s="111" t="s">
        <v>4739</v>
      </c>
      <c r="D12" s="72" t="s">
        <v>4766</v>
      </c>
      <c r="E12" s="108" t="s">
        <v>1950</v>
      </c>
      <c r="F12" s="109" t="s">
        <v>4764</v>
      </c>
      <c r="G12" s="110">
        <v>14</v>
      </c>
      <c r="H12" s="110">
        <f t="shared" si="0"/>
        <v>3</v>
      </c>
      <c r="I12" s="108">
        <f t="shared" si="1"/>
        <v>17</v>
      </c>
      <c r="J12" s="108" t="s">
        <v>4768</v>
      </c>
      <c r="K12" s="77" t="e">
        <f>VLOOKUP(A12,'[1]BARCODES (L2)'!$A$3:$I$54,9,FALSE)</f>
        <v>#N/A</v>
      </c>
    </row>
    <row r="13" spans="1:11" s="77" customFormat="1" ht="35.25" customHeight="1">
      <c r="A13" s="108"/>
      <c r="B13" s="108"/>
      <c r="C13" s="111"/>
      <c r="D13" s="72"/>
      <c r="E13" s="108"/>
      <c r="F13" s="109"/>
      <c r="G13" s="110">
        <f>SUM(G3:G12)</f>
        <v>291</v>
      </c>
      <c r="H13" s="110">
        <f t="shared" ref="H13:I13" si="2">SUM(H3:H12)</f>
        <v>61</v>
      </c>
      <c r="I13" s="110">
        <f t="shared" si="2"/>
        <v>352</v>
      </c>
      <c r="J13" s="110"/>
      <c r="K13" s="110" t="e">
        <f>SUM(K3:K12)</f>
        <v>#N/A</v>
      </c>
    </row>
  </sheetData>
  <autoFilter ref="A2:K13" xr:uid="{B2B9AB55-360E-4AF4-B27F-A6FA1464AC85}"/>
  <pageMargins left="0" right="0" top="0.25" bottom="0.25" header="0.05" footer="0.05"/>
  <pageSetup paperSize="9" scale="3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6" customWidth="1"/>
    <col min="3" max="3" width="38.1796875" style="86" customWidth="1"/>
    <col min="4" max="4" width="21.81640625" style="86" bestFit="1" customWidth="1"/>
    <col min="5" max="5" width="13.54296875" style="86" customWidth="1"/>
    <col min="6" max="6" width="55.1796875" style="86" customWidth="1"/>
    <col min="7" max="7" width="17.1796875" style="86" customWidth="1"/>
    <col min="8" max="16384" width="9.1796875" style="86"/>
  </cols>
  <sheetData>
    <row r="1" spans="1:13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'MER.QT-1.BM2'!Print_Area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2024-08-05T04:33:14Z</cp:lastPrinted>
  <dcterms:created xsi:type="dcterms:W3CDTF">2020-11-11T02:21:38Z</dcterms:created>
  <dcterms:modified xsi:type="dcterms:W3CDTF">2025-04-25T11:32:31Z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