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4-AW25/2-PRODUCTION/4-INTERNAL-PURCHASE-ORDER/4-2-TRIM-ORDER/TRIM-PO/DRAFT-PO/SHE SENDS/"/>
    </mc:Choice>
  </mc:AlternateContent>
  <xr:revisionPtr revIDLastSave="923" documentId="6_{13C73650-2F37-4722-8F0F-29C69CA899BB}" xr6:coauthVersionLast="47" xr6:coauthVersionMax="47" xr10:uidLastSave="{F33C0F9C-4D80-4D8B-94A4-9018AF808B92}"/>
  <bookViews>
    <workbookView xWindow="-110" yWindow="-110" windowWidth="19420" windowHeight="10300" xr2:uid="{00000000-000D-0000-FFFF-FFFF00000000}"/>
  </bookViews>
  <sheets>
    <sheet name="PO" sheetId="2" r:id="rId1"/>
    <sheet name="Barcodes" sheetId="6" r:id="rId2"/>
  </sheets>
  <definedNames>
    <definedName name="_xlnm._FilterDatabase" localSheetId="1" hidden="1">Barcodes!$A$2:$P$14</definedName>
    <definedName name="BARCODE">#REF!</definedName>
    <definedName name="COLOR">#REF!</definedName>
    <definedName name="_xlnm.Print_Area" localSheetId="1">Barcodes!$A$1:$L$14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4" i="6"/>
  <c r="I5" i="6"/>
  <c r="I6" i="6"/>
  <c r="J6" i="6" s="1"/>
  <c r="I7" i="6"/>
  <c r="I8" i="6"/>
  <c r="I9" i="6"/>
  <c r="I10" i="6"/>
  <c r="I11" i="6"/>
  <c r="I12" i="6"/>
  <c r="I13" i="6"/>
  <c r="I14" i="6"/>
  <c r="K5" i="6"/>
  <c r="K4" i="6"/>
  <c r="K7" i="6"/>
  <c r="K3" i="6"/>
  <c r="K8" i="6"/>
  <c r="K13" i="6"/>
  <c r="K12" i="6"/>
  <c r="K11" i="6"/>
  <c r="K14" i="6"/>
  <c r="K10" i="6"/>
  <c r="K9" i="6"/>
  <c r="F20" i="2" l="1"/>
  <c r="K6" i="6" l="1"/>
  <c r="J4" i="6"/>
  <c r="J5" i="6"/>
  <c r="I3" i="6"/>
  <c r="J3" i="6" s="1"/>
  <c r="J8" i="6"/>
  <c r="J10" i="6"/>
  <c r="L10" i="6" s="1"/>
  <c r="J14" i="6"/>
  <c r="J11" i="6"/>
  <c r="J9" i="6"/>
  <c r="J12" i="6"/>
  <c r="L12" i="6" s="1"/>
  <c r="J13" i="6"/>
  <c r="J7" i="6"/>
  <c r="L7" i="6" s="1"/>
  <c r="L8" i="6" l="1"/>
  <c r="L9" i="6"/>
  <c r="L13" i="6"/>
  <c r="L14" i="6"/>
  <c r="L6" i="6"/>
  <c r="L11" i="6"/>
  <c r="L3" i="6"/>
  <c r="L5" i="6"/>
  <c r="L4" i="6"/>
  <c r="I13" i="2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<sst xmlns="http://schemas.openxmlformats.org/spreadsheetml/2006/main" count="142" uniqueCount="95">
  <si>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</si>
  <si>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</si>
  <si>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</si>
  <si>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</si>
  <si>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</si>
  <si>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</si>
  <si>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</si>
  <si>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</si>
  <si>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</si>
  <si>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</si>
  <si>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</si>
  <si>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</si>
  <si>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</si>
  <si>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</si>
  <si>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</si>
  <si>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</si>
  <si>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</si>
  <si>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</si>
  <si>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</si>
  <si>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</si>
  <si>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</si>
  <si>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</si>
  <si>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</si>
  <si>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</si>
  <si>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</si>
  <si>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</si>
  <si>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</si>
  <si>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</si>
  <si>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</si>
  <si>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</si>
  <si>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</si>
  <si>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</si>
  <si>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</si>
  <si>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</si>
  <si>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</si>
  <si>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</si>
  <si>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</si>
  <si>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</si>
  <si>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</si>
  <si>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</si>
  <si>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</si>
  <si>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</si>
  <si>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</si>
  <si>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</si>
  <si>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</si>
  <si>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</si>
  <si>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</si>
  <si>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</si>
  <si>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</si>
  <si>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</si>
  <si>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</si>
  <si>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</si>
  <si>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</si>
  <si>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</si>
  <si>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XXS</t>
  </si>
  <si>
    <t>QTY</t>
  </si>
  <si>
    <t>Byways</t>
  </si>
  <si>
    <t>EXTRA</t>
  </si>
  <si>
    <t>ORDER NUMBER</t>
  </si>
  <si>
    <t>UA STYLE</t>
  </si>
  <si>
    <t>STICKER FOR POLY BAG + HANGTAG</t>
  </si>
  <si>
    <t>STICKER FOR CARTON</t>
  </si>
  <si>
    <t>TOTAL ORDER</t>
  </si>
  <si>
    <t>MUL</t>
  </si>
  <si>
    <t>AW25 - SHE SENDS</t>
  </si>
  <si>
    <t>CYE01XXMULLRG</t>
  </si>
  <si>
    <t>5059526526568</t>
  </si>
  <si>
    <t>She Sends T-Shirt</t>
  </si>
  <si>
    <t>CYE01XXMULMED</t>
  </si>
  <si>
    <t>5059526526551</t>
  </si>
  <si>
    <t>CYE01XXMULSML</t>
  </si>
  <si>
    <t>5059526526544</t>
  </si>
  <si>
    <t>CYE01XXMULXLG</t>
  </si>
  <si>
    <t>5059526526575</t>
  </si>
  <si>
    <t>CYE01XXMULXSM</t>
  </si>
  <si>
    <t>5059526526537</t>
  </si>
  <si>
    <t>CYE01XXMULXXL</t>
  </si>
  <si>
    <t>5059526526582</t>
  </si>
  <si>
    <t>CYF01XXMULLRG</t>
  </si>
  <si>
    <t>5059526526636</t>
  </si>
  <si>
    <t>She Sends Women's T-Shirt</t>
  </si>
  <si>
    <t>CYF01XXMULMED</t>
  </si>
  <si>
    <t>5059526526629</t>
  </si>
  <si>
    <t>CYF01XXMULSML</t>
  </si>
  <si>
    <t>5059526526612</t>
  </si>
  <si>
    <t>CYF01XXMULXLG</t>
  </si>
  <si>
    <t>5059526526643</t>
  </si>
  <si>
    <t>CYF01XXMULXSM</t>
  </si>
  <si>
    <t>5059526526605</t>
  </si>
  <si>
    <t>CYF01XXMULXXS</t>
  </si>
  <si>
    <t>5059526526599</t>
  </si>
  <si>
    <t>C0046-SST277</t>
  </si>
  <si>
    <t>C0046-SST278</t>
  </si>
  <si>
    <t>CYE01XX</t>
  </si>
  <si>
    <t>CYF01XX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</si>
</sst>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2"/>
      <color theme="1"/>
      <name val="Calibri"/>
      <family val="2"/>
      <scheme val="minor"/>
    </font>
    <font>
      <sz val="12"/>
      <color rgb="FF000000"/>
      <name val="Adobe Caslon Pro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2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0" fillId="9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49" fontId="20" fillId="11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1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 wrapText="1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346363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433454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tabSelected="1" view="pageBreakPreview" topLeftCell="A11" zoomScale="55" zoomScaleNormal="55" zoomScaleSheetLayoutView="55" zoomScalePageLayoutView="55" workbookViewId="0">
      <selection activeCell="I18" sqref="I18"/>
    </sheetView>
  </sheetViews>
  <sheetFormatPr defaultColWidth="9.26953125" defaultRowHeight="24"/>
  <cols>
    <col min="1" max="1" width="27" style="96" customWidth="1"/>
    <col min="2" max="2" width="14.54296875" style="7" customWidth="1"/>
    <col min="3" max="3" width="28.7265625" style="7" customWidth="1"/>
    <col min="4" max="4" width="27.54296875" style="7" customWidth="1"/>
    <col min="5" max="5" width="21.453125" style="7" customWidth="1"/>
    <col min="6" max="6" width="20.1796875" style="7" customWidth="1"/>
    <col min="7" max="7" width="23.81640625" style="87" customWidth="1"/>
    <col min="8" max="8" width="9.26953125" style="7"/>
    <col min="9" max="9" width="16.453125" style="7" customWidth="1"/>
    <col min="10" max="10" width="12.26953125" style="7" customWidth="1"/>
    <col min="11" max="11" width="18" style="7" customWidth="1"/>
    <col min="12" max="12" width="23" style="79" customWidth="1"/>
    <col min="13" max="13" width="27.7265625" style="79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56</v>
      </c>
      <c r="D5" s="17"/>
      <c r="E5" s="18"/>
      <c r="F5" s="109" t="s">
        <v>6</v>
      </c>
      <c r="G5" s="110"/>
      <c r="H5" s="118" t="s">
        <v>37</v>
      </c>
      <c r="I5" s="119"/>
      <c r="J5" s="19"/>
      <c r="K5" s="19"/>
      <c r="L5" s="20"/>
      <c r="M5" s="21" t="s">
        <v>7</v>
      </c>
      <c r="N5" s="22">
        <v>45741</v>
      </c>
    </row>
    <row r="6" spans="1:21" ht="30.75" customHeight="1">
      <c r="A6" s="93" t="s">
        <v>8</v>
      </c>
      <c r="B6" s="23"/>
      <c r="D6" s="24"/>
      <c r="E6" s="18"/>
      <c r="F6" s="109" t="s">
        <v>9</v>
      </c>
      <c r="G6" s="110"/>
      <c r="H6" s="120" t="s">
        <v>64</v>
      </c>
      <c r="I6" s="121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17"/>
      <c r="C7" s="117"/>
      <c r="D7" s="26"/>
      <c r="E7" s="18"/>
      <c r="F7" s="109" t="s">
        <v>12</v>
      </c>
      <c r="G7" s="110"/>
      <c r="H7" s="111">
        <f>N5+20</f>
        <v>45761</v>
      </c>
      <c r="I7" s="112"/>
      <c r="J7" s="19"/>
      <c r="K7" s="19"/>
      <c r="L7" s="20"/>
      <c r="M7" s="21" t="s">
        <v>13</v>
      </c>
      <c r="N7" s="27"/>
    </row>
    <row r="8" spans="1:21" ht="30.75" customHeight="1">
      <c r="A8" s="94" t="s">
        <v>14</v>
      </c>
      <c r="B8" s="116"/>
      <c r="C8" s="116"/>
      <c r="D8" s="28"/>
      <c r="E8" s="18"/>
      <c r="F8" s="109" t="s">
        <v>15</v>
      </c>
      <c r="G8" s="110"/>
      <c r="H8" s="111">
        <f>N5+30</f>
        <v>45771</v>
      </c>
      <c r="I8" s="112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518</v>
      </c>
      <c r="J11" s="41">
        <v>0</v>
      </c>
      <c r="K11" s="41">
        <f t="shared" ref="K11" si="0">I11-J11</f>
        <v>518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5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518</v>
      </c>
      <c r="J13" s="61"/>
      <c r="K13" s="60">
        <f>SUM(K11:K12)</f>
        <v>518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4" t="s">
        <v>31</v>
      </c>
      <c r="B15" s="114"/>
      <c r="C15" s="70"/>
      <c r="D15" s="71"/>
      <c r="E15" s="115" t="s">
        <v>32</v>
      </c>
      <c r="F15" s="115"/>
      <c r="G15" s="115"/>
      <c r="H15" s="72"/>
      <c r="I15" s="73"/>
      <c r="J15" s="73"/>
      <c r="K15" s="73"/>
      <c r="L15" s="113" t="s">
        <v>33</v>
      </c>
      <c r="M15" s="113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>
        <f>I11-7</f>
        <v>511</v>
      </c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>
      <c r="F20" s="7">
        <f>306*0.6</f>
        <v>183.6</v>
      </c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B7:C7"/>
    <mergeCell ref="F7:G7"/>
    <mergeCell ref="H7:I7"/>
    <mergeCell ref="F5:G5"/>
    <mergeCell ref="H5:I5"/>
    <mergeCell ref="F6:G6"/>
    <mergeCell ref="H6:I6"/>
    <mergeCell ref="F8:G8"/>
    <mergeCell ref="H8:I8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6A2-5B37-4728-9476-8761A9203495}">
  <dimension ref="A2:L15"/>
  <sheetViews>
    <sheetView view="pageBreakPreview" topLeftCell="A6" zoomScale="85" zoomScaleNormal="100" zoomScaleSheetLayoutView="85" workbookViewId="0">
      <selection activeCell="E3" sqref="E3"/>
    </sheetView>
  </sheetViews>
  <sheetFormatPr defaultRowHeight="14.5"/>
  <cols>
    <col min="1" max="1" width="20" customWidth="1"/>
    <col min="2" max="2" width="15" customWidth="1"/>
    <col min="3" max="3" width="21.1796875" customWidth="1"/>
    <col min="4" max="4" width="19.7265625" customWidth="1"/>
    <col min="5" max="5" width="28.453125" style="105" customWidth="1"/>
    <col min="6" max="6" width="15.453125" customWidth="1"/>
    <col min="7" max="7" width="13.81640625" customWidth="1"/>
    <col min="8" max="12" width="10.26953125" customWidth="1"/>
  </cols>
  <sheetData>
    <row r="2" spans="1:12" s="101" customFormat="1" ht="51.75" customHeight="1">
      <c r="A2" s="103" t="s">
        <v>59</v>
      </c>
      <c r="B2" s="103" t="s">
        <v>58</v>
      </c>
      <c r="C2" s="102" t="s">
        <v>43</v>
      </c>
      <c r="D2" s="102" t="s">
        <v>44</v>
      </c>
      <c r="E2" s="102" t="s">
        <v>45</v>
      </c>
      <c r="F2" s="102" t="s">
        <v>46</v>
      </c>
      <c r="G2" s="102" t="s">
        <v>47</v>
      </c>
      <c r="H2" s="100" t="s">
        <v>55</v>
      </c>
      <c r="I2" s="100" t="s">
        <v>57</v>
      </c>
      <c r="J2" s="100" t="s">
        <v>60</v>
      </c>
      <c r="K2" s="100" t="s">
        <v>61</v>
      </c>
      <c r="L2" s="102" t="s">
        <v>62</v>
      </c>
    </row>
    <row r="3" spans="1:12" s="106" customFormat="1" ht="28.5" customHeight="1">
      <c r="A3" s="106" t="s">
        <v>91</v>
      </c>
      <c r="B3" s="106" t="s">
        <v>93</v>
      </c>
      <c r="C3" s="107" t="s">
        <v>74</v>
      </c>
      <c r="D3" s="107" t="s">
        <v>75</v>
      </c>
      <c r="E3" s="108" t="s">
        <v>67</v>
      </c>
      <c r="F3" s="107" t="s">
        <v>63</v>
      </c>
      <c r="G3" s="107" t="s">
        <v>52</v>
      </c>
      <c r="H3" s="106">
        <v>5</v>
      </c>
      <c r="I3" s="106">
        <f t="shared" ref="I3:I14" si="0">ROUNDUP(H3*30%,0)</f>
        <v>2</v>
      </c>
      <c r="J3" s="106">
        <f>SUM(H3:I3)*2</f>
        <v>14</v>
      </c>
      <c r="K3" s="106">
        <f>ROUNDUP((H3/50)*2,0)</f>
        <v>1</v>
      </c>
      <c r="L3" s="106">
        <f>J3+K3</f>
        <v>15</v>
      </c>
    </row>
    <row r="4" spans="1:12" s="106" customFormat="1" ht="28.5" customHeight="1">
      <c r="A4" s="106" t="s">
        <v>91</v>
      </c>
      <c r="B4" s="106" t="s">
        <v>93</v>
      </c>
      <c r="C4" s="107" t="s">
        <v>70</v>
      </c>
      <c r="D4" s="107" t="s">
        <v>71</v>
      </c>
      <c r="E4" s="108" t="s">
        <v>67</v>
      </c>
      <c r="F4" s="107" t="s">
        <v>63</v>
      </c>
      <c r="G4" s="107" t="s">
        <v>50</v>
      </c>
      <c r="H4" s="106">
        <v>20</v>
      </c>
      <c r="I4" s="106">
        <f t="shared" si="0"/>
        <v>6</v>
      </c>
      <c r="J4" s="106">
        <f>SUM(H4:I4)*2</f>
        <v>52</v>
      </c>
      <c r="K4" s="106">
        <f>ROUNDUP((H4/50)*2,0)</f>
        <v>1</v>
      </c>
      <c r="L4" s="106">
        <f>J4+K4</f>
        <v>53</v>
      </c>
    </row>
    <row r="5" spans="1:12" s="106" customFormat="1" ht="28.5" customHeight="1">
      <c r="A5" s="106" t="s">
        <v>91</v>
      </c>
      <c r="B5" s="106" t="s">
        <v>93</v>
      </c>
      <c r="C5" s="107" t="s">
        <v>68</v>
      </c>
      <c r="D5" s="107" t="s">
        <v>69</v>
      </c>
      <c r="E5" s="108" t="s">
        <v>67</v>
      </c>
      <c r="F5" s="107" t="s">
        <v>63</v>
      </c>
      <c r="G5" s="107" t="s">
        <v>49</v>
      </c>
      <c r="H5" s="106">
        <v>40</v>
      </c>
      <c r="I5" s="106">
        <f t="shared" si="0"/>
        <v>12</v>
      </c>
      <c r="J5" s="106">
        <f>SUM(H5:I5)*2</f>
        <v>104</v>
      </c>
      <c r="K5" s="106">
        <f>ROUNDUP((H5/50)*2,0)</f>
        <v>2</v>
      </c>
      <c r="L5" s="106">
        <f>J5+K5</f>
        <v>106</v>
      </c>
    </row>
    <row r="6" spans="1:12" s="106" customFormat="1" ht="28.5" customHeight="1">
      <c r="A6" s="106" t="s">
        <v>91</v>
      </c>
      <c r="B6" s="106" t="s">
        <v>93</v>
      </c>
      <c r="C6" s="107" t="s">
        <v>65</v>
      </c>
      <c r="D6" s="107" t="s">
        <v>66</v>
      </c>
      <c r="E6" s="108" t="s">
        <v>67</v>
      </c>
      <c r="F6" s="107" t="s">
        <v>63</v>
      </c>
      <c r="G6" s="107" t="s">
        <v>48</v>
      </c>
      <c r="H6" s="106">
        <v>35</v>
      </c>
      <c r="I6" s="106">
        <f t="shared" si="0"/>
        <v>11</v>
      </c>
      <c r="J6" s="106">
        <f>SUM(H6:I6)*2</f>
        <v>92</v>
      </c>
      <c r="K6" s="106">
        <f>ROUNDUP((H6/50)*2,0)</f>
        <v>2</v>
      </c>
      <c r="L6" s="106">
        <f>J6+K6</f>
        <v>94</v>
      </c>
    </row>
    <row r="7" spans="1:12" s="106" customFormat="1" ht="28.5" customHeight="1">
      <c r="A7" s="106" t="s">
        <v>91</v>
      </c>
      <c r="B7" s="106" t="s">
        <v>93</v>
      </c>
      <c r="C7" s="107" t="s">
        <v>72</v>
      </c>
      <c r="D7" s="107" t="s">
        <v>73</v>
      </c>
      <c r="E7" s="108" t="s">
        <v>67</v>
      </c>
      <c r="F7" s="107" t="s">
        <v>63</v>
      </c>
      <c r="G7" s="107" t="s">
        <v>51</v>
      </c>
      <c r="H7" s="106">
        <v>19</v>
      </c>
      <c r="I7" s="106">
        <f t="shared" si="0"/>
        <v>6</v>
      </c>
      <c r="J7" s="106">
        <f>SUM(H7:I7)*2</f>
        <v>50</v>
      </c>
      <c r="K7" s="106">
        <f t="shared" ref="K7:K14" si="1">ROUNDUP((H7/50)*2,0)</f>
        <v>1</v>
      </c>
      <c r="L7" s="106">
        <f>J7+K7</f>
        <v>51</v>
      </c>
    </row>
    <row r="8" spans="1:12" s="106" customFormat="1" ht="28.5" customHeight="1">
      <c r="A8" s="106" t="s">
        <v>91</v>
      </c>
      <c r="B8" s="106" t="s">
        <v>93</v>
      </c>
      <c r="C8" s="107" t="s">
        <v>76</v>
      </c>
      <c r="D8" s="107" t="s">
        <v>77</v>
      </c>
      <c r="E8" s="108" t="s">
        <v>67</v>
      </c>
      <c r="F8" s="107" t="s">
        <v>63</v>
      </c>
      <c r="G8" s="107" t="s">
        <v>53</v>
      </c>
      <c r="H8" s="106">
        <v>6</v>
      </c>
      <c r="I8" s="106">
        <f t="shared" si="0"/>
        <v>2</v>
      </c>
      <c r="J8" s="106">
        <f t="shared" ref="J8" si="2">SUM(H8:I8)*2</f>
        <v>16</v>
      </c>
      <c r="K8" s="106">
        <f t="shared" si="1"/>
        <v>1</v>
      </c>
      <c r="L8" s="106">
        <f t="shared" ref="L8" si="3">J8+K8</f>
        <v>17</v>
      </c>
    </row>
    <row r="9" spans="1:12" s="106" customFormat="1" ht="28.5" customHeight="1">
      <c r="A9" s="106" t="s">
        <v>92</v>
      </c>
      <c r="B9" s="106" t="s">
        <v>94</v>
      </c>
      <c r="C9" s="107" t="s">
        <v>89</v>
      </c>
      <c r="D9" s="107" t="s">
        <v>90</v>
      </c>
      <c r="E9" s="108" t="s">
        <v>80</v>
      </c>
      <c r="F9" s="107" t="s">
        <v>63</v>
      </c>
      <c r="G9" s="107" t="s">
        <v>54</v>
      </c>
      <c r="H9" s="106">
        <v>3</v>
      </c>
      <c r="I9" s="106">
        <f t="shared" si="0"/>
        <v>1</v>
      </c>
      <c r="J9" s="106">
        <f t="shared" ref="J9:J14" si="4">SUM(H9:I9)*2</f>
        <v>8</v>
      </c>
      <c r="K9" s="106">
        <f>ROUNDUP((H9/50)*2,0)</f>
        <v>1</v>
      </c>
      <c r="L9" s="106">
        <f>J9+K9+1</f>
        <v>10</v>
      </c>
    </row>
    <row r="10" spans="1:12" s="106" customFormat="1" ht="28.5" customHeight="1">
      <c r="A10" s="106" t="s">
        <v>92</v>
      </c>
      <c r="B10" s="106" t="s">
        <v>94</v>
      </c>
      <c r="C10" s="107" t="s">
        <v>87</v>
      </c>
      <c r="D10" s="107" t="s">
        <v>88</v>
      </c>
      <c r="E10" s="108" t="s">
        <v>80</v>
      </c>
      <c r="F10" s="107" t="s">
        <v>63</v>
      </c>
      <c r="G10" s="107" t="s">
        <v>52</v>
      </c>
      <c r="H10" s="106">
        <v>13</v>
      </c>
      <c r="I10" s="106">
        <f t="shared" si="0"/>
        <v>4</v>
      </c>
      <c r="J10" s="106">
        <f t="shared" si="4"/>
        <v>34</v>
      </c>
      <c r="K10" s="106">
        <f>ROUNDUP((H10/50)*2,0)</f>
        <v>1</v>
      </c>
      <c r="L10" s="106">
        <f>J10+K10</f>
        <v>35</v>
      </c>
    </row>
    <row r="11" spans="1:12" s="106" customFormat="1" ht="28.5" customHeight="1">
      <c r="A11" s="106" t="s">
        <v>92</v>
      </c>
      <c r="B11" s="106" t="s">
        <v>94</v>
      </c>
      <c r="C11" s="107" t="s">
        <v>83</v>
      </c>
      <c r="D11" s="107" t="s">
        <v>84</v>
      </c>
      <c r="E11" s="108" t="s">
        <v>80</v>
      </c>
      <c r="F11" s="107" t="s">
        <v>63</v>
      </c>
      <c r="G11" s="107" t="s">
        <v>50</v>
      </c>
      <c r="H11" s="106">
        <v>22</v>
      </c>
      <c r="I11" s="106">
        <f t="shared" si="0"/>
        <v>7</v>
      </c>
      <c r="J11" s="106">
        <f t="shared" si="4"/>
        <v>58</v>
      </c>
      <c r="K11" s="106">
        <f>ROUNDUP((H11/50)*2,0)</f>
        <v>1</v>
      </c>
      <c r="L11" s="106">
        <f>J11+K11</f>
        <v>59</v>
      </c>
    </row>
    <row r="12" spans="1:12" s="106" customFormat="1" ht="28.5" customHeight="1">
      <c r="A12" s="106" t="s">
        <v>92</v>
      </c>
      <c r="B12" s="106" t="s">
        <v>94</v>
      </c>
      <c r="C12" s="107" t="s">
        <v>81</v>
      </c>
      <c r="D12" s="107" t="s">
        <v>82</v>
      </c>
      <c r="E12" s="108" t="s">
        <v>80</v>
      </c>
      <c r="F12" s="107" t="s">
        <v>63</v>
      </c>
      <c r="G12" s="107" t="s">
        <v>49</v>
      </c>
      <c r="H12" s="106">
        <v>17</v>
      </c>
      <c r="I12" s="106">
        <f t="shared" si="0"/>
        <v>6</v>
      </c>
      <c r="J12" s="106">
        <f t="shared" si="4"/>
        <v>46</v>
      </c>
      <c r="K12" s="106">
        <f>ROUNDUP((H12/50)*2,0)</f>
        <v>1</v>
      </c>
      <c r="L12" s="106">
        <f>J12+K12</f>
        <v>47</v>
      </c>
    </row>
    <row r="13" spans="1:12" s="106" customFormat="1" ht="28.5" customHeight="1">
      <c r="A13" s="106" t="s">
        <v>92</v>
      </c>
      <c r="B13" s="106" t="s">
        <v>94</v>
      </c>
      <c r="C13" s="107" t="s">
        <v>78</v>
      </c>
      <c r="D13" s="107" t="s">
        <v>79</v>
      </c>
      <c r="E13" s="108" t="s">
        <v>80</v>
      </c>
      <c r="F13" s="107" t="s">
        <v>63</v>
      </c>
      <c r="G13" s="107" t="s">
        <v>48</v>
      </c>
      <c r="H13" s="106">
        <v>7</v>
      </c>
      <c r="I13" s="106">
        <f t="shared" si="0"/>
        <v>3</v>
      </c>
      <c r="J13" s="106">
        <f t="shared" si="4"/>
        <v>20</v>
      </c>
      <c r="K13" s="106">
        <f t="shared" si="1"/>
        <v>1</v>
      </c>
      <c r="L13" s="106">
        <f>J13+K13+1</f>
        <v>22</v>
      </c>
    </row>
    <row r="14" spans="1:12" s="106" customFormat="1" ht="28.5" customHeight="1">
      <c r="A14" s="106" t="s">
        <v>92</v>
      </c>
      <c r="B14" s="106" t="s">
        <v>94</v>
      </c>
      <c r="C14" s="107" t="s">
        <v>85</v>
      </c>
      <c r="D14" s="107" t="s">
        <v>86</v>
      </c>
      <c r="E14" s="108" t="s">
        <v>80</v>
      </c>
      <c r="F14" s="107" t="s">
        <v>63</v>
      </c>
      <c r="G14" s="107" t="s">
        <v>51</v>
      </c>
      <c r="H14" s="106">
        <v>3</v>
      </c>
      <c r="I14" s="106">
        <f t="shared" si="0"/>
        <v>1</v>
      </c>
      <c r="J14" s="106">
        <f t="shared" si="4"/>
        <v>8</v>
      </c>
      <c r="K14" s="106">
        <f t="shared" si="1"/>
        <v>1</v>
      </c>
      <c r="L14" s="106">
        <f>J14+K14</f>
        <v>9</v>
      </c>
    </row>
    <row r="15" spans="1:12" s="104" customFormat="1">
      <c r="E15" s="101"/>
    </row>
  </sheetData>
  <autoFilter ref="A2:P14" xr:uid="{845806A2-5B37-4728-9476-8761A9203495}"/>
  <pageMargins left="0.7" right="0.7" top="0.75" bottom="0.75" header="0.3" footer="0.3"/>
  <pageSetup paperSize="9" scale="67" orientation="landscape" r:id="rId1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PO</vt:lpstr>
      <vt:lpstr>Barcodes</vt:lpstr>
      <vt:lpstr>Barcodes!Print_Area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2025-03-11T09:14:05Z</cp:lastPrinted>
  <dcterms:created xsi:type="dcterms:W3CDTF">2020-11-11T02:21:38Z</dcterms:created>
  <dcterms:modified xsi:type="dcterms:W3CDTF">2025-04-21T03:03:30Z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